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22995" windowHeight="9345" activeTab="1"/>
  </bookViews>
  <sheets>
    <sheet name="Sheet1" sheetId="1" r:id="rId1"/>
    <sheet name="Sheet1 (2)" sheetId="4" r:id="rId2"/>
    <sheet name="Sheet2" sheetId="2" r:id="rId3"/>
    <sheet name="Sheet3" sheetId="3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A142" i="4" l="1"/>
  <c r="S138" i="4"/>
  <c r="T138" i="4"/>
  <c r="U138" i="4"/>
  <c r="V138" i="4"/>
  <c r="W138" i="4"/>
  <c r="X138" i="4"/>
  <c r="N138" i="4"/>
  <c r="U96" i="4"/>
  <c r="S96" i="4"/>
  <c r="T96" i="4"/>
  <c r="V96" i="4"/>
  <c r="W96" i="4"/>
  <c r="X96" i="4"/>
  <c r="N68" i="4"/>
  <c r="N67" i="4"/>
  <c r="U67" i="4"/>
  <c r="V37" i="4" l="1"/>
  <c r="X9" i="4" l="1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6" i="4"/>
  <c r="X57" i="4"/>
  <c r="X58" i="4"/>
  <c r="X59" i="4"/>
  <c r="X60" i="4"/>
  <c r="X61" i="4"/>
  <c r="X62" i="4"/>
  <c r="X63" i="4"/>
  <c r="X64" i="4"/>
  <c r="X65" i="4"/>
  <c r="X66" i="4"/>
  <c r="X67" i="4"/>
  <c r="X68" i="4"/>
  <c r="X69" i="4"/>
  <c r="X70" i="4"/>
  <c r="X71" i="4"/>
  <c r="X72" i="4"/>
  <c r="X73" i="4"/>
  <c r="X74" i="4"/>
  <c r="X75" i="4"/>
  <c r="X76" i="4"/>
  <c r="X77" i="4"/>
  <c r="X78" i="4"/>
  <c r="X79" i="4"/>
  <c r="X80" i="4"/>
  <c r="X81" i="4"/>
  <c r="X82" i="4"/>
  <c r="X83" i="4"/>
  <c r="X84" i="4"/>
  <c r="X85" i="4"/>
  <c r="X86" i="4"/>
  <c r="X87" i="4"/>
  <c r="X88" i="4"/>
  <c r="X89" i="4"/>
  <c r="X90" i="4"/>
  <c r="X91" i="4"/>
  <c r="X92" i="4"/>
  <c r="X93" i="4"/>
  <c r="X94" i="4"/>
  <c r="X95" i="4"/>
  <c r="X97" i="4"/>
  <c r="X98" i="4"/>
  <c r="X99" i="4"/>
  <c r="X100" i="4"/>
  <c r="X101" i="4"/>
  <c r="X102" i="4"/>
  <c r="X103" i="4"/>
  <c r="X104" i="4"/>
  <c r="X105" i="4"/>
  <c r="X106" i="4"/>
  <c r="X107" i="4"/>
  <c r="X108" i="4"/>
  <c r="X109" i="4"/>
  <c r="X110" i="4"/>
  <c r="X111" i="4"/>
  <c r="X112" i="4"/>
  <c r="X113" i="4"/>
  <c r="X114" i="4"/>
  <c r="X115" i="4"/>
  <c r="X116" i="4"/>
  <c r="X117" i="4"/>
  <c r="X118" i="4"/>
  <c r="X119" i="4"/>
  <c r="X120" i="4"/>
  <c r="X121" i="4"/>
  <c r="X122" i="4"/>
  <c r="X123" i="4"/>
  <c r="X124" i="4"/>
  <c r="X125" i="4"/>
  <c r="X126" i="4"/>
  <c r="X127" i="4"/>
  <c r="X128" i="4"/>
  <c r="X129" i="4"/>
  <c r="X130" i="4"/>
  <c r="X131" i="4"/>
  <c r="X132" i="4"/>
  <c r="X133" i="4"/>
  <c r="X134" i="4"/>
  <c r="X135" i="4"/>
  <c r="X136" i="4"/>
  <c r="X137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X151" i="4"/>
  <c r="X152" i="4"/>
  <c r="X153" i="4"/>
  <c r="X154" i="4"/>
  <c r="X155" i="4"/>
  <c r="X156" i="4"/>
  <c r="X157" i="4"/>
  <c r="X158" i="4"/>
  <c r="X159" i="4"/>
  <c r="X160" i="4"/>
  <c r="X161" i="4"/>
  <c r="X162" i="4"/>
  <c r="X163" i="4"/>
  <c r="X164" i="4"/>
  <c r="X165" i="4"/>
  <c r="X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7" i="4"/>
  <c r="W98" i="4"/>
  <c r="W99" i="4"/>
  <c r="W100" i="4"/>
  <c r="W101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7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3" i="4"/>
  <c r="W134" i="4"/>
  <c r="W135" i="4"/>
  <c r="W136" i="4"/>
  <c r="W137" i="4"/>
  <c r="W139" i="4"/>
  <c r="W140" i="4"/>
  <c r="W141" i="4"/>
  <c r="W142" i="4"/>
  <c r="W143" i="4"/>
  <c r="W144" i="4"/>
  <c r="W145" i="4"/>
  <c r="W146" i="4"/>
  <c r="W147" i="4"/>
  <c r="W148" i="4"/>
  <c r="W149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5" i="4"/>
  <c r="W8" i="4"/>
  <c r="V8" i="4"/>
  <c r="U8" i="4"/>
  <c r="T8" i="4"/>
  <c r="S8" i="4"/>
  <c r="T9" i="4"/>
  <c r="T10" i="4"/>
  <c r="T11" i="4"/>
  <c r="T12" i="4"/>
  <c r="T13" i="4"/>
  <c r="T15" i="4"/>
  <c r="T16" i="4"/>
  <c r="T17" i="4"/>
  <c r="T18" i="4"/>
  <c r="T19" i="4"/>
  <c r="T20" i="4"/>
  <c r="T21" i="4"/>
  <c r="T22" i="4"/>
  <c r="T23" i="4"/>
  <c r="T24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90" i="4"/>
  <c r="T91" i="4"/>
  <c r="T92" i="4"/>
  <c r="T93" i="4"/>
  <c r="T94" i="4"/>
  <c r="T95" i="4"/>
  <c r="T97" i="4"/>
  <c r="T98" i="4"/>
  <c r="T99" i="4"/>
  <c r="T100" i="4"/>
  <c r="T101" i="4"/>
  <c r="T102" i="4"/>
  <c r="T103" i="4"/>
  <c r="T104" i="4"/>
  <c r="T105" i="4"/>
  <c r="T106" i="4"/>
  <c r="T107" i="4"/>
  <c r="T109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9" i="4"/>
  <c r="T140" i="4"/>
  <c r="T141" i="4"/>
  <c r="T143" i="4"/>
  <c r="T144" i="4"/>
  <c r="T145" i="4"/>
  <c r="T146" i="4"/>
  <c r="T147" i="4"/>
  <c r="T148" i="4"/>
  <c r="T149" i="4"/>
  <c r="T150" i="4"/>
  <c r="T151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V5" i="4"/>
  <c r="V6" i="4"/>
  <c r="V7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7" i="4"/>
  <c r="V98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V112" i="4"/>
  <c r="V113" i="4"/>
  <c r="V114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0" i="4"/>
  <c r="V131" i="4"/>
  <c r="V132" i="4"/>
  <c r="V133" i="4"/>
  <c r="V134" i="4"/>
  <c r="V135" i="4"/>
  <c r="V136" i="4"/>
  <c r="V137" i="4"/>
  <c r="V139" i="4"/>
  <c r="V140" i="4"/>
  <c r="V141" i="4"/>
  <c r="V142" i="4"/>
  <c r="V143" i="4"/>
  <c r="V144" i="4"/>
  <c r="V145" i="4"/>
  <c r="V146" i="4"/>
  <c r="V147" i="4"/>
  <c r="V148" i="4"/>
  <c r="V149" i="4"/>
  <c r="V150" i="4"/>
  <c r="V151" i="4"/>
  <c r="V152" i="4"/>
  <c r="V153" i="4"/>
  <c r="V154" i="4"/>
  <c r="V155" i="4"/>
  <c r="V156" i="4"/>
  <c r="V157" i="4"/>
  <c r="V158" i="4"/>
  <c r="V159" i="4"/>
  <c r="V160" i="4"/>
  <c r="V161" i="4"/>
  <c r="V162" i="4"/>
  <c r="V163" i="4"/>
  <c r="V164" i="4"/>
  <c r="V165" i="4"/>
  <c r="V4" i="4" l="1"/>
  <c r="S118" i="4" l="1"/>
  <c r="G118" i="4"/>
  <c r="S133" i="4"/>
  <c r="G133" i="4"/>
  <c r="S131" i="4"/>
  <c r="S132" i="4"/>
  <c r="S129" i="4" l="1"/>
  <c r="N142" i="4" l="1"/>
  <c r="T142" i="4" s="1"/>
  <c r="N152" i="4"/>
  <c r="T152" i="4" s="1"/>
  <c r="N123" i="4"/>
  <c r="T123" i="4" s="1"/>
  <c r="N110" i="4"/>
  <c r="T110" i="4" s="1"/>
  <c r="N108" i="4"/>
  <c r="T108" i="4" s="1"/>
  <c r="M104" i="4"/>
  <c r="N89" i="4"/>
  <c r="T89" i="4" s="1"/>
  <c r="M79" i="4"/>
  <c r="U68" i="4"/>
  <c r="M44" i="4"/>
  <c r="S29" i="4" l="1"/>
  <c r="S30" i="4"/>
  <c r="S31" i="4"/>
  <c r="S32" i="4"/>
  <c r="S33" i="4"/>
  <c r="S34" i="4"/>
  <c r="S35" i="4"/>
  <c r="S37" i="4"/>
  <c r="AA37" i="4" s="1"/>
  <c r="S38" i="4"/>
  <c r="S39" i="4"/>
  <c r="S40" i="4"/>
  <c r="S42" i="4"/>
  <c r="S43" i="4"/>
  <c r="S44" i="4"/>
  <c r="S45" i="4"/>
  <c r="S47" i="4"/>
  <c r="S48" i="4"/>
  <c r="S49" i="4"/>
  <c r="S50" i="4"/>
  <c r="S51" i="4"/>
  <c r="S52" i="4"/>
  <c r="S54" i="4"/>
  <c r="S55" i="4"/>
  <c r="S56" i="4"/>
  <c r="S57" i="4"/>
  <c r="S58" i="4"/>
  <c r="S59" i="4"/>
  <c r="S60" i="4"/>
  <c r="S61" i="4"/>
  <c r="S62" i="4"/>
  <c r="S63" i="4"/>
  <c r="S64" i="4"/>
  <c r="S65" i="4"/>
  <c r="S67" i="4"/>
  <c r="S68" i="4"/>
  <c r="S69" i="4"/>
  <c r="S70" i="4"/>
  <c r="S71" i="4"/>
  <c r="S72" i="4"/>
  <c r="S73" i="4"/>
  <c r="S74" i="4"/>
  <c r="S75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3" i="4"/>
  <c r="S94" i="4"/>
  <c r="S95" i="4"/>
  <c r="S97" i="4"/>
  <c r="S98" i="4"/>
  <c r="S99" i="4"/>
  <c r="S100" i="4"/>
  <c r="S101" i="4"/>
  <c r="S102" i="4"/>
  <c r="S103" i="4"/>
  <c r="S104" i="4"/>
  <c r="S105" i="4"/>
  <c r="S108" i="4"/>
  <c r="S109" i="4"/>
  <c r="S110" i="4"/>
  <c r="S111" i="4"/>
  <c r="S112" i="4"/>
  <c r="S113" i="4"/>
  <c r="S114" i="4"/>
  <c r="S115" i="4"/>
  <c r="S117" i="4"/>
  <c r="S119" i="4"/>
  <c r="S120" i="4"/>
  <c r="S121" i="4"/>
  <c r="S122" i="4"/>
  <c r="S123" i="4"/>
  <c r="S124" i="4"/>
  <c r="S125" i="4"/>
  <c r="S126" i="4"/>
  <c r="S127" i="4"/>
  <c r="S130" i="4"/>
  <c r="S134" i="4"/>
  <c r="S135" i="4"/>
  <c r="S136" i="4"/>
  <c r="S137" i="4"/>
  <c r="S139" i="4"/>
  <c r="S140" i="4"/>
  <c r="S142" i="4"/>
  <c r="S143" i="4"/>
  <c r="S144" i="4"/>
  <c r="S145" i="4"/>
  <c r="S146" i="4"/>
  <c r="S147" i="4"/>
  <c r="S148" i="4"/>
  <c r="S149" i="4"/>
  <c r="S151" i="4"/>
  <c r="S152" i="4"/>
  <c r="S153" i="4"/>
  <c r="S154" i="4"/>
  <c r="S155" i="4"/>
  <c r="S157" i="4"/>
  <c r="S158" i="4"/>
  <c r="S159" i="4"/>
  <c r="S160" i="4"/>
  <c r="S161" i="4"/>
  <c r="S163" i="4"/>
  <c r="S164" i="4"/>
  <c r="S165" i="4"/>
  <c r="N25" i="4"/>
  <c r="T25" i="4" s="1"/>
  <c r="S22" i="4"/>
  <c r="S23" i="4"/>
  <c r="S24" i="4"/>
  <c r="S25" i="4"/>
  <c r="S26" i="4"/>
  <c r="S27" i="4"/>
  <c r="S28" i="4"/>
  <c r="S20" i="4"/>
  <c r="S9" i="4"/>
  <c r="S10" i="4"/>
  <c r="S11" i="4"/>
  <c r="S12" i="4"/>
  <c r="S13" i="4"/>
  <c r="S14" i="4"/>
  <c r="S15" i="4"/>
  <c r="S16" i="4"/>
  <c r="S17" i="4"/>
  <c r="S18" i="4"/>
  <c r="S19" i="4"/>
  <c r="N14" i="4"/>
  <c r="T14" i="4" s="1"/>
  <c r="T5" i="4"/>
  <c r="T4" i="4"/>
  <c r="I152" i="4"/>
  <c r="I140" i="4"/>
  <c r="I134" i="4"/>
  <c r="I122" i="4"/>
  <c r="I121" i="4"/>
  <c r="I115" i="4"/>
  <c r="I105" i="4"/>
  <c r="I104" i="4"/>
  <c r="I103" i="4"/>
  <c r="I87" i="4"/>
  <c r="I64" i="4"/>
  <c r="I63" i="4"/>
  <c r="I62" i="4"/>
  <c r="I61" i="4"/>
  <c r="I60" i="4"/>
  <c r="I57" i="4"/>
  <c r="B24" i="4"/>
  <c r="I19" i="4"/>
  <c r="I16" i="4"/>
  <c r="I15" i="4"/>
  <c r="I14" i="4"/>
  <c r="I12" i="4"/>
  <c r="M4" i="1"/>
  <c r="I1710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2" i="1"/>
  <c r="I1651" i="1"/>
  <c r="I1645" i="1"/>
  <c r="I1586" i="1"/>
  <c r="I1584" i="1"/>
  <c r="I1581" i="1"/>
  <c r="I1578" i="1"/>
  <c r="I1506" i="1"/>
  <c r="B1497" i="1"/>
  <c r="B1498" i="1" s="1"/>
  <c r="I1373" i="1"/>
  <c r="I1368" i="1"/>
  <c r="I1366" i="1"/>
  <c r="I1365" i="1"/>
  <c r="B1360" i="1"/>
  <c r="B1363" i="1" s="1"/>
  <c r="I1314" i="1"/>
  <c r="I1313" i="1"/>
  <c r="I1312" i="1"/>
  <c r="I1311" i="1"/>
  <c r="I1310" i="1"/>
  <c r="I1305" i="1"/>
  <c r="I1303" i="1"/>
  <c r="I1301" i="1"/>
  <c r="B1289" i="1"/>
  <c r="I1236" i="1"/>
  <c r="I1232" i="1"/>
  <c r="I1231" i="1"/>
  <c r="I1229" i="1"/>
  <c r="I1228" i="1"/>
  <c r="B1220" i="1"/>
  <c r="B1223" i="1" s="1"/>
  <c r="I1178" i="1"/>
  <c r="I1177" i="1"/>
  <c r="I1176" i="1"/>
  <c r="I1174" i="1"/>
  <c r="I1173" i="1"/>
  <c r="I1171" i="1"/>
  <c r="I1170" i="1"/>
  <c r="I1165" i="1"/>
  <c r="I1164" i="1"/>
  <c r="I1163" i="1"/>
  <c r="I1155" i="1"/>
  <c r="B1153" i="1"/>
  <c r="G1151" i="1"/>
  <c r="I1103" i="1"/>
  <c r="I1102" i="1"/>
  <c r="I1100" i="1"/>
  <c r="I1099" i="1"/>
  <c r="I1098" i="1"/>
  <c r="I1097" i="1"/>
  <c r="I1096" i="1"/>
  <c r="I1095" i="1"/>
  <c r="I1094" i="1"/>
  <c r="I1093" i="1"/>
  <c r="G1093" i="1"/>
  <c r="I1088" i="1"/>
  <c r="I1087" i="1"/>
  <c r="G1078" i="1"/>
  <c r="I1025" i="1"/>
  <c r="I1024" i="1"/>
  <c r="I1023" i="1"/>
  <c r="I1021" i="1"/>
  <c r="I1020" i="1"/>
  <c r="I1015" i="1"/>
  <c r="B1009" i="1"/>
  <c r="B1015" i="1" s="1"/>
  <c r="I937" i="1"/>
  <c r="B937" i="1"/>
  <c r="I936" i="1"/>
  <c r="B935" i="1"/>
  <c r="I900" i="1"/>
  <c r="I899" i="1"/>
  <c r="I898" i="1"/>
  <c r="I897" i="1"/>
  <c r="I895" i="1"/>
  <c r="I894" i="1"/>
  <c r="I893" i="1"/>
  <c r="I890" i="1"/>
  <c r="I889" i="1"/>
  <c r="I888" i="1"/>
  <c r="I887" i="1"/>
  <c r="G886" i="1"/>
  <c r="I883" i="1"/>
  <c r="I877" i="1"/>
  <c r="I876" i="1"/>
  <c r="B871" i="1"/>
  <c r="B868" i="1"/>
  <c r="B867" i="1"/>
  <c r="I824" i="1"/>
  <c r="I819" i="1"/>
  <c r="I818" i="1"/>
  <c r="I817" i="1"/>
  <c r="I814" i="1"/>
  <c r="B806" i="1"/>
  <c r="B805" i="1"/>
  <c r="B802" i="1"/>
  <c r="B801" i="1"/>
  <c r="B800" i="1"/>
  <c r="I739" i="1"/>
  <c r="I735" i="1"/>
  <c r="I732" i="1"/>
  <c r="I731" i="1"/>
  <c r="B728" i="1"/>
  <c r="B734" i="1" s="1"/>
  <c r="I726" i="1"/>
  <c r="I672" i="1"/>
  <c r="I670" i="1"/>
  <c r="I668" i="1"/>
  <c r="I666" i="1"/>
  <c r="B658" i="1"/>
  <c r="B667" i="1" s="1"/>
  <c r="I611" i="1"/>
  <c r="I610" i="1"/>
  <c r="I609" i="1"/>
  <c r="I607" i="1"/>
  <c r="I606" i="1"/>
  <c r="I605" i="1"/>
  <c r="I604" i="1"/>
  <c r="I603" i="1"/>
  <c r="I602" i="1"/>
  <c r="I600" i="1"/>
  <c r="I599" i="1"/>
  <c r="I597" i="1"/>
  <c r="B595" i="1"/>
  <c r="I586" i="1"/>
  <c r="B520" i="1"/>
  <c r="B518" i="1"/>
  <c r="B519" i="1" s="1"/>
  <c r="B521" i="1" s="1"/>
  <c r="G515" i="1"/>
  <c r="G514" i="1"/>
  <c r="I459" i="1"/>
  <c r="I458" i="1"/>
  <c r="I456" i="1"/>
  <c r="I455" i="1"/>
  <c r="B448" i="1"/>
  <c r="B447" i="1"/>
  <c r="I393" i="1"/>
  <c r="I391" i="1"/>
  <c r="I390" i="1"/>
  <c r="I389" i="1"/>
  <c r="I386" i="1"/>
  <c r="I380" i="1"/>
  <c r="B377" i="1"/>
  <c r="I324" i="1"/>
  <c r="I323" i="1"/>
  <c r="I321" i="1"/>
  <c r="I320" i="1"/>
  <c r="I319" i="1"/>
  <c r="I317" i="1"/>
  <c r="I316" i="1"/>
  <c r="I31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4" i="1"/>
  <c r="I247" i="1"/>
  <c r="I246" i="1"/>
  <c r="I245" i="1"/>
  <c r="I242" i="1"/>
  <c r="B241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7" i="1"/>
  <c r="I175" i="1"/>
  <c r="B172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16" i="1"/>
  <c r="I115" i="1"/>
  <c r="I113" i="1"/>
  <c r="I112" i="1"/>
  <c r="I110" i="1"/>
  <c r="I109" i="1"/>
  <c r="I108" i="1"/>
  <c r="B106" i="1"/>
  <c r="B101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1" i="1"/>
  <c r="I46" i="1"/>
  <c r="I45" i="1"/>
  <c r="I43" i="1"/>
  <c r="I41" i="1"/>
  <c r="I40" i="1"/>
  <c r="I38" i="1"/>
  <c r="I34" i="1"/>
  <c r="B34" i="1"/>
  <c r="I19" i="1"/>
  <c r="I18" i="1"/>
  <c r="I17" i="1"/>
  <c r="B17" i="1"/>
  <c r="I15" i="1"/>
  <c r="I12" i="1"/>
  <c r="AA93" i="4" l="1"/>
  <c r="AA117" i="4"/>
  <c r="AA67" i="4"/>
  <c r="AA47" i="4"/>
  <c r="AA42" i="4"/>
  <c r="AA163" i="4"/>
  <c r="AA157" i="4"/>
  <c r="AA129" i="4"/>
  <c r="AA108" i="4"/>
  <c r="AA71" i="4"/>
  <c r="AA151" i="4"/>
  <c r="AA77" i="4"/>
  <c r="AA54" i="4"/>
  <c r="AA31" i="4"/>
  <c r="AA22" i="4"/>
  <c r="AA4" i="4"/>
  <c r="AA8" i="4"/>
  <c r="B808" i="1"/>
  <c r="B874" i="1"/>
  <c r="B455" i="1"/>
  <c r="B525" i="1"/>
</calcChain>
</file>

<file path=xl/comments1.xml><?xml version="1.0" encoding="utf-8"?>
<comments xmlns="http://schemas.openxmlformats.org/spreadsheetml/2006/main">
  <authors>
    <author>chung-dt</author>
  </authors>
  <commentList>
    <comment ref="A8" authorId="0">
      <text>
        <r>
          <rPr>
            <b/>
            <sz val="9"/>
            <color indexed="81"/>
            <rFont val="Tahoma"/>
            <family val="2"/>
          </rPr>
          <t>chung-dt:</t>
        </r>
        <r>
          <rPr>
            <sz val="9"/>
            <color indexed="81"/>
            <rFont val="Tahoma"/>
            <family val="2"/>
          </rPr>
          <t xml:space="preserve">
Nhờ Thầy Mạnh SHCN 1 tiết, SHCN Thay thầy Tuấn 1 tiết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chung-dt:</t>
        </r>
        <r>
          <rPr>
            <sz val="9"/>
            <color indexed="81"/>
            <rFont val="Tahoma"/>
            <family val="2"/>
          </rPr>
          <t xml:space="preserve">
SHCN thay thầy Tuấn</t>
        </r>
      </text>
    </comment>
  </commentList>
</comments>
</file>

<file path=xl/sharedStrings.xml><?xml version="1.0" encoding="utf-8"?>
<sst xmlns="http://schemas.openxmlformats.org/spreadsheetml/2006/main" count="2249" uniqueCount="807">
  <si>
    <t xml:space="preserve">Hà Quốc </t>
  </si>
  <si>
    <t>Bảo</t>
  </si>
  <si>
    <t>021100016308</t>
  </si>
  <si>
    <t>Thực hành Điện ôtô 1</t>
  </si>
  <si>
    <t>21C1-CNÔ10 (N2)</t>
  </si>
  <si>
    <t>Tổ trưởng</t>
  </si>
  <si>
    <t>021100230208</t>
  </si>
  <si>
    <t>Đồ án Động cơ đốt trong</t>
  </si>
  <si>
    <t>21C1-CNÔ10</t>
  </si>
  <si>
    <t>021100230209</t>
  </si>
  <si>
    <t>21C1-CNÔ6</t>
  </si>
  <si>
    <t>GVCN: 15%</t>
  </si>
  <si>
    <t>021100016309</t>
  </si>
  <si>
    <t>21C1-CNÔ6 (N1,N2)</t>
  </si>
  <si>
    <t>022000269201</t>
  </si>
  <si>
    <t>Chẩn đoán điện 1</t>
  </si>
  <si>
    <t>21C5-CNÔ1</t>
  </si>
  <si>
    <t>022000268201</t>
  </si>
  <si>
    <t>Trang bị điện ôtô</t>
  </si>
  <si>
    <t>071400162102</t>
  </si>
  <si>
    <t>Hệ thống điện và điện tử Ôtô</t>
  </si>
  <si>
    <t>21T4-CNÔ2</t>
  </si>
  <si>
    <t>021100096105</t>
  </si>
  <si>
    <t>Kỹ thuật điện - điện tử</t>
  </si>
  <si>
    <t>22C1-CNÔ6</t>
  </si>
  <si>
    <t>022100096201</t>
  </si>
  <si>
    <t>Động cơ đốt trong</t>
  </si>
  <si>
    <t>22C6-CNÔ1</t>
  </si>
  <si>
    <t>SHCN(12+)127</t>
  </si>
  <si>
    <t>Sinh hoạt chủ nhiệm</t>
  </si>
  <si>
    <t>071400162702</t>
  </si>
  <si>
    <t>Thực hành điều hòa không khí</t>
  </si>
  <si>
    <t>20T4-CNÔ2</t>
  </si>
  <si>
    <t>021100016409</t>
  </si>
  <si>
    <t>Thực hành Điện ôtô 2</t>
  </si>
  <si>
    <t>21C1-CNÔ8 (N1)</t>
  </si>
  <si>
    <t>TỔNG</t>
  </si>
  <si>
    <t>020100249703</t>
  </si>
  <si>
    <t>Thực hành chẩn đoán hệ thống điều khiển điện thân xe</t>
  </si>
  <si>
    <t>21C3-CNÔ3</t>
  </si>
  <si>
    <t>021100147308</t>
  </si>
  <si>
    <t>Hệ thống điện và điện tử ôtô</t>
  </si>
  <si>
    <t>22C1-CNÔ8</t>
  </si>
  <si>
    <t>022100147301</t>
  </si>
  <si>
    <t>SHCN(12+)118</t>
  </si>
  <si>
    <t>Hoàng Phúc</t>
  </si>
  <si>
    <t>Thực hành Đồng - Sơn Ô tô</t>
  </si>
  <si>
    <t>20C1-CNÔ13</t>
  </si>
  <si>
    <t>2/21-22</t>
  </si>
  <si>
    <t>GVCN:  2 lớp 15%</t>
  </si>
  <si>
    <t>GVCN: 22T2</t>
  </si>
  <si>
    <t>022100265801</t>
  </si>
  <si>
    <t>Thực hành kỹ thuật lái và chăm sóc xe ô tô</t>
  </si>
  <si>
    <t>21C6-CNÔ1</t>
  </si>
  <si>
    <t>GVCN: 21C6</t>
  </si>
  <si>
    <t>SHCN(12+)22</t>
  </si>
  <si>
    <t xml:space="preserve">HK2/20-21: </t>
  </si>
  <si>
    <t>021100096205</t>
  </si>
  <si>
    <t xml:space="preserve">21C6 nghỉ </t>
  </si>
  <si>
    <t>021100132305</t>
  </si>
  <si>
    <t>Thực hành Động cơ cơ bản</t>
  </si>
  <si>
    <t>22C1-CNÔ6 (N1,N2)</t>
  </si>
  <si>
    <t>20C1-O14 thực tập TN, DN</t>
  </si>
  <si>
    <t>021100096208</t>
  </si>
  <si>
    <t xml:space="preserve">22C1-CNÔ9 </t>
  </si>
  <si>
    <t>021100132308</t>
  </si>
  <si>
    <t>22C1-CNÔ9 (N2)</t>
  </si>
  <si>
    <t>022400197802</t>
  </si>
  <si>
    <t>Thực hành hệ thống truyền lực trên Ô tô</t>
  </si>
  <si>
    <t>22C2B-CNÔ2 (N2)</t>
  </si>
  <si>
    <t>SHCN(12+)128</t>
  </si>
  <si>
    <t>Sinh hoạt chủ nhiệm (SHCN thay thầy Thịnh 1 tiết đầu năm)</t>
  </si>
  <si>
    <t>22C3-CNÔ1</t>
  </si>
  <si>
    <t>TỔNG CỘNG</t>
  </si>
  <si>
    <t>022100132301</t>
  </si>
  <si>
    <t>071300211201</t>
  </si>
  <si>
    <t>22T2-CNÔ1</t>
  </si>
  <si>
    <t>SHCN(12+)133</t>
  </si>
  <si>
    <t>071400162802</t>
  </si>
  <si>
    <t>Thực hành động cơ Diesel</t>
  </si>
  <si>
    <t>021100147709</t>
  </si>
  <si>
    <t>21C1-CNÔ8 (N2)</t>
  </si>
  <si>
    <t>020400242301</t>
  </si>
  <si>
    <t>Đồ án gầm ôtô</t>
  </si>
  <si>
    <t>21C2-CNÔ1</t>
  </si>
  <si>
    <t>020400197901</t>
  </si>
  <si>
    <t>Thực hành hệ thống điều khiển và chuyển động trên ô tô</t>
  </si>
  <si>
    <t>022100267901</t>
  </si>
  <si>
    <t>Đồ án tốt nghiệp</t>
  </si>
  <si>
    <t>022100013501</t>
  </si>
  <si>
    <t>Quản lý dịch vụ ô tô</t>
  </si>
  <si>
    <t>SHCN(12+)66</t>
  </si>
  <si>
    <t>022100249601</t>
  </si>
  <si>
    <t>Thực hành chẩn đoán hệ thống điều khiển động cơ</t>
  </si>
  <si>
    <t>022100013502</t>
  </si>
  <si>
    <t>21C6-CNÔ2</t>
  </si>
  <si>
    <t>021100147409</t>
  </si>
  <si>
    <t>Thực hành động cơ xăng</t>
  </si>
  <si>
    <t>022400213202</t>
  </si>
  <si>
    <t>22C2B-CNÔ2 (N1)</t>
  </si>
  <si>
    <t>020100132301</t>
  </si>
  <si>
    <t>22C3-CNÔ3 (N2)</t>
  </si>
  <si>
    <t>SHCN(12+)117</t>
  </si>
  <si>
    <t>071300327101</t>
  </si>
  <si>
    <t>Thực hành Động cơ xăng</t>
  </si>
  <si>
    <t>071400103302</t>
  </si>
  <si>
    <t>22T4-CNÔ2 (N2)</t>
  </si>
  <si>
    <t>Nguyễn Thái</t>
  </si>
  <si>
    <t>Bình</t>
  </si>
  <si>
    <t>071400162901</t>
  </si>
  <si>
    <t>Lý thuyết gầm Ôtô</t>
  </si>
  <si>
    <t>20T4-CNÔ1</t>
  </si>
  <si>
    <t>071400230201</t>
  </si>
  <si>
    <t>021100197803</t>
  </si>
  <si>
    <t>21C1-CNÔ1 (N2)</t>
  </si>
  <si>
    <t>GVCN:  1 lớp 15%</t>
  </si>
  <si>
    <t>021100265803</t>
  </si>
  <si>
    <t>21C1-CNÔ1 (N1)</t>
  </si>
  <si>
    <t>GVCN: 20C1</t>
  </si>
  <si>
    <t>021100147508</t>
  </si>
  <si>
    <t>Lý thuyết gầm ôtô (Dạy thay thầy Mạnh)</t>
  </si>
  <si>
    <t>20C1-O7 thực tập TN, DN</t>
  </si>
  <si>
    <t>021100265808</t>
  </si>
  <si>
    <t>21C1-CNÔ10 (N1)</t>
  </si>
  <si>
    <t>SHCN thay thầy Mạnh</t>
  </si>
  <si>
    <t>021100197801</t>
  </si>
  <si>
    <t>21C1-CNÔ2 (N1,N2)</t>
  </si>
  <si>
    <t>021100265801</t>
  </si>
  <si>
    <t>21C1-CNÔ2 (N2)</t>
  </si>
  <si>
    <t>021100147505</t>
  </si>
  <si>
    <t>21C1-CNÔ4</t>
  </si>
  <si>
    <t>021100147502</t>
  </si>
  <si>
    <t>Lý thuyết gầm ôtô</t>
  </si>
  <si>
    <t>21C1-CNÔ5</t>
  </si>
  <si>
    <t>SHCN(12+)28</t>
  </si>
  <si>
    <t>Sinh hoạt chủ nhiệm (SHCN thay thầy Mạnh)</t>
  </si>
  <si>
    <t>21C3-CNÔ4</t>
  </si>
  <si>
    <t>022000268501</t>
  </si>
  <si>
    <t>Hệ thống phanh</t>
  </si>
  <si>
    <t>SHCN(12+)98</t>
  </si>
  <si>
    <t>071400197901</t>
  </si>
  <si>
    <t>071400218003</t>
  </si>
  <si>
    <t>Thực hành hệ thống truyền lực trên ô tô</t>
  </si>
  <si>
    <t>20T4-CNÔ3</t>
  </si>
  <si>
    <t>071400197904</t>
  </si>
  <si>
    <t>20T4-CNÔ4</t>
  </si>
  <si>
    <t>021100242301</t>
  </si>
  <si>
    <t>21C1-CNÔ1</t>
  </si>
  <si>
    <t>021100148101</t>
  </si>
  <si>
    <t>Hệ thống phanh trên ôtô hiện đại</t>
  </si>
  <si>
    <t>021100242201</t>
  </si>
  <si>
    <t>Phần mềm chẩn đoán kỹ thuật ô tô</t>
  </si>
  <si>
    <t>021100197901</t>
  </si>
  <si>
    <t>021100148103</t>
  </si>
  <si>
    <t>21C1-CNÔ2</t>
  </si>
  <si>
    <t>021100242203</t>
  </si>
  <si>
    <t>021100197903</t>
  </si>
  <si>
    <t>21C1-CNÔ2 (N1)</t>
  </si>
  <si>
    <t>021100197905</t>
  </si>
  <si>
    <t>21C1-CNÔ4 (N1,N2)</t>
  </si>
  <si>
    <t>021100242309</t>
  </si>
  <si>
    <t>21C1-CNÔ8</t>
  </si>
  <si>
    <t>021100197909</t>
  </si>
  <si>
    <t>21C1-CNÔ8 (N1,N2)</t>
  </si>
  <si>
    <t>SHCN(12+)89</t>
  </si>
  <si>
    <t>Nguyễn Thành</t>
  </si>
  <si>
    <t>Đức</t>
  </si>
  <si>
    <t>021100016303</t>
  </si>
  <si>
    <t>21C1-CNÔ1 (N1,N2)</t>
  </si>
  <si>
    <t>021100230203</t>
  </si>
  <si>
    <t>020100230204</t>
  </si>
  <si>
    <t>020100016404</t>
  </si>
  <si>
    <t>071400162101</t>
  </si>
  <si>
    <t>21T4-CNÔ1</t>
  </si>
  <si>
    <t>20C1-O6 thực tập TN, DN</t>
  </si>
  <si>
    <t>021100096202</t>
  </si>
  <si>
    <t>22C1-CNÔ3</t>
  </si>
  <si>
    <t>021100096102</t>
  </si>
  <si>
    <t>SHCN(12+)93</t>
  </si>
  <si>
    <t>021100016402</t>
  </si>
  <si>
    <t>21C1-CNÔ10 (N1,N2)</t>
  </si>
  <si>
    <t>071400162301</t>
  </si>
  <si>
    <t>21T4-CNÔ1 (N1,N2)</t>
  </si>
  <si>
    <t>021100147303</t>
  </si>
  <si>
    <t>SHCN(12+)84</t>
  </si>
  <si>
    <t>071300217901</t>
  </si>
  <si>
    <t>Trần Quốc</t>
  </si>
  <si>
    <t>Duy</t>
  </si>
  <si>
    <t>020100147702</t>
  </si>
  <si>
    <t>21C3-CNÔ2</t>
  </si>
  <si>
    <t>020100230202</t>
  </si>
  <si>
    <t>GVCN:  1 lớp</t>
  </si>
  <si>
    <t>SHCN(12+)26</t>
  </si>
  <si>
    <t>020100265802</t>
  </si>
  <si>
    <t>21C3</t>
  </si>
  <si>
    <t>021100096201</t>
  </si>
  <si>
    <t>22C1-CNÔ1</t>
  </si>
  <si>
    <t>021100132301</t>
  </si>
  <si>
    <t>22C1-CNÔ1 (N1,N2)</t>
  </si>
  <si>
    <t>20C1-O2 thực tập TN, DN</t>
  </si>
  <si>
    <t>021100132307</t>
  </si>
  <si>
    <t>22C1-CNÔ4 (N1)</t>
  </si>
  <si>
    <t>071400162804</t>
  </si>
  <si>
    <t>021100147706</t>
  </si>
  <si>
    <t>21C1-CNÔ5 (N2)</t>
  </si>
  <si>
    <t>SHCN(12+)61</t>
  </si>
  <si>
    <t>020100249602</t>
  </si>
  <si>
    <t>022100147701</t>
  </si>
  <si>
    <t>022100147702</t>
  </si>
  <si>
    <t>021100147402</t>
  </si>
  <si>
    <t>22C1-CNÔ2 (N2)</t>
  </si>
  <si>
    <t>021100147408</t>
  </si>
  <si>
    <t>22C1-CNÔ8 (N1)</t>
  </si>
  <si>
    <t>071400103305</t>
  </si>
  <si>
    <t>22T4-CNÔ5 (N2)</t>
  </si>
  <si>
    <t>020400147701</t>
  </si>
  <si>
    <t>Thực hành động cơ Diesel (Dạy thay thầy Thịnh)</t>
  </si>
  <si>
    <t>22C2-CNÔ1 (N1)</t>
  </si>
  <si>
    <t>1/23-24</t>
  </si>
  <si>
    <t>Hồ Văn</t>
  </si>
  <si>
    <t>Hóa</t>
  </si>
  <si>
    <t>020100249801</t>
  </si>
  <si>
    <t>Thực hành chẩn đoán hệ thống gầm ô tô</t>
  </si>
  <si>
    <t>20C3-CNÔ1</t>
  </si>
  <si>
    <t>071400230205</t>
  </si>
  <si>
    <t>20T4-CNÔ5</t>
  </si>
  <si>
    <t>071400162905</t>
  </si>
  <si>
    <t>22C1</t>
  </si>
  <si>
    <t>021100265805</t>
  </si>
  <si>
    <t>21C1-CNÔ4 (N2)</t>
  </si>
  <si>
    <t>021100197802</t>
  </si>
  <si>
    <t>21C1-CNÔ5 (N1)</t>
  </si>
  <si>
    <t>20C6-O2 thực tập TN, DN</t>
  </si>
  <si>
    <t>021100197809</t>
  </si>
  <si>
    <t>021100265809</t>
  </si>
  <si>
    <t>21C1-CNÔ6 (N2)</t>
  </si>
  <si>
    <t>021100096210</t>
  </si>
  <si>
    <t>22C1-CNÔ10</t>
  </si>
  <si>
    <t>coi lại tiết shcn thiếu 1 tiết hk1,2</t>
  </si>
  <si>
    <t>SHCN(12+)91</t>
  </si>
  <si>
    <t>021100148106</t>
  </si>
  <si>
    <t>021100242206</t>
  </si>
  <si>
    <t>021100148107</t>
  </si>
  <si>
    <t>021100242207</t>
  </si>
  <si>
    <t>021100197908</t>
  </si>
  <si>
    <t>21C1-CNÔ7 (N2)</t>
  </si>
  <si>
    <t>020100242301</t>
  </si>
  <si>
    <t>21C3-CNÔ1</t>
  </si>
  <si>
    <t>020100197801</t>
  </si>
  <si>
    <t>020100197802</t>
  </si>
  <si>
    <t>022100242302</t>
  </si>
  <si>
    <t>022100197902</t>
  </si>
  <si>
    <t>SHCN(12+)82</t>
  </si>
  <si>
    <t>Nguyễn Thanh</t>
  </si>
  <si>
    <t>Hùng</t>
  </si>
  <si>
    <t>CVTH: 15%</t>
  </si>
  <si>
    <t>021100230201</t>
  </si>
  <si>
    <t xml:space="preserve">GVCN:  1 lớp </t>
  </si>
  <si>
    <t>SHCN(12+)39</t>
  </si>
  <si>
    <t>GVCN: 21C1</t>
  </si>
  <si>
    <t>021100016301</t>
  </si>
  <si>
    <t>nghỉ shcn</t>
  </si>
  <si>
    <t>020100147502</t>
  </si>
  <si>
    <t>020100230203</t>
  </si>
  <si>
    <t>020100016403</t>
  </si>
  <si>
    <t>Thực hành Điện ôtô 2 (Học 5 tuần rồi tách nhóm)</t>
  </si>
  <si>
    <t>21C3-CNÔ3 (N1,N2)</t>
  </si>
  <si>
    <t>022100016402</t>
  </si>
  <si>
    <t>21C6-CNÔ2(N2)</t>
  </si>
  <si>
    <t>071400135902</t>
  </si>
  <si>
    <t>Điện kỹ thuật</t>
  </si>
  <si>
    <t>021100096101</t>
  </si>
  <si>
    <t>071400162703</t>
  </si>
  <si>
    <t>SHCN(12+)25</t>
  </si>
  <si>
    <t>021100016403</t>
  </si>
  <si>
    <t>020100249704</t>
  </si>
  <si>
    <t>022000016401</t>
  </si>
  <si>
    <t>020100147303</t>
  </si>
  <si>
    <t>22C3-CNÔ2</t>
  </si>
  <si>
    <t>020100016301</t>
  </si>
  <si>
    <t>22C3-CNÔ3 (N1)</t>
  </si>
  <si>
    <t>022100016301</t>
  </si>
  <si>
    <t>Thực hành Điện ôtô 1 (Nhờ Thầy Tiến dạy thay 5 tiết)</t>
  </si>
  <si>
    <t>022400218502</t>
  </si>
  <si>
    <t>Thực hành điện ô tô 1 (Dạy thay thầy Trung)</t>
  </si>
  <si>
    <t>Phan Anh Tuấn</t>
  </si>
  <si>
    <t>Kiệt</t>
  </si>
  <si>
    <t>020100013501</t>
  </si>
  <si>
    <t>020100148102</t>
  </si>
  <si>
    <t>20C3-CNÔ2</t>
  </si>
  <si>
    <t>020100013503</t>
  </si>
  <si>
    <t>20C3-CNÔ3</t>
  </si>
  <si>
    <t>021100265804</t>
  </si>
  <si>
    <t>21C1-CNÔ3 (N1,N2)</t>
  </si>
  <si>
    <t>GVCN: 22C3</t>
  </si>
  <si>
    <t>022100147501</t>
  </si>
  <si>
    <t>021100096203</t>
  </si>
  <si>
    <t>22C1-CNÔ2</t>
  </si>
  <si>
    <t>021100132306</t>
  </si>
  <si>
    <t>20C6-O1 thực tập TN, DN</t>
  </si>
  <si>
    <t>22C1-CNÔ8 (N2)</t>
  </si>
  <si>
    <t>020100096201</t>
  </si>
  <si>
    <t>Động cơ đốt trong (Dạy 8 tuần chuyển thầy Thịnh)</t>
  </si>
  <si>
    <t>Sinh hoạt chủ nhiệm (SHCN 8 tuần chuyển thầy Thịnh)</t>
  </si>
  <si>
    <t>Thực hành Động cơ cơ bản (Dạy 10 tuần rồi chuyển thầy Thịnh)</t>
  </si>
  <si>
    <t>22C3-CNÔ1 (N1)</t>
  </si>
  <si>
    <t>021100013501</t>
  </si>
  <si>
    <t>021100013503</t>
  </si>
  <si>
    <t>021100147705</t>
  </si>
  <si>
    <t>21C1-CNÔ4 (N1, N2)</t>
  </si>
  <si>
    <t>020100249603</t>
  </si>
  <si>
    <t>020100218903</t>
  </si>
  <si>
    <t>Bảo vệ môi trường, sử dụng năng lượng và tài nguyên hiệu quả</t>
  </si>
  <si>
    <t>SHCN(12+)124</t>
  </si>
  <si>
    <t>22C3-CNÔ3</t>
  </si>
  <si>
    <t>071400207503</t>
  </si>
  <si>
    <t>22T4-CNÔ3</t>
  </si>
  <si>
    <t>071400103303</t>
  </si>
  <si>
    <t>22T4-CNÔ3 (N1)</t>
  </si>
  <si>
    <t>22C2-CNÔ1 (N2)</t>
  </si>
  <si>
    <t>Nguyễn Hữu</t>
  </si>
  <si>
    <t xml:space="preserve">Mạnh </t>
  </si>
  <si>
    <t>Lý thuyết gầm ôtô (Lớp thứ 3)</t>
  </si>
  <si>
    <t>Lý thuyết gầm ôtô (Nhờ thầy Bình dạy thay: 8 tiết, Thầy Đông: 4 tiết, Thầy Tiến: 8 tiết) (Lớp thứ 3)</t>
  </si>
  <si>
    <t>020100147504</t>
  </si>
  <si>
    <t>GVCN: 21C3</t>
  </si>
  <si>
    <t>022100147502</t>
  </si>
  <si>
    <t>SHCN(12+)63</t>
  </si>
  <si>
    <t>tổng cộng</t>
  </si>
  <si>
    <t>Triệu Phú</t>
  </si>
  <si>
    <t>Nguyên</t>
  </si>
  <si>
    <t>020100013502</t>
  </si>
  <si>
    <t>SHCN(12+)76</t>
  </si>
  <si>
    <t>020100147703</t>
  </si>
  <si>
    <t>Thực hành động cơ Diesel (Học 4 tuần rồi tách nhóm)</t>
  </si>
  <si>
    <t xml:space="preserve">GVCN:  2 lớp </t>
  </si>
  <si>
    <t>GVCN: 20C3</t>
  </si>
  <si>
    <t>022000269001</t>
  </si>
  <si>
    <t>Chẩn đoán động cơ</t>
  </si>
  <si>
    <t>22C3</t>
  </si>
  <si>
    <t>020100096202</t>
  </si>
  <si>
    <t>SHCN(12+)129</t>
  </si>
  <si>
    <t>020100132302</t>
  </si>
  <si>
    <t>22C3-CNÔ2 (N1)</t>
  </si>
  <si>
    <t>022000240403</t>
  </si>
  <si>
    <t>Các cơ cấu và hệ thống trong động cơ</t>
  </si>
  <si>
    <t>22C5-CNÔ1</t>
  </si>
  <si>
    <t>022000240501</t>
  </si>
  <si>
    <t>Kỹ thuật chung về ô tô và công nghệ sửa chữa</t>
  </si>
  <si>
    <t>020100267902</t>
  </si>
  <si>
    <t>071400162803</t>
  </si>
  <si>
    <t>Thực hành động cơ Diesel (Nhờ Thầy Văn dạy thay 5 tiết)</t>
  </si>
  <si>
    <t>021100147703</t>
  </si>
  <si>
    <t>021100013504</t>
  </si>
  <si>
    <t>21C1-CNÔ3</t>
  </si>
  <si>
    <t>021100013505</t>
  </si>
  <si>
    <t>021100147707</t>
  </si>
  <si>
    <t>020400006901</t>
  </si>
  <si>
    <t>Khí xả và vấn đề ô nhiễm môi trường (Dạy thay thầy Huân)</t>
  </si>
  <si>
    <t>Thực hành động cơ Diesel (Nhờ Thầy Thịnh dạy thay 4 tiết)</t>
  </si>
  <si>
    <t>020100249604</t>
  </si>
  <si>
    <t>022400005501</t>
  </si>
  <si>
    <t>22C2B-CNÔ1</t>
  </si>
  <si>
    <t>022400005502</t>
  </si>
  <si>
    <t>22C2B-CNÔ2</t>
  </si>
  <si>
    <t>020100218902</t>
  </si>
  <si>
    <t>Bảo vệ môi trường, sử dụng năng lượng và tài nguyên hiệu quả (Dạy thay thầy Huân)</t>
  </si>
  <si>
    <t>SHCN(12+)123</t>
  </si>
  <si>
    <t>020100147403</t>
  </si>
  <si>
    <t>022100147401</t>
  </si>
  <si>
    <t>Thực hành động cơ xăng (Nhờ Thầy Lương dạy thay 5 tiết)</t>
  </si>
  <si>
    <t>071400207504</t>
  </si>
  <si>
    <t>22T4-CNÔ4</t>
  </si>
  <si>
    <t>071400103304</t>
  </si>
  <si>
    <t>22T4-CNÔ4 (N1)</t>
  </si>
  <si>
    <t>Đặng Thái</t>
  </si>
  <si>
    <t xml:space="preserve">Sơn </t>
  </si>
  <si>
    <t>021100016305</t>
  </si>
  <si>
    <t>21C1-CNÔ4 (N1)</t>
  </si>
  <si>
    <t>021100230206</t>
  </si>
  <si>
    <t>21C1-CNÔ7</t>
  </si>
  <si>
    <t>021100016306</t>
  </si>
  <si>
    <t>CVHT</t>
  </si>
  <si>
    <t>021100230210</t>
  </si>
  <si>
    <t>21C1-CNÔ9</t>
  </si>
  <si>
    <t>21C1</t>
  </si>
  <si>
    <t>021100016310</t>
  </si>
  <si>
    <t>21C1-CNÔ9 (N1)</t>
  </si>
  <si>
    <t>020400218501</t>
  </si>
  <si>
    <t>Thực hành điện ô tô 1</t>
  </si>
  <si>
    <t>020100016402</t>
  </si>
  <si>
    <t>UV BCHCĐ đến 31/3/2023 (27 tuần)</t>
  </si>
  <si>
    <t>071400135903</t>
  </si>
  <si>
    <t>21T4-CNÔ3</t>
  </si>
  <si>
    <t>071400135904</t>
  </si>
  <si>
    <t>21T4-CNÔ4</t>
  </si>
  <si>
    <t>20C6-O4 thực tập TN, DN</t>
  </si>
  <si>
    <t>021100096107</t>
  </si>
  <si>
    <t>22C1-CNÔ4</t>
  </si>
  <si>
    <t>SHCN(12+)94</t>
  </si>
  <si>
    <t>coi lại shcn</t>
  </si>
  <si>
    <t>071400162705</t>
  </si>
  <si>
    <t>021100016410</t>
  </si>
  <si>
    <t>21C1-CNÔ9 (N1,N2)</t>
  </si>
  <si>
    <t>020100249702</t>
  </si>
  <si>
    <t>022100249701</t>
  </si>
  <si>
    <t>021100147304</t>
  </si>
  <si>
    <t>SHCN(12+)85</t>
  </si>
  <si>
    <t>020100016302</t>
  </si>
  <si>
    <t>Nguyễn Minh</t>
  </si>
  <si>
    <t xml:space="preserve">Thái </t>
  </si>
  <si>
    <t>021100265810</t>
  </si>
  <si>
    <t>SHCN(12+)46</t>
  </si>
  <si>
    <t>020100147704</t>
  </si>
  <si>
    <t xml:space="preserve">21C3-CNÔ4 </t>
  </si>
  <si>
    <t>22C1-CNÔ4(N2)</t>
  </si>
  <si>
    <t>021100096206</t>
  </si>
  <si>
    <t>22C3-CNÔ2(N2)</t>
  </si>
  <si>
    <t>20C1-O1 thực tập TN, DN</t>
  </si>
  <si>
    <t>021100013509</t>
  </si>
  <si>
    <t>021100013510</t>
  </si>
  <si>
    <t>SHCN(12+)32</t>
  </si>
  <si>
    <t>021100147710</t>
  </si>
  <si>
    <t>022100249602</t>
  </si>
  <si>
    <t>021100147406</t>
  </si>
  <si>
    <t>22C1-CNÔ6 (N2)</t>
  </si>
  <si>
    <t>020100147402</t>
  </si>
  <si>
    <t>22C3-CNÔ1 (N2)</t>
  </si>
  <si>
    <t>020100147401</t>
  </si>
  <si>
    <t>22C3-CNÔ3 (N1,N2)</t>
  </si>
  <si>
    <t>071400207501</t>
  </si>
  <si>
    <t>22T4-CNÔ1</t>
  </si>
  <si>
    <t>22T4-CNÔ3 (N2)</t>
  </si>
  <si>
    <t>Võ Đắc</t>
  </si>
  <si>
    <t xml:space="preserve">Thịnh </t>
  </si>
  <si>
    <t>020100148101</t>
  </si>
  <si>
    <t xml:space="preserve">Phó trưởng khoa: 20 % </t>
  </si>
  <si>
    <t>SHCN(12+)75</t>
  </si>
  <si>
    <t>020400213201</t>
  </si>
  <si>
    <t>GVCN:  3 lớp</t>
  </si>
  <si>
    <t>020100230201</t>
  </si>
  <si>
    <t>1/2 học kỳ: 22C3</t>
  </si>
  <si>
    <t>20C3</t>
  </si>
  <si>
    <t>020100147701</t>
  </si>
  <si>
    <t>020100265801</t>
  </si>
  <si>
    <t xml:space="preserve">21C3-CNÔ1 </t>
  </si>
  <si>
    <t>022000268901</t>
  </si>
  <si>
    <t>Bảo dưỡng định kỳ</t>
  </si>
  <si>
    <t>SHCN thay thầy Mạnh: 1</t>
  </si>
  <si>
    <t>021100096207</t>
  </si>
  <si>
    <t xml:space="preserve">SHCN thay thầy Kiệt: 7 </t>
  </si>
  <si>
    <t>022400213101</t>
  </si>
  <si>
    <t>Thực hành động cơ cơ bản</t>
  </si>
  <si>
    <t>22C2B-CNÔ1 (N2)</t>
  </si>
  <si>
    <t>Nghỉ 4 tiết</t>
  </si>
  <si>
    <t>Thực hành Động cơ cơ bản (Thầy Kiệt dạy 10 tuần chuyển thay thầy Thịnh)</t>
  </si>
  <si>
    <t>20C3-CNÔ1 (N1)</t>
  </si>
  <si>
    <t>Sinh hoạt chủ nhiệm (Thầy Kiệt SHCN 8 tuần chuyển thay thầy Thịnh)</t>
  </si>
  <si>
    <t>Động cơ đốt trong (Thầy Kiệt dạy 7 tuần chuyển thay thầy Thịnh)</t>
  </si>
  <si>
    <t>020100267901</t>
  </si>
  <si>
    <t>071400162801</t>
  </si>
  <si>
    <t>21C1-CNÔ2(N2)</t>
  </si>
  <si>
    <t>021100147704</t>
  </si>
  <si>
    <t>Thực hành động cơ Diesel (Dạy 5 tiết rồi chuyển thành Văn dạy)</t>
  </si>
  <si>
    <t>21C1-CNÔ3 (N2)</t>
  </si>
  <si>
    <t>021100013506</t>
  </si>
  <si>
    <t>021100013507</t>
  </si>
  <si>
    <t>Thực hành động cơ Diesel (Dạy thay thầy Nguyên)</t>
  </si>
  <si>
    <t>SHCN(12+)60</t>
  </si>
  <si>
    <t>020100249601</t>
  </si>
  <si>
    <t>SHCN(12+)122</t>
  </si>
  <si>
    <t>22T4-CNÔ5 (N1)</t>
  </si>
  <si>
    <t>2/22-23</t>
  </si>
  <si>
    <t>SHCN(12+)101</t>
  </si>
  <si>
    <t>22C2-CNÔ1</t>
  </si>
  <si>
    <t>Thực hành động cơ Diesel (Nhờ Thầy Duy dạy thay 8 tiết)</t>
  </si>
  <si>
    <t xml:space="preserve">Hướng dẫn lớp 21C5 đi thực tập tại DN </t>
  </si>
  <si>
    <t>Kiều Trung</t>
  </si>
  <si>
    <t>Tín</t>
  </si>
  <si>
    <t>020100249802</t>
  </si>
  <si>
    <t xml:space="preserve">Thực hành chẩn đoán hệ thống gầm ô tô (Học 3 tuần rồi tách nhóm) </t>
  </si>
  <si>
    <t>20C3-CNÔ2 (N1)</t>
  </si>
  <si>
    <t>22C5</t>
  </si>
  <si>
    <t>021100197808</t>
  </si>
  <si>
    <t>21C5</t>
  </si>
  <si>
    <t>021100197805</t>
  </si>
  <si>
    <t>21C1-CNÔ6 (N1)</t>
  </si>
  <si>
    <t>SHCN 20C5</t>
  </si>
  <si>
    <t>021100197810</t>
  </si>
  <si>
    <t>21C1-CNÔ9 (N2)</t>
  </si>
  <si>
    <t>SHCN 21C3-O4</t>
  </si>
  <si>
    <t>022000268301</t>
  </si>
  <si>
    <t>Hệ thống điện động cơ</t>
  </si>
  <si>
    <t>022000268701</t>
  </si>
  <si>
    <t>Hệ thống lái</t>
  </si>
  <si>
    <t>SHCN(12+)16</t>
  </si>
  <si>
    <t>022100197801</t>
  </si>
  <si>
    <t>022000240401</t>
  </si>
  <si>
    <t>022000240503</t>
  </si>
  <si>
    <t>SHCN(12+)126</t>
  </si>
  <si>
    <t>Động cơ đốt trong (hủy lớp 22C5-CNÔ1 chuyển qua lớp C3)</t>
  </si>
  <si>
    <t>20C1-CNÔ1</t>
  </si>
  <si>
    <t>071400218001</t>
  </si>
  <si>
    <t>21C1-CNÔ1(N2)</t>
  </si>
  <si>
    <t>021100197902</t>
  </si>
  <si>
    <t>021100148104</t>
  </si>
  <si>
    <t>Hệ thống phanh trên ôtô hiện đại (lớp thứ 3)</t>
  </si>
  <si>
    <t>021100242204</t>
  </si>
  <si>
    <t>021100148105</t>
  </si>
  <si>
    <t>021100242205</t>
  </si>
  <si>
    <t>021100242307</t>
  </si>
  <si>
    <t>021100197907</t>
  </si>
  <si>
    <t>21C1-CNÔ6 (N1, N2)</t>
  </si>
  <si>
    <t>21C4-CNÔ3</t>
  </si>
  <si>
    <t>020100197804</t>
  </si>
  <si>
    <t>022000242301</t>
  </si>
  <si>
    <t>022000147501</t>
  </si>
  <si>
    <t>SHCN(12+)15</t>
  </si>
  <si>
    <t>022100242301</t>
  </si>
  <si>
    <t>022100148101</t>
  </si>
  <si>
    <t>022100197901</t>
  </si>
  <si>
    <t>022100249802</t>
  </si>
  <si>
    <t>Nguyễn Anh</t>
  </si>
  <si>
    <t xml:space="preserve">Tuấn </t>
  </si>
  <si>
    <t>21C1-CNÔ7 (N1)</t>
  </si>
  <si>
    <t xml:space="preserve">Trưởng khoa: 30 % </t>
  </si>
  <si>
    <t>Mạng truyền thông trong ô tô 1</t>
  </si>
  <si>
    <t>SHKHOACN17</t>
  </si>
  <si>
    <t xml:space="preserve"> Sinh hoạt Khoa chuyên ngành</t>
  </si>
  <si>
    <t>22C1-GDĐH1</t>
  </si>
  <si>
    <t>SHKHOACN04</t>
  </si>
  <si>
    <t>22T4-GDĐH1</t>
  </si>
  <si>
    <t>19C4-CNÔ1</t>
  </si>
  <si>
    <t>19C4</t>
  </si>
  <si>
    <t>021100016401</t>
  </si>
  <si>
    <t>22C1-CNÔ2 (N1)</t>
  </si>
  <si>
    <t>Chấm đồ án tốt nghiệp khóa 21C6</t>
  </si>
  <si>
    <t>Chấm đồ án tốt nghiệp khóa 20C3</t>
  </si>
  <si>
    <t xml:space="preserve">Nguyễn Lương </t>
  </si>
  <si>
    <t>Tâm</t>
  </si>
  <si>
    <t>020100267903</t>
  </si>
  <si>
    <t>020100148103</t>
  </si>
  <si>
    <t>SHCN(12+)77</t>
  </si>
  <si>
    <t>021100230202</t>
  </si>
  <si>
    <t>021100016302</t>
  </si>
  <si>
    <t>21C1-CNÔ5 (N1,N2)</t>
  </si>
  <si>
    <t>20C3 Thực tập TN, DN</t>
  </si>
  <si>
    <t>021100230207</t>
  </si>
  <si>
    <t>021100016307</t>
  </si>
  <si>
    <t>020100016401</t>
  </si>
  <si>
    <t>071400162002</t>
  </si>
  <si>
    <t>Điện tử cơ bản</t>
  </si>
  <si>
    <t>021100096204</t>
  </si>
  <si>
    <t>22C1-CNÔ5</t>
  </si>
  <si>
    <t>SHCN(12+)95</t>
  </si>
  <si>
    <t>022100096101</t>
  </si>
  <si>
    <t>021100016405</t>
  </si>
  <si>
    <t>021100016407</t>
  </si>
  <si>
    <t>21C1-CNÔ8(N2)</t>
  </si>
  <si>
    <t>071400162304</t>
  </si>
  <si>
    <t>Thực hành Điện Ôtô 1</t>
  </si>
  <si>
    <t>021100147305</t>
  </si>
  <si>
    <t>SHCN(12+)86</t>
  </si>
  <si>
    <t>020100016303</t>
  </si>
  <si>
    <t>020100147301</t>
  </si>
  <si>
    <t>020100096101</t>
  </si>
  <si>
    <t xml:space="preserve">Trần Thế </t>
  </si>
  <si>
    <t>Sơn</t>
  </si>
  <si>
    <t>071400162902</t>
  </si>
  <si>
    <t>071400230202</t>
  </si>
  <si>
    <t>021100197804</t>
  </si>
  <si>
    <t>20C1</t>
  </si>
  <si>
    <t>20C1-O5 thực tập TN, DN</t>
  </si>
  <si>
    <t>021100147509</t>
  </si>
  <si>
    <t>021100197807</t>
  </si>
  <si>
    <t>021100147510</t>
  </si>
  <si>
    <t>020100147501</t>
  </si>
  <si>
    <t>020100265804</t>
  </si>
  <si>
    <t>SHCN(12+)96</t>
  </si>
  <si>
    <t>071400197903</t>
  </si>
  <si>
    <t>071400197905</t>
  </si>
  <si>
    <t>021100242303</t>
  </si>
  <si>
    <t>021100197906</t>
  </si>
  <si>
    <t>21C1-CNÔ5(N2)</t>
  </si>
  <si>
    <t>21C1-CNÔ7(N1)</t>
  </si>
  <si>
    <t>021100148109</t>
  </si>
  <si>
    <t>021100242209</t>
  </si>
  <si>
    <t>021100148110</t>
  </si>
  <si>
    <t>021100242210</t>
  </si>
  <si>
    <t>020100197901</t>
  </si>
  <si>
    <t>020100242302</t>
  </si>
  <si>
    <t>020100197902</t>
  </si>
  <si>
    <t>022100148102</t>
  </si>
  <si>
    <t>SHCN(12+)87</t>
  </si>
  <si>
    <t>020100218901</t>
  </si>
  <si>
    <t>022100218901</t>
  </si>
  <si>
    <t xml:space="preserve">Trần Văn </t>
  </si>
  <si>
    <t>Đông</t>
  </si>
  <si>
    <t>020100249803</t>
  </si>
  <si>
    <t>Thực hành chẩn đoán hệ thống gầm ô tô (Học 3 tuần rồi chia nhóm)</t>
  </si>
  <si>
    <t>20C3-CNÔ3 (N1)</t>
  </si>
  <si>
    <t>071400230203</t>
  </si>
  <si>
    <t>GVCN:  2 lớp</t>
  </si>
  <si>
    <t>071400162903</t>
  </si>
  <si>
    <t>22T4</t>
  </si>
  <si>
    <t>Thực hành hệ thống truyền lực trên Ô tô (Dạy thay cho thầy Trưởng)</t>
  </si>
  <si>
    <t>021100147506</t>
  </si>
  <si>
    <t>021100197806</t>
  </si>
  <si>
    <t xml:space="preserve">Thực hành hệ thống truyền lực trên Ô tô </t>
  </si>
  <si>
    <t>021100147507</t>
  </si>
  <si>
    <t>020100147503</t>
  </si>
  <si>
    <t>SHCN(12+)27</t>
  </si>
  <si>
    <t>020100265803</t>
  </si>
  <si>
    <t xml:space="preserve">21C3-CNÔ3 </t>
  </si>
  <si>
    <t>Thực hành kỹ thuật lái và chăm sóc xe ô tô (Dạy 5 tuần rồi chia nhóm)</t>
  </si>
  <si>
    <t>022000269101</t>
  </si>
  <si>
    <t>Chẩn đoán gầm</t>
  </si>
  <si>
    <t>SHCN(9+)101</t>
  </si>
  <si>
    <t>Sinh Hoạt Chủ Nhiệm</t>
  </si>
  <si>
    <t>22T4-CNÔ2</t>
  </si>
  <si>
    <t>071400218005</t>
  </si>
  <si>
    <t>021100148102</t>
  </si>
  <si>
    <t>021100242202</t>
  </si>
  <si>
    <t>021100132902</t>
  </si>
  <si>
    <t>021100132905</t>
  </si>
  <si>
    <t>21C1-CNÔ4(N2)</t>
  </si>
  <si>
    <t>021100132907</t>
  </si>
  <si>
    <t>21C1-CNÔ6(N2)</t>
  </si>
  <si>
    <t>021100242308</t>
  </si>
  <si>
    <t>021100148108</t>
  </si>
  <si>
    <t>021100242208</t>
  </si>
  <si>
    <t>021100132908</t>
  </si>
  <si>
    <t>21C1-CNÔ7 (N1,N2)</t>
  </si>
  <si>
    <t>020100132902</t>
  </si>
  <si>
    <t>020100242303</t>
  </si>
  <si>
    <t>SHCN(12+)62</t>
  </si>
  <si>
    <t>020100197903</t>
  </si>
  <si>
    <t>020100197803</t>
  </si>
  <si>
    <t>022100132901</t>
  </si>
  <si>
    <t>Thực hành Đồng - Sơn Ô tô (Dạy thay thầy Hoàng Duy)</t>
  </si>
  <si>
    <t>SHCN(9+)97</t>
  </si>
  <si>
    <t>Lý Văn</t>
  </si>
  <si>
    <t>Trung</t>
  </si>
  <si>
    <t>021100230204</t>
  </si>
  <si>
    <t xml:space="preserve">Tổ trưởng CĐ </t>
  </si>
  <si>
    <t>021100147504</t>
  </si>
  <si>
    <t>SHCN(12+)40</t>
  </si>
  <si>
    <t>021100016304</t>
  </si>
  <si>
    <t>022100230201</t>
  </si>
  <si>
    <t>022100016401</t>
  </si>
  <si>
    <t>20C1-O12 thực tập TN, DN</t>
  </si>
  <si>
    <t>071400135901</t>
  </si>
  <si>
    <t>071400162001</t>
  </si>
  <si>
    <t>021100096104</t>
  </si>
  <si>
    <t>020100096102</t>
  </si>
  <si>
    <t>021100016404</t>
  </si>
  <si>
    <t>020100249701</t>
  </si>
  <si>
    <t>071400162302</t>
  </si>
  <si>
    <t>021100147405</t>
  </si>
  <si>
    <t>22C1-CNÔ5 (N1,N2)</t>
  </si>
  <si>
    <t>021100147306</t>
  </si>
  <si>
    <t>021100147309</t>
  </si>
  <si>
    <t>22C1-CNÔ9</t>
  </si>
  <si>
    <t>22C1-CNÔ9(N1)</t>
  </si>
  <si>
    <t>Thực hành điện ô tô 1 (Nhờ thầy Hùng dạy thay 5 tiết, thầy Tân 4 tiết)</t>
  </si>
  <si>
    <t>22C2-CNÔ1(N1)</t>
  </si>
  <si>
    <t>Đỗ Hoàng</t>
  </si>
  <si>
    <t>071400230204</t>
  </si>
  <si>
    <t>071400162904</t>
  </si>
  <si>
    <t>SHCN(12+)45</t>
  </si>
  <si>
    <t>Nghỉ 1 tiết</t>
  </si>
  <si>
    <t>021100265807</t>
  </si>
  <si>
    <t>022100230202</t>
  </si>
  <si>
    <t>022100197802</t>
  </si>
  <si>
    <t>Thực hành hệ thống truyền lực trên Ô tô (Dạy được 4 tuần rồi tách nhóm)</t>
  </si>
  <si>
    <t>21C6-CNÔ2 (N1)</t>
  </si>
  <si>
    <t>20C1-CNÔ10</t>
  </si>
  <si>
    <t>20C1-CNÔ3</t>
  </si>
  <si>
    <t>20C1-CNÔ4 (N2)</t>
  </si>
  <si>
    <t>20C1-CNÔ6</t>
  </si>
  <si>
    <t>20C1-CNÔ8 (N1)</t>
  </si>
  <si>
    <t>071400218004</t>
  </si>
  <si>
    <t>021100132901</t>
  </si>
  <si>
    <t>021100242304</t>
  </si>
  <si>
    <t>021100132904</t>
  </si>
  <si>
    <t>021100242305</t>
  </si>
  <si>
    <t>SHCN(12+)31</t>
  </si>
  <si>
    <t>021100132909</t>
  </si>
  <si>
    <t>021100132910</t>
  </si>
  <si>
    <t>020100132901</t>
  </si>
  <si>
    <t>020100132903</t>
  </si>
  <si>
    <t>020100242304</t>
  </si>
  <si>
    <t>020100132904</t>
  </si>
  <si>
    <t>Thực hành Đồng - Sơn Ô tô ( nhờ Thầy Đông dạy thay 20 tiết)</t>
  </si>
  <si>
    <t xml:space="preserve">Nguyễn Hoàng </t>
  </si>
  <si>
    <t>Vinh</t>
  </si>
  <si>
    <t>Thực hành kỹ thuật lái và chăm sóc xe ô tô (Nhờ Thầy Lương dạy thay)</t>
  </si>
  <si>
    <t>Thực hành kỹ thuật lái và chăm sóc xe ô tô  (Nhờ Thầy Lương dạy thay)</t>
  </si>
  <si>
    <t>SHCN(12+)44</t>
  </si>
  <si>
    <t>021100265806</t>
  </si>
  <si>
    <t>SHCN(9+)48</t>
  </si>
  <si>
    <t>21T4</t>
  </si>
  <si>
    <t>20C1-CNÔ9</t>
  </si>
  <si>
    <t>071400162805</t>
  </si>
  <si>
    <t>021100013502</t>
  </si>
  <si>
    <t>021100013508</t>
  </si>
  <si>
    <t>SHCN(12+)30</t>
  </si>
  <si>
    <t>021100147708</t>
  </si>
  <si>
    <t>SHCN(9+)54</t>
  </si>
  <si>
    <t>071400207506</t>
  </si>
  <si>
    <t>22T4-CNÔ6</t>
  </si>
  <si>
    <t>071400103306</t>
  </si>
  <si>
    <t>22T4-CNÔ6 (N1,N2)</t>
  </si>
  <si>
    <t xml:space="preserve">Bùi Trọng </t>
  </si>
  <si>
    <t>Tân</t>
  </si>
  <si>
    <t>021100147503</t>
  </si>
  <si>
    <t>SHCN(12+)37</t>
  </si>
  <si>
    <t xml:space="preserve">GVCN: </t>
  </si>
  <si>
    <t>1 lớp</t>
  </si>
  <si>
    <t>021100147501</t>
  </si>
  <si>
    <t>021100132303</t>
  </si>
  <si>
    <t>22C1-CNÔ2(N1)</t>
  </si>
  <si>
    <t>Thực hành Động cơ cơ bản (Dạy 1 tuần rồi chuyển thầy Văn dạy)</t>
  </si>
  <si>
    <t>22C1-CNÔ2(N2)</t>
  </si>
  <si>
    <t>SHCN(12+)23</t>
  </si>
  <si>
    <t>021100147410</t>
  </si>
  <si>
    <t>Thực hành động cơ xăng (Dạy 2 tuần chuyển Thầy Khắc Vinh dạy)</t>
  </si>
  <si>
    <t>22C1-CNÔ10 (N1)</t>
  </si>
  <si>
    <t>021100147403</t>
  </si>
  <si>
    <t>22C1-CNÔ3 (N1,N2)</t>
  </si>
  <si>
    <t>Võ Quốc</t>
  </si>
  <si>
    <t>SHCN(12+)42</t>
  </si>
  <si>
    <t>021100265802</t>
  </si>
  <si>
    <t>071400162003</t>
  </si>
  <si>
    <t>Nghỉ 5 tiết</t>
  </si>
  <si>
    <t>071400162004</t>
  </si>
  <si>
    <t>021100096110</t>
  </si>
  <si>
    <t>021100096109</t>
  </si>
  <si>
    <t>22C1-CNÔ7</t>
  </si>
  <si>
    <t>020100147302</t>
  </si>
  <si>
    <t>22C3-CNÔ3(N2)</t>
  </si>
  <si>
    <t>071300162301</t>
  </si>
  <si>
    <t>Giang Văn</t>
  </si>
  <si>
    <t>Tiến</t>
  </si>
  <si>
    <t>021100230205</t>
  </si>
  <si>
    <t>Thực hành Điện ôtô 2 (Dạy 5 tuần tách nhóm)</t>
  </si>
  <si>
    <t>022100265802</t>
  </si>
  <si>
    <t>Thực hành kỹ thuật lái và chăm sóc xe ô tô (Dạy 5 tuần tách nhóm)</t>
  </si>
  <si>
    <t xml:space="preserve">21C6-CNÔ2 </t>
  </si>
  <si>
    <t>21C6-CNÔ2 (N1,N2)</t>
  </si>
  <si>
    <t>071400162103</t>
  </si>
  <si>
    <t>071400162104</t>
  </si>
  <si>
    <t>021100096103</t>
  </si>
  <si>
    <t>021100016408</t>
  </si>
  <si>
    <t>020100197904</t>
  </si>
  <si>
    <t>022100267902</t>
  </si>
  <si>
    <t>SHCN(12+)67</t>
  </si>
  <si>
    <t>022100249702</t>
  </si>
  <si>
    <t>071400162303</t>
  </si>
  <si>
    <t>21T4-CNÔ3 (N1,N2)</t>
  </si>
  <si>
    <t>021100147310</t>
  </si>
  <si>
    <t>021100147307</t>
  </si>
  <si>
    <t>Thực hành Điện ôtô 1 (Dạy thay Thầy Hùng dạy thay 5 tiết)</t>
  </si>
  <si>
    <t xml:space="preserve"> Lương</t>
  </si>
  <si>
    <t>20C3-CNÔ2(N2)</t>
  </si>
  <si>
    <t>20C3-CNÔ3(N2)</t>
  </si>
  <si>
    <t>Thực hành kỹ thuật lái và chăm sóc xe ô tô (Dạy thay thầy Vinh)</t>
  </si>
  <si>
    <t>21C1-CNÔ2(N1)</t>
  </si>
  <si>
    <t>21C1-CNÔ4(N1)</t>
  </si>
  <si>
    <t>022000268601</t>
  </si>
  <si>
    <t>Hệ thống điều hòa không khí</t>
  </si>
  <si>
    <t>Thực hành hệ thống truyền lực trên Ô tô (lớp học 4 tuần rồi tách nhóm)</t>
  </si>
  <si>
    <t>021100096209</t>
  </si>
  <si>
    <t>SHCN(12+)97</t>
  </si>
  <si>
    <t>021100132309</t>
  </si>
  <si>
    <t>22C1-CNÔ7 (N1,N2)</t>
  </si>
  <si>
    <t>021100242302</t>
  </si>
  <si>
    <t>021100147702</t>
  </si>
  <si>
    <t>21C1-CNÔ5(N1)</t>
  </si>
  <si>
    <t>21C1-CNÔ7(N2)</t>
  </si>
  <si>
    <t>SHCN(12+)88</t>
  </si>
  <si>
    <t>Thực hành động cơ xăng (Dạy thay Thầy Nguyên 5 tiết)</t>
  </si>
  <si>
    <t>071400207502</t>
  </si>
  <si>
    <t>22T4-CNÔ4 (N2)</t>
  </si>
  <si>
    <t xml:space="preserve">Huỳnh Đình </t>
  </si>
  <si>
    <t>Văn</t>
  </si>
  <si>
    <t>021100132903</t>
  </si>
  <si>
    <t>021100147401</t>
  </si>
  <si>
    <t>22C1-CNÔ8(N2)</t>
  </si>
  <si>
    <t>022400213201</t>
  </si>
  <si>
    <t>22C2B-CNÔ1 (N1)</t>
  </si>
  <si>
    <t>071400103301</t>
  </si>
  <si>
    <t>22T4-CNÔ1 (N1,N2)</t>
  </si>
  <si>
    <t>071400207505</t>
  </si>
  <si>
    <t>22T4-CNÔ5</t>
  </si>
  <si>
    <t>Hệ Cao đẳng</t>
  </si>
  <si>
    <t>Hệ Trung cấp</t>
  </si>
  <si>
    <t>Thành tiền (đồng)</t>
  </si>
  <si>
    <t>LT 90</t>
  </si>
  <si>
    <t>LT 80</t>
  </si>
  <si>
    <t>TH 65</t>
  </si>
  <si>
    <t>TH 60</t>
  </si>
  <si>
    <t>LT 70</t>
  </si>
  <si>
    <t>TH 55</t>
  </si>
  <si>
    <t>LT</t>
  </si>
  <si>
    <t>TH</t>
  </si>
  <si>
    <t>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</si>
</sst>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#"/>
    <numFmt numFmtId="167" formatCode="#,##0.000"/>
  </numFmts>
  <fonts count="15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0">
    <xf numFmtId="0" fontId="0" fillId="0" borderId="0" xfId="0"/>
    <xf numFmtId="0" fontId="1" fillId="0" borderId="1" xfId="0" applyFont="1" applyFill="1" applyBorder="1" applyAlignment="1" applyProtection="1">
      <alignment horizontal="left" vertical="center"/>
      <protection locked="0"/>
    </xf>
    <xf numFmtId="0" fontId="2" fillId="0" borderId="2" xfId="0" applyFont="1" applyFill="1" applyBorder="1" applyAlignment="1" applyProtection="1">
      <alignment horizontal="left" vertical="center"/>
      <protection locked="0"/>
    </xf>
    <xf numFmtId="0" fontId="1" fillId="0" borderId="3" xfId="0" quotePrefix="1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vertical="center" wrapText="1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Fill="1" applyBorder="1" applyAlignment="1" applyProtection="1">
      <alignment horizontal="center" vertical="center"/>
      <protection hidden="1"/>
    </xf>
    <xf numFmtId="164" fontId="3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Alignment="1" applyProtection="1">
      <alignment horizontal="left"/>
      <protection locked="0"/>
    </xf>
    <xf numFmtId="0" fontId="2" fillId="0" borderId="6" xfId="0" applyFont="1" applyFill="1" applyBorder="1" applyAlignment="1" applyProtection="1">
      <alignment horizontal="left"/>
      <protection locked="0"/>
    </xf>
    <xf numFmtId="164" fontId="3" fillId="3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3" xfId="1" quotePrefix="1" applyFont="1" applyFill="1" applyBorder="1" applyAlignment="1" applyProtection="1">
      <alignment horizontal="left" vertical="center"/>
      <protection locked="0"/>
    </xf>
    <xf numFmtId="0" fontId="2" fillId="0" borderId="5" xfId="0" applyFont="1" applyFill="1" applyBorder="1" applyAlignment="1" applyProtection="1">
      <alignment horizontal="left"/>
      <protection locked="0"/>
    </xf>
    <xf numFmtId="0" fontId="1" fillId="0" borderId="3" xfId="0" applyFont="1" applyFill="1" applyBorder="1" applyAlignment="1" applyProtection="1">
      <protection locked="0"/>
    </xf>
    <xf numFmtId="0" fontId="1" fillId="0" borderId="3" xfId="0" applyFont="1" applyFill="1" applyBorder="1" applyAlignment="1" applyProtection="1">
      <alignment wrapText="1"/>
      <protection locked="0"/>
    </xf>
    <xf numFmtId="0" fontId="1" fillId="4" borderId="5" xfId="0" applyFont="1" applyFill="1" applyBorder="1" applyAlignment="1" applyProtection="1">
      <alignment horizontal="left"/>
      <protection locked="0"/>
    </xf>
    <xf numFmtId="0" fontId="2" fillId="4" borderId="6" xfId="0" applyFont="1" applyFill="1" applyBorder="1" applyAlignment="1" applyProtection="1">
      <alignment horizontal="left"/>
      <protection locked="0"/>
    </xf>
    <xf numFmtId="0" fontId="1" fillId="0" borderId="6" xfId="0" applyFont="1" applyFill="1" applyBorder="1" applyAlignment="1" applyProtection="1">
      <alignment horizontal="left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protection locked="0"/>
    </xf>
    <xf numFmtId="164" fontId="1" fillId="4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left"/>
      <protection locked="0"/>
    </xf>
    <xf numFmtId="0" fontId="1" fillId="0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1" fillId="0" borderId="3" xfId="1" applyFont="1" applyFill="1" applyBorder="1" applyAlignment="1" applyProtection="1">
      <alignment horizontal="left" vertical="center"/>
      <protection locked="0"/>
    </xf>
    <xf numFmtId="0" fontId="1" fillId="0" borderId="5" xfId="0" applyFont="1" applyFill="1" applyBorder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horizontal="left" vertical="center"/>
      <protection locked="0"/>
    </xf>
    <xf numFmtId="0" fontId="1" fillId="0" borderId="7" xfId="0" applyFont="1" applyFill="1" applyBorder="1" applyAlignment="1" applyProtection="1">
      <alignment horizontal="left" vertical="center"/>
      <protection locked="0"/>
    </xf>
    <xf numFmtId="0" fontId="2" fillId="0" borderId="8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 wrapText="1"/>
      <protection locked="0"/>
    </xf>
    <xf numFmtId="0" fontId="1" fillId="0" borderId="9" xfId="0" applyFont="1" applyFill="1" applyBorder="1" applyAlignment="1" applyProtection="1">
      <alignment vertical="center" wrapText="1"/>
      <protection locked="0"/>
    </xf>
    <xf numFmtId="0" fontId="1" fillId="0" borderId="5" xfId="0" applyFont="1" applyFill="1" applyBorder="1" applyAlignment="1" applyProtection="1">
      <alignment horizontal="left" wrapText="1"/>
      <protection locked="0"/>
    </xf>
    <xf numFmtId="0" fontId="1" fillId="0" borderId="10" xfId="0" applyFont="1" applyFill="1" applyBorder="1" applyAlignment="1" applyProtection="1">
      <alignment horizontal="left" vertical="center" wrapText="1"/>
      <protection locked="0"/>
    </xf>
    <xf numFmtId="0" fontId="1" fillId="5" borderId="10" xfId="0" applyFont="1" applyFill="1" applyBorder="1" applyAlignment="1" applyProtection="1">
      <alignment horizontal="left" vertical="center" wrapText="1"/>
      <protection locked="0"/>
    </xf>
    <xf numFmtId="0" fontId="1" fillId="0" borderId="10" xfId="0" applyFont="1" applyFill="1" applyBorder="1" applyAlignment="1" applyProtection="1">
      <alignment vertical="center" wrapText="1"/>
      <protection locked="0"/>
    </xf>
    <xf numFmtId="0" fontId="1" fillId="5" borderId="9" xfId="0" applyFont="1" applyFill="1" applyBorder="1" applyAlignment="1" applyProtection="1">
      <alignment horizontal="left" vertical="center" wrapText="1"/>
      <protection locked="0"/>
    </xf>
    <xf numFmtId="165" fontId="2" fillId="0" borderId="6" xfId="0" applyNumberFormat="1" applyFont="1" applyFill="1" applyBorder="1" applyAlignment="1" applyProtection="1">
      <alignment horizontal="left"/>
      <protection locked="0"/>
    </xf>
    <xf numFmtId="0" fontId="1" fillId="0" borderId="4" xfId="0" applyFont="1" applyFill="1" applyBorder="1" applyAlignment="1" applyProtection="1">
      <alignment horizontal="left" wrapText="1"/>
      <protection locked="0"/>
    </xf>
    <xf numFmtId="0" fontId="1" fillId="5" borderId="4" xfId="0" applyFont="1" applyFill="1" applyBorder="1" applyAlignment="1" applyProtection="1">
      <alignment horizontal="left"/>
      <protection locked="0"/>
    </xf>
    <xf numFmtId="0" fontId="1" fillId="4" borderId="3" xfId="0" applyFont="1" applyFill="1" applyBorder="1" applyAlignment="1" applyProtection="1">
      <protection locked="0"/>
    </xf>
    <xf numFmtId="0" fontId="1" fillId="0" borderId="7" xfId="0" applyFont="1" applyFill="1" applyBorder="1" applyAlignment="1" applyProtection="1">
      <alignment horizontal="left"/>
      <protection locked="0"/>
    </xf>
    <xf numFmtId="0" fontId="2" fillId="0" borderId="8" xfId="0" applyFont="1" applyFill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left"/>
      <protection locked="0"/>
    </xf>
    <xf numFmtId="0" fontId="2" fillId="0" borderId="2" xfId="0" applyFont="1" applyFill="1" applyBorder="1" applyAlignment="1" applyProtection="1">
      <alignment horizontal="left"/>
      <protection locked="0"/>
    </xf>
    <xf numFmtId="1" fontId="1" fillId="0" borderId="3" xfId="0" applyNumberFormat="1" applyFont="1" applyFill="1" applyBorder="1" applyAlignment="1" applyProtection="1">
      <alignment horizontal="center" wrapText="1"/>
      <protection locked="0"/>
    </xf>
    <xf numFmtId="1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Protection="1">
      <protection locked="0"/>
    </xf>
    <xf numFmtId="0" fontId="1" fillId="0" borderId="4" xfId="0" applyFont="1" applyFill="1" applyBorder="1" applyAlignment="1" applyProtection="1">
      <alignment horizontal="left" vertical="center"/>
      <protection locked="0"/>
    </xf>
    <xf numFmtId="0" fontId="1" fillId="0" borderId="3" xfId="1" applyFont="1" applyFill="1" applyBorder="1" applyAlignment="1" applyProtection="1">
      <alignment vertical="center" wrapText="1"/>
      <protection locked="0"/>
    </xf>
    <xf numFmtId="0" fontId="1" fillId="5" borderId="3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 applyProtection="1">
      <protection locked="0"/>
    </xf>
    <xf numFmtId="0" fontId="1" fillId="0" borderId="3" xfId="0" applyFont="1" applyFill="1" applyBorder="1" applyAlignment="1" applyProtection="1">
      <alignment horizontal="center"/>
      <protection locked="0"/>
    </xf>
    <xf numFmtId="0" fontId="1" fillId="5" borderId="4" xfId="0" applyFont="1" applyFill="1" applyBorder="1" applyAlignment="1" applyProtection="1">
      <protection locked="0"/>
    </xf>
    <xf numFmtId="164" fontId="1" fillId="0" borderId="3" xfId="0" applyNumberFormat="1" applyFont="1" applyFill="1" applyBorder="1" applyAlignment="1" applyProtection="1">
      <alignment horizontal="center"/>
      <protection locked="0"/>
    </xf>
    <xf numFmtId="164" fontId="1" fillId="0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3" xfId="0" applyFont="1" applyFill="1" applyBorder="1" applyAlignment="1" applyProtection="1">
      <alignment horizontal="left"/>
      <protection locked="0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vertical="center" wrapText="1"/>
      <protection locked="0"/>
    </xf>
    <xf numFmtId="0" fontId="3" fillId="5" borderId="3" xfId="0" applyFont="1" applyFill="1" applyBorder="1" applyAlignment="1" applyProtection="1">
      <alignment horizontal="left" vertical="center"/>
      <protection locked="0"/>
    </xf>
    <xf numFmtId="164" fontId="2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vertical="center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65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3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left" vertical="center" wrapText="1"/>
      <protection locked="0"/>
    </xf>
    <xf numFmtId="164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6" xfId="1" applyNumberFormat="1" applyFont="1" applyFill="1" applyBorder="1" applyAlignment="1" applyProtection="1">
      <alignment horizontal="center" vertical="center" wrapText="1"/>
      <protection locked="0"/>
    </xf>
    <xf numFmtId="165" fontId="1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1" applyFont="1" applyFill="1" applyBorder="1" applyAlignment="1" applyProtection="1">
      <alignment horizontal="center" vertical="center"/>
      <protection locked="0"/>
    </xf>
    <xf numFmtId="0" fontId="1" fillId="5" borderId="3" xfId="1" applyFont="1" applyFill="1" applyBorder="1" applyAlignment="1" applyProtection="1">
      <alignment horizontal="left" vertical="center"/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1" fillId="4" borderId="10" xfId="0" quotePrefix="1" applyFont="1" applyFill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vertical="center" wrapText="1"/>
      <protection locked="0"/>
    </xf>
    <xf numFmtId="0" fontId="1" fillId="0" borderId="12" xfId="0" applyFont="1" applyFill="1" applyBorder="1" applyAlignment="1" applyProtection="1">
      <alignment vertical="center" wrapText="1"/>
      <protection locked="0"/>
    </xf>
    <xf numFmtId="0" fontId="1" fillId="5" borderId="4" xfId="0" applyFont="1" applyFill="1" applyBorder="1" applyAlignment="1" applyProtection="1">
      <alignment horizontal="left" wrapText="1"/>
      <protection locked="0"/>
    </xf>
    <xf numFmtId="0" fontId="1" fillId="0" borderId="9" xfId="0" quotePrefix="1" applyFont="1" applyBorder="1" applyAlignment="1" applyProtection="1">
      <alignment horizontal="left" vertical="center" wrapText="1"/>
      <protection locked="0"/>
    </xf>
    <xf numFmtId="0" fontId="1" fillId="0" borderId="9" xfId="0" quotePrefix="1" applyFont="1" applyFill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protection locked="0"/>
    </xf>
    <xf numFmtId="0" fontId="1" fillId="5" borderId="0" xfId="0" applyFont="1" applyFill="1" applyProtection="1"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3" xfId="0" applyFont="1" applyFill="1" applyBorder="1" applyProtection="1"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1" fillId="0" borderId="10" xfId="0" quotePrefix="1" applyFont="1" applyBorder="1" applyAlignment="1" applyProtection="1">
      <alignment horizontal="left" vertical="center" wrapText="1"/>
      <protection locked="0"/>
    </xf>
    <xf numFmtId="0" fontId="1" fillId="0" borderId="4" xfId="1" quotePrefix="1" applyFont="1" applyFill="1" applyBorder="1" applyAlignment="1" applyProtection="1">
      <alignment horizontal="left" vertical="center"/>
      <protection locked="0"/>
    </xf>
    <xf numFmtId="164" fontId="5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7" fillId="0" borderId="6" xfId="0" applyFont="1" applyFill="1" applyBorder="1" applyAlignment="1" applyProtection="1">
      <alignment horizontal="left"/>
      <protection locked="0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1" fillId="3" borderId="3" xfId="1" quotePrefix="1" applyFont="1" applyFill="1" applyBorder="1" applyAlignment="1" applyProtection="1">
      <alignment horizontal="left" vertical="center"/>
      <protection locked="0"/>
    </xf>
    <xf numFmtId="0" fontId="1" fillId="0" borderId="9" xfId="0" quotePrefix="1" applyFont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4" borderId="3" xfId="0" applyFont="1" applyFill="1" applyBorder="1" applyAlignment="1" applyProtection="1">
      <alignment wrapText="1"/>
      <protection locked="0"/>
    </xf>
    <xf numFmtId="0" fontId="1" fillId="0" borderId="4" xfId="0" applyFont="1" applyFill="1" applyBorder="1" applyAlignment="1" applyProtection="1">
      <alignment horizontal="left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left" wrapText="1"/>
      <protection locked="0"/>
    </xf>
    <xf numFmtId="0" fontId="1" fillId="0" borderId="3" xfId="0" applyFont="1" applyFill="1" applyBorder="1" applyAlignment="1" applyProtection="1">
      <alignment horizontal="left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8" fillId="0" borderId="10" xfId="0" quotePrefix="1" applyFont="1" applyBorder="1" applyAlignment="1" applyProtection="1">
      <alignment horizontal="left" vertical="center" wrapText="1"/>
      <protection locked="0"/>
    </xf>
    <xf numFmtId="0" fontId="5" fillId="0" borderId="3" xfId="1" quotePrefix="1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left" wrapText="1"/>
      <protection locked="0"/>
    </xf>
    <xf numFmtId="0" fontId="1" fillId="5" borderId="4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164" fontId="1" fillId="0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166" fontId="1" fillId="0" borderId="3" xfId="0" applyNumberFormat="1" applyFont="1" applyFill="1" applyBorder="1" applyAlignment="1" applyProtection="1">
      <alignment horizontal="center" vertical="center"/>
      <protection locked="0"/>
    </xf>
    <xf numFmtId="164" fontId="1" fillId="0" borderId="7" xfId="0" applyNumberFormat="1" applyFont="1" applyFill="1" applyBorder="1" applyAlignment="1" applyProtection="1">
      <alignment horizontal="center" vertical="center"/>
      <protection locked="0"/>
    </xf>
    <xf numFmtId="164" fontId="1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left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164" fontId="1" fillId="2" borderId="13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167" fontId="11" fillId="0" borderId="3" xfId="0" applyNumberFormat="1" applyFont="1" applyBorder="1" applyAlignment="1">
      <alignment horizontal="center" vertical="center"/>
    </xf>
    <xf numFmtId="0" fontId="0" fillId="0" borderId="3" xfId="0" applyBorder="1"/>
    <xf numFmtId="164" fontId="0" fillId="0" borderId="3" xfId="0" applyNumberFormat="1" applyBorder="1"/>
    <xf numFmtId="167" fontId="0" fillId="0" borderId="3" xfId="0" applyNumberFormat="1" applyBorder="1"/>
    <xf numFmtId="167" fontId="11" fillId="0" borderId="4" xfId="0" applyNumberFormat="1" applyFont="1" applyBorder="1" applyAlignment="1">
      <alignment horizontal="center" vertical="center"/>
    </xf>
    <xf numFmtId="167" fontId="0" fillId="0" borderId="4" xfId="0" applyNumberFormat="1" applyBorder="1"/>
    <xf numFmtId="0" fontId="11" fillId="0" borderId="15" xfId="0" applyFont="1" applyBorder="1" applyAlignment="1">
      <alignment horizontal="center" vertical="center"/>
    </xf>
    <xf numFmtId="0" fontId="0" fillId="0" borderId="15" xfId="0" applyBorder="1"/>
    <xf numFmtId="164" fontId="1" fillId="0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/>
      <protection locked="0"/>
    </xf>
    <xf numFmtId="0" fontId="7" fillId="0" borderId="2" xfId="0" applyFont="1" applyFill="1" applyBorder="1" applyAlignment="1" applyProtection="1">
      <alignment horizontal="left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164" fontId="5" fillId="0" borderId="3" xfId="0" applyNumberFormat="1" applyFont="1" applyFill="1" applyBorder="1" applyAlignment="1" applyProtection="1">
      <alignment horizontal="center" vertical="center"/>
      <protection hidden="1"/>
    </xf>
    <xf numFmtId="164" fontId="13" fillId="3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3" xfId="0" applyFont="1" applyBorder="1"/>
    <xf numFmtId="0" fontId="12" fillId="0" borderId="15" xfId="0" applyFont="1" applyBorder="1"/>
    <xf numFmtId="167" fontId="12" fillId="0" borderId="4" xfId="0" applyNumberFormat="1" applyFont="1" applyBorder="1"/>
    <xf numFmtId="167" fontId="12" fillId="0" borderId="3" xfId="0" applyNumberFormat="1" applyFont="1" applyBorder="1"/>
    <xf numFmtId="0" fontId="12" fillId="0" borderId="0" xfId="0" applyFont="1"/>
    <xf numFmtId="0" fontId="5" fillId="0" borderId="3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7" fillId="0" borderId="2" xfId="0" applyFont="1" applyFill="1" applyBorder="1" applyAlignment="1" applyProtection="1">
      <alignment horizontal="left" vertical="center"/>
      <protection locked="0"/>
    </xf>
    <xf numFmtId="0" fontId="5" fillId="0" borderId="3" xfId="0" quotePrefix="1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167" fontId="12" fillId="0" borderId="0" xfId="0" applyNumberFormat="1" applyFont="1"/>
    <xf numFmtId="0" fontId="5" fillId="0" borderId="3" xfId="1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left"/>
      <protection locked="0"/>
    </xf>
    <xf numFmtId="0" fontId="5" fillId="0" borderId="3" xfId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horizontal="center" wrapText="1"/>
      <protection locked="0"/>
    </xf>
    <xf numFmtId="0" fontId="5" fillId="0" borderId="3" xfId="0" applyFont="1" applyFill="1" applyBorder="1" applyAlignment="1" applyProtection="1">
      <protection locked="0"/>
    </xf>
    <xf numFmtId="0" fontId="5" fillId="0" borderId="4" xfId="0" applyFont="1" applyFill="1" applyBorder="1" applyAlignment="1" applyProtection="1">
      <alignment horizontal="center"/>
      <protection locked="0"/>
    </xf>
    <xf numFmtId="0" fontId="5" fillId="0" borderId="3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left"/>
      <protection locked="0"/>
    </xf>
    <xf numFmtId="0" fontId="7" fillId="4" borderId="2" xfId="0" applyFont="1" applyFill="1" applyBorder="1" applyAlignment="1" applyProtection="1">
      <alignment horizontal="left"/>
      <protection locked="0"/>
    </xf>
    <xf numFmtId="0" fontId="5" fillId="4" borderId="3" xfId="1" quotePrefix="1" applyFont="1" applyFill="1" applyBorder="1" applyAlignment="1" applyProtection="1">
      <alignment horizontal="left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164" fontId="5" fillId="4" borderId="3" xfId="0" applyNumberFormat="1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164" fontId="5" fillId="4" borderId="3" xfId="0" applyNumberFormat="1" applyFont="1" applyFill="1" applyBorder="1" applyAlignment="1" applyProtection="1">
      <alignment horizontal="center" vertical="center"/>
      <protection hidden="1"/>
    </xf>
    <xf numFmtId="164" fontId="13" fillId="4" borderId="3" xfId="0" applyNumberFormat="1" applyFont="1" applyFill="1" applyBorder="1" applyAlignment="1" applyProtection="1">
      <alignment horizontal="center" vertical="center"/>
      <protection hidden="1"/>
    </xf>
    <xf numFmtId="0" fontId="12" fillId="4" borderId="3" xfId="0" applyFont="1" applyFill="1" applyBorder="1"/>
    <xf numFmtId="0" fontId="12" fillId="4" borderId="15" xfId="0" applyFont="1" applyFill="1" applyBorder="1"/>
    <xf numFmtId="167" fontId="12" fillId="4" borderId="4" xfId="0" applyNumberFormat="1" applyFont="1" applyFill="1" applyBorder="1"/>
    <xf numFmtId="167" fontId="12" fillId="4" borderId="3" xfId="0" applyNumberFormat="1" applyFont="1" applyFill="1" applyBorder="1"/>
    <xf numFmtId="167" fontId="12" fillId="4" borderId="0" xfId="0" applyNumberFormat="1" applyFont="1" applyFill="1"/>
    <xf numFmtId="0" fontId="12" fillId="4" borderId="0" xfId="0" applyFont="1" applyFill="1"/>
    <xf numFmtId="0" fontId="5" fillId="4" borderId="4" xfId="0" applyFont="1" applyFill="1" applyBorder="1" applyAlignment="1" applyProtection="1">
      <alignment vertical="center" wrapText="1"/>
      <protection locked="0"/>
    </xf>
    <xf numFmtId="0" fontId="5" fillId="4" borderId="4" xfId="0" applyFont="1" applyFill="1" applyBorder="1" applyAlignment="1" applyProtection="1">
      <alignment horizontal="left"/>
      <protection locked="0"/>
    </xf>
    <xf numFmtId="0" fontId="5" fillId="4" borderId="1" xfId="0" applyFont="1" applyFill="1" applyBorder="1" applyAlignment="1" applyProtection="1">
      <alignment horizontal="left" vertical="center"/>
      <protection locked="0"/>
    </xf>
    <xf numFmtId="0" fontId="7" fillId="4" borderId="2" xfId="0" applyFont="1" applyFill="1" applyBorder="1" applyAlignment="1" applyProtection="1">
      <alignment horizontal="left" vertical="center"/>
      <protection locked="0"/>
    </xf>
    <xf numFmtId="0" fontId="5" fillId="4" borderId="3" xfId="1" applyFont="1" applyFill="1" applyBorder="1" applyAlignment="1" applyProtection="1">
      <alignment horizontal="left" vertical="center"/>
      <protection locked="0"/>
    </xf>
    <xf numFmtId="0" fontId="5" fillId="4" borderId="10" xfId="0" applyFont="1" applyFill="1" applyBorder="1" applyAlignment="1" applyProtection="1">
      <alignment horizontal="left" vertical="center" wrapText="1"/>
      <protection locked="0"/>
    </xf>
    <xf numFmtId="0" fontId="5" fillId="4" borderId="9" xfId="0" applyFont="1" applyFill="1" applyBorder="1" applyAlignment="1" applyProtection="1">
      <alignment vertical="center" wrapText="1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164" fontId="13" fillId="0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3" xfId="0" applyFont="1" applyFill="1" applyBorder="1"/>
    <xf numFmtId="0" fontId="12" fillId="0" borderId="15" xfId="0" applyFont="1" applyFill="1" applyBorder="1"/>
    <xf numFmtId="167" fontId="12" fillId="0" borderId="4" xfId="0" applyNumberFormat="1" applyFont="1" applyFill="1" applyBorder="1"/>
    <xf numFmtId="167" fontId="12" fillId="0" borderId="3" xfId="0" applyNumberFormat="1" applyFont="1" applyFill="1" applyBorder="1"/>
    <xf numFmtId="167" fontId="12" fillId="0" borderId="0" xfId="0" applyNumberFormat="1" applyFont="1" applyFill="1"/>
    <xf numFmtId="0" fontId="12" fillId="0" borderId="0" xfId="0" applyFont="1" applyFill="1"/>
    <xf numFmtId="164" fontId="3" fillId="7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left"/>
      <protection locked="0"/>
    </xf>
    <xf numFmtId="167" fontId="14" fillId="0" borderId="3" xfId="0" applyNumberFormat="1" applyFont="1" applyFill="1" applyBorder="1"/>
    <xf numFmtId="1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3" xfId="0" applyNumberFormat="1" applyFill="1" applyBorder="1"/>
    <xf numFmtId="0" fontId="5" fillId="0" borderId="3" xfId="0" applyFont="1" applyFill="1" applyBorder="1" applyAlignment="1" applyProtection="1">
      <alignment wrapText="1"/>
      <protection locked="0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10" xfId="0" applyFont="1" applyFill="1" applyBorder="1" applyAlignment="1" applyProtection="1">
      <alignment vertical="center" wrapText="1"/>
      <protection locked="0"/>
    </xf>
    <xf numFmtId="167" fontId="14" fillId="4" borderId="3" xfId="0" applyNumberFormat="1" applyFont="1" applyFill="1" applyBorder="1"/>
    <xf numFmtId="167" fontId="0" fillId="4" borderId="3" xfId="0" applyNumberFormat="1" applyFill="1" applyBorder="1"/>
    <xf numFmtId="164" fontId="3" fillId="4" borderId="3" xfId="0" applyNumberFormat="1" applyFont="1" applyFill="1" applyBorder="1" applyAlignment="1" applyProtection="1">
      <alignment horizontal="center" vertical="center"/>
      <protection hidden="1"/>
    </xf>
    <xf numFmtId="167" fontId="0" fillId="0" borderId="0" xfId="0" applyNumberFormat="1"/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u-khoi-luong-gv-nh-2022-2023-khoa-dong-luc-chung_F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ướng dẫn"/>
      <sheetName val="Mau A1"/>
      <sheetName val="Mau A2"/>
      <sheetName val="LHP"/>
      <sheetName val="Mau B1"/>
      <sheetName val="Mau B2"/>
      <sheetName val="PL34"/>
      <sheetName val="PL35"/>
      <sheetName val="PL36"/>
      <sheetName val="PL37"/>
      <sheetName val="PL38"/>
      <sheetName val="Mau PL"/>
      <sheetName val="Sheet1"/>
    </sheetNames>
    <sheetDataSet>
      <sheetData sheetId="0" refreshError="1"/>
      <sheetData sheetId="1" refreshError="1"/>
      <sheetData sheetId="2" refreshError="1"/>
      <sheetData sheetId="3">
        <row r="4850">
          <cell r="B4850" t="str">
            <v>000000132901</v>
          </cell>
          <cell r="C4850" t="str">
            <v>Thực hành Đồng - Sơn Ô tô</v>
          </cell>
          <cell r="D4850" t="str">
            <v>CHUYENDIEM_2</v>
          </cell>
          <cell r="E4850">
            <v>2</v>
          </cell>
          <cell r="G4850">
            <v>1</v>
          </cell>
        </row>
        <row r="4851">
          <cell r="B4851" t="str">
            <v>000000161101</v>
          </cell>
          <cell r="C4851" t="str">
            <v>Hóa học 2</v>
          </cell>
          <cell r="D4851" t="str">
            <v>CHUYENDIEM_4</v>
          </cell>
          <cell r="E4851">
            <v>2</v>
          </cell>
          <cell r="G4851">
            <v>10</v>
          </cell>
        </row>
        <row r="4852">
          <cell r="B4852" t="str">
            <v>000000161203</v>
          </cell>
          <cell r="C4852" t="str">
            <v>Toán 4</v>
          </cell>
          <cell r="D4852" t="str">
            <v>CHUYENDIEM_4</v>
          </cell>
          <cell r="E4852">
            <v>2</v>
          </cell>
          <cell r="G4852">
            <v>11</v>
          </cell>
        </row>
        <row r="4853">
          <cell r="B4853" t="str">
            <v>000000161304</v>
          </cell>
          <cell r="C4853" t="str">
            <v>Vật lý 3</v>
          </cell>
          <cell r="D4853" t="str">
            <v>CHUYENDIEM_4</v>
          </cell>
          <cell r="E4853">
            <v>2</v>
          </cell>
          <cell r="G4853">
            <v>8</v>
          </cell>
        </row>
        <row r="4854">
          <cell r="B4854" t="str">
            <v>000000161402</v>
          </cell>
          <cell r="C4854" t="str">
            <v>Ngữ văn 4</v>
          </cell>
          <cell r="D4854" t="str">
            <v>CHUYENDIEM_4</v>
          </cell>
          <cell r="E4854">
            <v>2</v>
          </cell>
          <cell r="G4854">
            <v>7</v>
          </cell>
        </row>
        <row r="4855">
          <cell r="B4855" t="str">
            <v>000000161801</v>
          </cell>
          <cell r="C4855" t="str">
            <v>Hóa học 4</v>
          </cell>
          <cell r="D4855" t="str">
            <v>CHUYENDIEM_3</v>
          </cell>
          <cell r="E4855">
            <v>2</v>
          </cell>
          <cell r="G4855">
            <v>3</v>
          </cell>
        </row>
        <row r="4856">
          <cell r="B4856" t="str">
            <v>000000161902</v>
          </cell>
          <cell r="C4856" t="str">
            <v>Toán 6</v>
          </cell>
          <cell r="D4856" t="str">
            <v>CHUYENDIEM_3</v>
          </cell>
          <cell r="E4856">
            <v>2</v>
          </cell>
          <cell r="G4856">
            <v>2</v>
          </cell>
        </row>
        <row r="4857">
          <cell r="B4857" t="str">
            <v>000000197001</v>
          </cell>
          <cell r="C4857" t="str">
            <v>Giáo dục quốc phòng và An ninh</v>
          </cell>
          <cell r="D4857" t="str">
            <v>CHUYENDIEM_1</v>
          </cell>
          <cell r="E4857">
            <v>2</v>
          </cell>
          <cell r="G4857">
            <v>1</v>
          </cell>
        </row>
        <row r="4858">
          <cell r="B4858" t="str">
            <v>000000197101</v>
          </cell>
          <cell r="C4858" t="str">
            <v>Giáo dục thể chất</v>
          </cell>
          <cell r="D4858" t="str">
            <v>CHUYENDIEM_1</v>
          </cell>
          <cell r="E4858">
            <v>2</v>
          </cell>
          <cell r="G4858">
            <v>1</v>
          </cell>
        </row>
        <row r="4859">
          <cell r="B4859" t="str">
            <v>000000197202</v>
          </cell>
          <cell r="C4859" t="str">
            <v>Kỹ năng mềm</v>
          </cell>
          <cell r="D4859" t="str">
            <v>CHUYENDIEM_1</v>
          </cell>
          <cell r="E4859">
            <v>2</v>
          </cell>
          <cell r="G4859">
            <v>1</v>
          </cell>
        </row>
        <row r="4860">
          <cell r="B4860" t="str">
            <v>000000202809</v>
          </cell>
          <cell r="C4860" t="str">
            <v>Tin học</v>
          </cell>
          <cell r="D4860" t="str">
            <v>CHUYENDIEM_1</v>
          </cell>
          <cell r="E4860">
            <v>2</v>
          </cell>
          <cell r="G4860">
            <v>2</v>
          </cell>
        </row>
        <row r="4861">
          <cell r="B4861" t="str">
            <v>000000207001</v>
          </cell>
          <cell r="C4861" t="str">
            <v>Tin học</v>
          </cell>
          <cell r="D4861" t="str">
            <v>CHUYENDIEM_4</v>
          </cell>
          <cell r="E4861">
            <v>2</v>
          </cell>
          <cell r="G4861">
            <v>3</v>
          </cell>
        </row>
        <row r="4862">
          <cell r="B4862" t="str">
            <v>000000217901</v>
          </cell>
          <cell r="C4862" t="str">
            <v>Hệ thống điện và điện tử ôtô</v>
          </cell>
          <cell r="D4862" t="str">
            <v>CHUYENDIEM_5</v>
          </cell>
          <cell r="E4862">
            <v>2</v>
          </cell>
          <cell r="G4862">
            <v>1</v>
          </cell>
        </row>
        <row r="4863">
          <cell r="B4863" t="str">
            <v>000000228101</v>
          </cell>
          <cell r="C4863" t="str">
            <v>An ninh - an toàn trong nhà hàng, khách sạn</v>
          </cell>
          <cell r="D4863" t="str">
            <v>CHUYENDIEM_1</v>
          </cell>
          <cell r="E4863">
            <v>2</v>
          </cell>
          <cell r="G4863">
            <v>2</v>
          </cell>
        </row>
        <row r="4864">
          <cell r="B4864" t="str">
            <v>000000252903</v>
          </cell>
          <cell r="C4864" t="str">
            <v>Giao tiếp trong du lịch</v>
          </cell>
          <cell r="D4864" t="str">
            <v>CHUYENDIEM_1</v>
          </cell>
          <cell r="E4864">
            <v>2</v>
          </cell>
          <cell r="G4864">
            <v>2</v>
          </cell>
        </row>
        <row r="4865">
          <cell r="B4865" t="str">
            <v>000000256105</v>
          </cell>
          <cell r="C4865" t="str">
            <v>Nghiệp vụ thanh toán trong khách sạn</v>
          </cell>
          <cell r="D4865" t="str">
            <v>CHUYENDIEM_1</v>
          </cell>
          <cell r="E4865">
            <v>2</v>
          </cell>
          <cell r="G4865">
            <v>2</v>
          </cell>
        </row>
        <row r="4866">
          <cell r="B4866" t="str">
            <v>000000256206</v>
          </cell>
          <cell r="C4866" t="str">
            <v>Nghiệp vụ tổ chức hội họp, hội nghị, hội thảo</v>
          </cell>
          <cell r="D4866" t="str">
            <v>CHUYENDIEM_1</v>
          </cell>
          <cell r="E4866">
            <v>2</v>
          </cell>
          <cell r="G4866">
            <v>2</v>
          </cell>
        </row>
        <row r="4867">
          <cell r="B4867" t="str">
            <v>000000256311</v>
          </cell>
          <cell r="C4867" t="str">
            <v>Ứng dụng công nghệ thông tin trong khách sạn</v>
          </cell>
          <cell r="D4867" t="str">
            <v>CHUYENDIEM_1</v>
          </cell>
          <cell r="E4867">
            <v>2</v>
          </cell>
          <cell r="G4867">
            <v>2</v>
          </cell>
        </row>
        <row r="4868">
          <cell r="B4868" t="str">
            <v>000000256408</v>
          </cell>
          <cell r="C4868" t="str">
            <v>Quản trị lễ tân</v>
          </cell>
          <cell r="D4868" t="str">
            <v>CHUYENDIEM_1</v>
          </cell>
          <cell r="E4868">
            <v>2</v>
          </cell>
          <cell r="G4868">
            <v>2</v>
          </cell>
        </row>
        <row r="4869">
          <cell r="B4869" t="str">
            <v>000000282106</v>
          </cell>
          <cell r="C4869" t="str">
            <v>Xây dựng giao diện Web</v>
          </cell>
          <cell r="D4869" t="str">
            <v>CHUYENDIEM_1</v>
          </cell>
          <cell r="E4869">
            <v>2</v>
          </cell>
          <cell r="G4869">
            <v>1</v>
          </cell>
        </row>
        <row r="4870">
          <cell r="B4870" t="str">
            <v>000000284501</v>
          </cell>
          <cell r="C4870" t="str">
            <v>Cơ sở dữ liệu</v>
          </cell>
          <cell r="D4870" t="str">
            <v>CHUYENDIEM_1</v>
          </cell>
          <cell r="E4870">
            <v>2</v>
          </cell>
          <cell r="G4870">
            <v>1</v>
          </cell>
        </row>
        <row r="4871">
          <cell r="B4871" t="str">
            <v>000000286703</v>
          </cell>
          <cell r="C4871" t="str">
            <v>Phần cứng và mạng  máy tính</v>
          </cell>
          <cell r="D4871" t="str">
            <v>CHUYENDIEM_1</v>
          </cell>
          <cell r="E4871">
            <v>2</v>
          </cell>
          <cell r="G4871">
            <v>1</v>
          </cell>
        </row>
        <row r="4872">
          <cell r="B4872" t="str">
            <v>000000286805</v>
          </cell>
          <cell r="C4872" t="str">
            <v>Thực hành Phần cứng và mạng  máy tính</v>
          </cell>
          <cell r="D4872" t="str">
            <v>CHUYENDIEM_1</v>
          </cell>
          <cell r="E4872">
            <v>2</v>
          </cell>
          <cell r="G4872">
            <v>1</v>
          </cell>
        </row>
        <row r="4873">
          <cell r="B4873" t="str">
            <v>000000293802</v>
          </cell>
          <cell r="C4873" t="str">
            <v>Hệ quản trị cơ sở dữ liệu</v>
          </cell>
          <cell r="D4873" t="str">
            <v>CHUYENDIEM_1</v>
          </cell>
          <cell r="E4873">
            <v>2</v>
          </cell>
          <cell r="G4873">
            <v>1</v>
          </cell>
        </row>
        <row r="4874">
          <cell r="B4874" t="str">
            <v>000000298703</v>
          </cell>
          <cell r="C4874" t="str">
            <v>Phân tích và thiết kế hệ thống</v>
          </cell>
          <cell r="D4874" t="str">
            <v>CHUYENDIEM_1</v>
          </cell>
          <cell r="E4874">
            <v>2</v>
          </cell>
          <cell r="G4874">
            <v>1</v>
          </cell>
        </row>
        <row r="4875">
          <cell r="B4875" t="str">
            <v>000000299801</v>
          </cell>
          <cell r="C4875" t="str">
            <v>Cấu trúc dữ liệu và giải thuật</v>
          </cell>
          <cell r="D4875" t="str">
            <v>CHUYENDIEM_1</v>
          </cell>
          <cell r="E4875">
            <v>2</v>
          </cell>
          <cell r="G4875">
            <v>1</v>
          </cell>
        </row>
        <row r="4876">
          <cell r="B4876" t="str">
            <v>000000327101</v>
          </cell>
          <cell r="C4876" t="str">
            <v>Thực hành Động cơ xăng</v>
          </cell>
          <cell r="D4876" t="str">
            <v>CHUYENDIEM_5</v>
          </cell>
          <cell r="E4876">
            <v>2</v>
          </cell>
          <cell r="G4876">
            <v>1</v>
          </cell>
        </row>
        <row r="4877">
          <cell r="B4877" t="str">
            <v>020100002401</v>
          </cell>
          <cell r="C4877" t="str">
            <v>Cơ lý thuyết</v>
          </cell>
          <cell r="D4877" t="str">
            <v>22C3-CNÔ1</v>
          </cell>
          <cell r="E4877">
            <v>2</v>
          </cell>
          <cell r="F4877" t="str">
            <v>Dương Thị Hồng</v>
          </cell>
          <cell r="G4877">
            <v>33</v>
          </cell>
        </row>
        <row r="4878">
          <cell r="B4878" t="str">
            <v>020100002402</v>
          </cell>
          <cell r="C4878" t="str">
            <v>Cơ lý thuyết</v>
          </cell>
          <cell r="D4878" t="str">
            <v>22C3-CNÔ2</v>
          </cell>
          <cell r="E4878">
            <v>2</v>
          </cell>
          <cell r="F4878" t="str">
            <v>Phan Thị Xuân  Trang</v>
          </cell>
          <cell r="G4878">
            <v>32</v>
          </cell>
        </row>
        <row r="4879">
          <cell r="B4879" t="str">
            <v>020100002403</v>
          </cell>
          <cell r="C4879" t="str">
            <v>Cơ lý thuyết</v>
          </cell>
          <cell r="D4879" t="str">
            <v>22C3-CNÔ1</v>
          </cell>
          <cell r="E4879">
            <v>2</v>
          </cell>
          <cell r="G4879">
            <v>5</v>
          </cell>
        </row>
        <row r="4880">
          <cell r="B4880" t="str">
            <v>020100003501</v>
          </cell>
          <cell r="C4880" t="str">
            <v>Công nghệ phần mềm</v>
          </cell>
          <cell r="D4880" t="str">
            <v>21C3-LTM1</v>
          </cell>
          <cell r="E4880">
            <v>2</v>
          </cell>
          <cell r="F4880" t="str">
            <v>Võ Văn Bình (TG)</v>
          </cell>
          <cell r="G4880">
            <v>20</v>
          </cell>
        </row>
        <row r="4881">
          <cell r="B4881" t="str">
            <v>020100003901</v>
          </cell>
          <cell r="C4881" t="str">
            <v>Điện tử công suất</v>
          </cell>
          <cell r="D4881" t="str">
            <v>21C3-CĐT1</v>
          </cell>
          <cell r="E4881">
            <v>2</v>
          </cell>
          <cell r="F4881" t="str">
            <v>Tạ Minh  Cường</v>
          </cell>
          <cell r="G4881">
            <v>9</v>
          </cell>
        </row>
        <row r="4882">
          <cell r="B4882" t="str">
            <v>020100003902</v>
          </cell>
          <cell r="C4882" t="str">
            <v>Điện tử công suất</v>
          </cell>
          <cell r="D4882" t="str">
            <v>21C3-CĐT1</v>
          </cell>
          <cell r="E4882">
            <v>2</v>
          </cell>
          <cell r="G4882">
            <v>2</v>
          </cell>
        </row>
        <row r="4883">
          <cell r="B4883" t="str">
            <v>020100014101</v>
          </cell>
          <cell r="C4883" t="str">
            <v>Sức bền vật liệu</v>
          </cell>
          <cell r="D4883" t="str">
            <v>21C3-CNÔ1</v>
          </cell>
          <cell r="E4883">
            <v>2</v>
          </cell>
          <cell r="F4883" t="str">
            <v>Dương Thị Hồng</v>
          </cell>
          <cell r="G4883">
            <v>33</v>
          </cell>
        </row>
        <row r="4884">
          <cell r="B4884" t="str">
            <v>020100014102</v>
          </cell>
          <cell r="C4884" t="str">
            <v>Sức bền vật liệu</v>
          </cell>
          <cell r="D4884" t="str">
            <v>21C3-CNÔ2</v>
          </cell>
          <cell r="E4884">
            <v>2</v>
          </cell>
          <cell r="F4884" t="str">
            <v>Phan Thị Xuân  Trang</v>
          </cell>
          <cell r="G4884">
            <v>25</v>
          </cell>
        </row>
        <row r="4885">
          <cell r="B4885" t="str">
            <v>020100014103</v>
          </cell>
          <cell r="C4885" t="str">
            <v>Sức bền vật liệu</v>
          </cell>
          <cell r="D4885" t="str">
            <v>21C3-CNÔ3</v>
          </cell>
          <cell r="E4885">
            <v>2</v>
          </cell>
          <cell r="F4885" t="str">
            <v>Phan Thị Xuân  Trang</v>
          </cell>
          <cell r="G4885">
            <v>26</v>
          </cell>
        </row>
        <row r="4886">
          <cell r="B4886" t="str">
            <v>020100014104</v>
          </cell>
          <cell r="C4886" t="str">
            <v>Sức bền vật liệu</v>
          </cell>
          <cell r="D4886" t="str">
            <v>21C3-CNÔ4</v>
          </cell>
          <cell r="E4886">
            <v>2</v>
          </cell>
          <cell r="F4886" t="str">
            <v>Dương Thị Hồng</v>
          </cell>
          <cell r="G4886">
            <v>24</v>
          </cell>
        </row>
        <row r="4887">
          <cell r="B4887" t="str">
            <v>020100014105</v>
          </cell>
          <cell r="C4887" t="str">
            <v>Sức bền vật liệu</v>
          </cell>
          <cell r="D4887" t="str">
            <v>21C3-CNÔ1</v>
          </cell>
          <cell r="E4887">
            <v>2</v>
          </cell>
          <cell r="G4887">
            <v>6</v>
          </cell>
        </row>
        <row r="4888">
          <cell r="B4888" t="str">
            <v>020100016301</v>
          </cell>
          <cell r="C4888" t="str">
            <v>Thực hành Điện ôtô 1</v>
          </cell>
          <cell r="D4888" t="str">
            <v>22C3-CNÔ3</v>
          </cell>
          <cell r="E4888">
            <v>2</v>
          </cell>
          <cell r="F4888" t="str">
            <v>Nguyễn Thanh  Hùng, Võ Quốc Duy</v>
          </cell>
          <cell r="G4888">
            <v>32</v>
          </cell>
        </row>
        <row r="4889">
          <cell r="B4889" t="str">
            <v>020100016302</v>
          </cell>
          <cell r="C4889" t="str">
            <v>Thực hành Điện ôtô 1</v>
          </cell>
          <cell r="D4889" t="str">
            <v>22C3-CNÔ1</v>
          </cell>
          <cell r="E4889">
            <v>2</v>
          </cell>
          <cell r="F4889" t="str">
            <v>Đặng Thái  Sơn, Lý Văn Trung</v>
          </cell>
          <cell r="G4889">
            <v>30</v>
          </cell>
        </row>
        <row r="4890">
          <cell r="B4890" t="str">
            <v>020100016303</v>
          </cell>
          <cell r="C4890" t="str">
            <v>Thực hành Điện ôtô 1</v>
          </cell>
          <cell r="D4890" t="str">
            <v>22C3-CNÔ2</v>
          </cell>
          <cell r="E4890">
            <v>2</v>
          </cell>
          <cell r="F4890" t="str">
            <v>Nguyễn Lương Tâm</v>
          </cell>
          <cell r="G4890">
            <v>29</v>
          </cell>
        </row>
        <row r="4891">
          <cell r="B4891" t="str">
            <v>020100027301</v>
          </cell>
          <cell r="C4891" t="str">
            <v>Nguyên lý cắt kim loại</v>
          </cell>
          <cell r="D4891" t="str">
            <v>22C3-CCK1</v>
          </cell>
          <cell r="E4891">
            <v>2</v>
          </cell>
          <cell r="F4891" t="str">
            <v>Đinh Văn Đệ, Vũ Đức  Pháp</v>
          </cell>
          <cell r="G4891">
            <v>16</v>
          </cell>
        </row>
        <row r="4892">
          <cell r="B4892" t="str">
            <v>020100037301</v>
          </cell>
          <cell r="C4892" t="str">
            <v>Kỹ thuật Robot</v>
          </cell>
          <cell r="D4892" t="str">
            <v>21C3-CĐT1</v>
          </cell>
          <cell r="E4892">
            <v>2</v>
          </cell>
          <cell r="F4892" t="str">
            <v>Trần Nguyên Bảo Trân</v>
          </cell>
          <cell r="G4892">
            <v>9</v>
          </cell>
        </row>
        <row r="4893">
          <cell r="B4893" t="str">
            <v>020100041401</v>
          </cell>
          <cell r="C4893" t="str">
            <v>Thực hành Vi xử lý</v>
          </cell>
          <cell r="D4893" t="str">
            <v>21C3-CĐT1</v>
          </cell>
          <cell r="E4893">
            <v>2</v>
          </cell>
          <cell r="F4893" t="str">
            <v>Trần Giang Nam</v>
          </cell>
          <cell r="G4893">
            <v>9</v>
          </cell>
        </row>
        <row r="4894">
          <cell r="B4894" t="str">
            <v>020100075501</v>
          </cell>
          <cell r="C4894" t="str">
            <v>Thực hành Scada</v>
          </cell>
          <cell r="D4894" t="str">
            <v>21C3-CĐT1</v>
          </cell>
          <cell r="E4894">
            <v>2</v>
          </cell>
          <cell r="F4894" t="str">
            <v>Huỳnh Ngọc Mai</v>
          </cell>
          <cell r="G4894">
            <v>9</v>
          </cell>
        </row>
        <row r="4895">
          <cell r="B4895" t="str">
            <v>020100076901</v>
          </cell>
          <cell r="C4895" t="str">
            <v>Dung sai - Kỹ thuật đo</v>
          </cell>
          <cell r="D4895" t="str">
            <v>22C3-CCK1</v>
          </cell>
          <cell r="E4895">
            <v>2</v>
          </cell>
          <cell r="F4895" t="str">
            <v>Nguyễn Thanh  Vũ</v>
          </cell>
          <cell r="G4895">
            <v>15</v>
          </cell>
        </row>
        <row r="4896">
          <cell r="B4896" t="str">
            <v>020100086101</v>
          </cell>
          <cell r="C4896" t="str">
            <v>Công nghệ chế tạo máy</v>
          </cell>
          <cell r="D4896" t="str">
            <v>21C3-CCK1</v>
          </cell>
          <cell r="E4896">
            <v>2</v>
          </cell>
          <cell r="F4896" t="str">
            <v>Trần Đình Khải</v>
          </cell>
          <cell r="G4896">
            <v>16</v>
          </cell>
        </row>
        <row r="4897">
          <cell r="B4897" t="str">
            <v>020100095201</v>
          </cell>
          <cell r="C4897" t="str">
            <v>Thực hành Hàn cơ bản</v>
          </cell>
          <cell r="D4897" t="str">
            <v>22C3-CCK1</v>
          </cell>
          <cell r="E4897">
            <v>2</v>
          </cell>
          <cell r="F4897" t="str">
            <v>Nguyễn Văn  Sơn</v>
          </cell>
          <cell r="G4897">
            <v>14</v>
          </cell>
        </row>
        <row r="4898">
          <cell r="B4898" t="str">
            <v>020100096101</v>
          </cell>
          <cell r="C4898" t="str">
            <v>Kỹ thuật điện - điện tử</v>
          </cell>
          <cell r="D4898" t="str">
            <v>22C3-CNÔ3</v>
          </cell>
          <cell r="E4898">
            <v>2</v>
          </cell>
          <cell r="F4898" t="str">
            <v>Nguyễn Lương Tâm</v>
          </cell>
          <cell r="G4898">
            <v>35</v>
          </cell>
        </row>
        <row r="4899">
          <cell r="B4899" t="str">
            <v>020100125201</v>
          </cell>
          <cell r="C4899" t="str">
            <v>Thực hành Tiện cơ bản</v>
          </cell>
          <cell r="D4899" t="str">
            <v>22C3-CCK1</v>
          </cell>
          <cell r="E4899">
            <v>2</v>
          </cell>
          <cell r="F4899" t="str">
            <v>Trần Minh  Thông</v>
          </cell>
          <cell r="G4899">
            <v>14</v>
          </cell>
        </row>
        <row r="4900">
          <cell r="B4900" t="str">
            <v>020100132301</v>
          </cell>
          <cell r="C4900" t="str">
            <v>Thực hành Động cơ cơ bản</v>
          </cell>
          <cell r="D4900" t="str">
            <v>22C3-CNÔ3</v>
          </cell>
          <cell r="E4900">
            <v>2</v>
          </cell>
          <cell r="F4900" t="str">
            <v>Hoàng Phúc Bảo, Phan Anh Tuấn  Kiệt</v>
          </cell>
          <cell r="G4900">
            <v>32</v>
          </cell>
        </row>
        <row r="4901">
          <cell r="B4901" t="str">
            <v>020100132901</v>
          </cell>
          <cell r="C4901" t="str">
            <v>Thực hành Đồng - Sơn Ô tô</v>
          </cell>
          <cell r="D4901" t="str">
            <v>21C3-CNÔ1</v>
          </cell>
          <cell r="E4901">
            <v>2</v>
          </cell>
          <cell r="F4901" t="str">
            <v>Đỗ Hoàng Duy</v>
          </cell>
          <cell r="G4901">
            <v>29</v>
          </cell>
        </row>
        <row r="4902">
          <cell r="B4902" t="str">
            <v>020100132902</v>
          </cell>
          <cell r="C4902" t="str">
            <v>Thực hành Đồng - Sơn Ô tô</v>
          </cell>
          <cell r="D4902" t="str">
            <v>21C3-CNÔ2</v>
          </cell>
          <cell r="E4902">
            <v>2</v>
          </cell>
          <cell r="F4902" t="str">
            <v>Trần Văn Đông</v>
          </cell>
          <cell r="G4902">
            <v>24</v>
          </cell>
        </row>
        <row r="4903">
          <cell r="B4903" t="str">
            <v>020100132903</v>
          </cell>
          <cell r="C4903" t="str">
            <v>Thực hành Đồng - Sơn Ô tô</v>
          </cell>
          <cell r="D4903" t="str">
            <v>21C3-CNÔ3</v>
          </cell>
          <cell r="E4903">
            <v>2</v>
          </cell>
          <cell r="F4903" t="str">
            <v>Đỗ Hoàng Duy</v>
          </cell>
          <cell r="G4903">
            <v>26</v>
          </cell>
        </row>
        <row r="4904">
          <cell r="B4904" t="str">
            <v>020100132904</v>
          </cell>
          <cell r="C4904" t="str">
            <v>Thực hành Đồng - Sơn Ô tô</v>
          </cell>
          <cell r="D4904" t="str">
            <v>21C3-CNÔ4</v>
          </cell>
          <cell r="E4904">
            <v>2</v>
          </cell>
          <cell r="F4904" t="str">
            <v>Đỗ Hoàng Duy</v>
          </cell>
          <cell r="G4904">
            <v>25</v>
          </cell>
        </row>
        <row r="4905">
          <cell r="B4905" t="str">
            <v>020100141201</v>
          </cell>
          <cell r="C4905" t="str">
            <v>Công nghệ chế tạo máy</v>
          </cell>
          <cell r="D4905" t="str">
            <v>21C3-CĐT1</v>
          </cell>
          <cell r="E4905">
            <v>2</v>
          </cell>
          <cell r="F4905" t="str">
            <v>Nguyễn Ngọc  Quỳnh</v>
          </cell>
          <cell r="G4905">
            <v>9</v>
          </cell>
        </row>
        <row r="4906">
          <cell r="B4906" t="str">
            <v>020100144201</v>
          </cell>
          <cell r="C4906" t="str">
            <v>Thực hành CNC cơ bản</v>
          </cell>
          <cell r="D4906" t="str">
            <v>21C3-CCK1</v>
          </cell>
          <cell r="E4906">
            <v>2</v>
          </cell>
          <cell r="F4906" t="str">
            <v>Chung Trần Thế  Vinh</v>
          </cell>
          <cell r="G4906">
            <v>16</v>
          </cell>
        </row>
        <row r="4907">
          <cell r="B4907" t="str">
            <v>020100144301</v>
          </cell>
          <cell r="C4907" t="str">
            <v>Thực hành CNC nâng cao</v>
          </cell>
          <cell r="D4907" t="str">
            <v>21C3-CCK1</v>
          </cell>
          <cell r="E4907">
            <v>2</v>
          </cell>
          <cell r="F4907" t="str">
            <v>Chung Trần Thế  Vinh</v>
          </cell>
          <cell r="G4907">
            <v>16</v>
          </cell>
        </row>
        <row r="4908">
          <cell r="B4908" t="str">
            <v>020100145201</v>
          </cell>
          <cell r="C4908" t="str">
            <v>Đồ án nguyên lý - chi tiết máy</v>
          </cell>
          <cell r="D4908" t="str">
            <v>21C3-CCK1</v>
          </cell>
          <cell r="E4908">
            <v>2</v>
          </cell>
          <cell r="F4908" t="str">
            <v>Trần Đình Khải</v>
          </cell>
          <cell r="G4908">
            <v>17</v>
          </cell>
        </row>
        <row r="4909">
          <cell r="B4909" t="str">
            <v>020100145401</v>
          </cell>
          <cell r="C4909" t="str">
            <v>Thực hành tiện nâng cao</v>
          </cell>
          <cell r="D4909" t="str">
            <v>21C3-CCK1</v>
          </cell>
          <cell r="E4909">
            <v>2</v>
          </cell>
          <cell r="F4909" t="str">
            <v>Dương Minh  Chung</v>
          </cell>
          <cell r="G4909">
            <v>16</v>
          </cell>
        </row>
        <row r="4910">
          <cell r="B4910" t="str">
            <v>020100147301</v>
          </cell>
          <cell r="C4910" t="str">
            <v>Hệ thống điện và điện tử ôtô</v>
          </cell>
          <cell r="D4910" t="str">
            <v>22C3-CNÔ3</v>
          </cell>
          <cell r="E4910">
            <v>2</v>
          </cell>
          <cell r="F4910" t="str">
            <v>Nguyễn Lương Tâm</v>
          </cell>
          <cell r="G4910">
            <v>32</v>
          </cell>
        </row>
        <row r="4911">
          <cell r="B4911" t="str">
            <v>020100147302</v>
          </cell>
          <cell r="C4911" t="str">
            <v>Hệ thống điện và điện tử ôtô</v>
          </cell>
          <cell r="D4911" t="str">
            <v>22C3-CNÔ1</v>
          </cell>
          <cell r="E4911">
            <v>2</v>
          </cell>
          <cell r="F4911" t="str">
            <v>Võ Quốc Duy</v>
          </cell>
          <cell r="G4911">
            <v>30</v>
          </cell>
        </row>
        <row r="4912">
          <cell r="B4912" t="str">
            <v>020100147303</v>
          </cell>
          <cell r="C4912" t="str">
            <v>Hệ thống điện và điện tử ôtô</v>
          </cell>
          <cell r="D4912" t="str">
            <v>22C3-CNÔ2</v>
          </cell>
          <cell r="E4912">
            <v>2</v>
          </cell>
          <cell r="F4912" t="str">
            <v>Nguyễn Thanh  Hùng</v>
          </cell>
          <cell r="G4912">
            <v>29</v>
          </cell>
        </row>
        <row r="4913">
          <cell r="B4913" t="str">
            <v>020100147401</v>
          </cell>
          <cell r="C4913" t="str">
            <v>Thực hành động cơ xăng</v>
          </cell>
          <cell r="D4913" t="str">
            <v>22C3-CNÔ3</v>
          </cell>
          <cell r="E4913">
            <v>2</v>
          </cell>
          <cell r="F4913" t="str">
            <v>Nguyễn Minh  Thái</v>
          </cell>
          <cell r="G4913">
            <v>40</v>
          </cell>
        </row>
        <row r="4914">
          <cell r="B4914" t="str">
            <v>020100147402</v>
          </cell>
          <cell r="C4914" t="str">
            <v>Thực hành động cơ xăng</v>
          </cell>
          <cell r="D4914" t="str">
            <v>22C3-CNÔ1</v>
          </cell>
          <cell r="E4914">
            <v>2</v>
          </cell>
          <cell r="F4914" t="str">
            <v>Nguyễn Minh  Thái, Võ Đắc Thịnh</v>
          </cell>
          <cell r="G4914">
            <v>30</v>
          </cell>
        </row>
        <row r="4915">
          <cell r="B4915" t="str">
            <v>020100147403</v>
          </cell>
          <cell r="C4915" t="str">
            <v>Thực hành động cơ xăng</v>
          </cell>
          <cell r="D4915" t="str">
            <v>22C3-CNÔ2</v>
          </cell>
          <cell r="E4915">
            <v>2</v>
          </cell>
          <cell r="F4915" t="str">
            <v>Triệu Phú  Nguyên</v>
          </cell>
          <cell r="G4915">
            <v>29</v>
          </cell>
        </row>
        <row r="4916">
          <cell r="B4916" t="str">
            <v>020100192301</v>
          </cell>
          <cell r="C4916" t="str">
            <v>Thực hành Gia công cơ khí trên máy công cụ - CNC</v>
          </cell>
          <cell r="D4916" t="str">
            <v>21C3-CĐT1</v>
          </cell>
          <cell r="E4916">
            <v>2</v>
          </cell>
          <cell r="F4916" t="str">
            <v>Bùi Anh  Tuấn</v>
          </cell>
          <cell r="G4916">
            <v>9</v>
          </cell>
        </row>
        <row r="4917">
          <cell r="B4917" t="str">
            <v>020100196701</v>
          </cell>
          <cell r="C4917" t="str">
            <v>Giáo dục chính trị</v>
          </cell>
          <cell r="D4917" t="str">
            <v>22C3-CNÔ1</v>
          </cell>
          <cell r="E4917">
            <v>2</v>
          </cell>
          <cell r="F4917" t="str">
            <v>Nguyễn Thị  Dinh</v>
          </cell>
          <cell r="G4917">
            <v>29</v>
          </cell>
        </row>
        <row r="4918">
          <cell r="B4918" t="str">
            <v>020100196702</v>
          </cell>
          <cell r="C4918" t="str">
            <v>Giáo dục chính trị</v>
          </cell>
          <cell r="D4918" t="str">
            <v>22C3-CNÔ2</v>
          </cell>
          <cell r="E4918">
            <v>2</v>
          </cell>
          <cell r="F4918" t="str">
            <v>Phạm Thị  Vinh</v>
          </cell>
          <cell r="G4918">
            <v>29</v>
          </cell>
        </row>
        <row r="4919">
          <cell r="B4919" t="str">
            <v>020100196703</v>
          </cell>
          <cell r="C4919" t="str">
            <v>Giáo dục chính trị</v>
          </cell>
          <cell r="D4919" t="str">
            <v>22C3-CCK1</v>
          </cell>
          <cell r="E4919">
            <v>2</v>
          </cell>
          <cell r="F4919" t="str">
            <v>Nguyễn Thị  Dinh</v>
          </cell>
          <cell r="G4919">
            <v>14</v>
          </cell>
        </row>
        <row r="4920">
          <cell r="B4920" t="str">
            <v>020100197101</v>
          </cell>
          <cell r="C4920" t="str">
            <v>Giáo dục thể chất</v>
          </cell>
          <cell r="D4920" t="str">
            <v>22C3-CNÔ1</v>
          </cell>
          <cell r="E4920">
            <v>2</v>
          </cell>
          <cell r="F4920" t="str">
            <v>Lê Thái  Hùng</v>
          </cell>
          <cell r="G4920">
            <v>30</v>
          </cell>
        </row>
        <row r="4921">
          <cell r="B4921" t="str">
            <v>020100197102</v>
          </cell>
          <cell r="C4921" t="str">
            <v>Giáo dục thể chất</v>
          </cell>
          <cell r="D4921" t="str">
            <v>22C3-CNÔ2</v>
          </cell>
          <cell r="E4921">
            <v>2</v>
          </cell>
          <cell r="F4921" t="str">
            <v>Ngô Thanh  Điền</v>
          </cell>
          <cell r="G4921">
            <v>29</v>
          </cell>
        </row>
        <row r="4922">
          <cell r="B4922" t="str">
            <v>020100197103</v>
          </cell>
          <cell r="C4922" t="str">
            <v>Giáo dục thể chất</v>
          </cell>
          <cell r="D4922" t="str">
            <v>22C3-CCK1</v>
          </cell>
          <cell r="E4922">
            <v>2</v>
          </cell>
          <cell r="F4922" t="str">
            <v>Nguyễn Mạnh Phương</v>
          </cell>
          <cell r="G4922">
            <v>14</v>
          </cell>
        </row>
        <row r="4923">
          <cell r="B4923" t="str">
            <v>020100197801</v>
          </cell>
          <cell r="C4923" t="str">
            <v>Thực hành hệ thống truyền lực trên Ô tô</v>
          </cell>
          <cell r="D4923" t="str">
            <v>21C3-CNÔ1</v>
          </cell>
          <cell r="E4923">
            <v>2</v>
          </cell>
          <cell r="F4923" t="str">
            <v>Hồ Văn  Hóa</v>
          </cell>
          <cell r="G4923">
            <v>29</v>
          </cell>
        </row>
        <row r="4924">
          <cell r="B4924" t="str">
            <v>020100197802</v>
          </cell>
          <cell r="C4924" t="str">
            <v>Thực hành hệ thống truyền lực trên Ô tô</v>
          </cell>
          <cell r="D4924" t="str">
            <v>21C3-CNÔ2</v>
          </cell>
          <cell r="E4924">
            <v>2</v>
          </cell>
          <cell r="F4924" t="str">
            <v>Hồ Văn  Hóa</v>
          </cell>
          <cell r="G4924">
            <v>25</v>
          </cell>
        </row>
        <row r="4925">
          <cell r="B4925" t="str">
            <v>020100197803</v>
          </cell>
          <cell r="C4925" t="str">
            <v>Thực hành hệ thống truyền lực trên Ô tô</v>
          </cell>
          <cell r="D4925" t="str">
            <v>21C3-CNÔ3</v>
          </cell>
          <cell r="E4925">
            <v>2</v>
          </cell>
          <cell r="F4925" t="str">
            <v>Trần Văn Đông</v>
          </cell>
          <cell r="G4925">
            <v>32</v>
          </cell>
        </row>
        <row r="4926">
          <cell r="B4926" t="str">
            <v>020100197804</v>
          </cell>
          <cell r="C4926" t="str">
            <v>Thực hành hệ thống truyền lực trên Ô tô</v>
          </cell>
          <cell r="D4926" t="str">
            <v>21C3-CNÔ4</v>
          </cell>
          <cell r="E4926">
            <v>2</v>
          </cell>
          <cell r="F4926" t="str">
            <v>Kiều Trung  Tín, Nguyễn Hữu Mạnh</v>
          </cell>
          <cell r="G4926">
            <v>23</v>
          </cell>
        </row>
        <row r="4927">
          <cell r="B4927" t="str">
            <v>020100197901</v>
          </cell>
          <cell r="C4927" t="str">
            <v>Thực hành hệ thống điều khiển và chuyển động trên ô tô</v>
          </cell>
          <cell r="D4927" t="str">
            <v>21C3-CNÔ1</v>
          </cell>
          <cell r="E4927">
            <v>2</v>
          </cell>
          <cell r="F4927" t="str">
            <v>Trần Thế Sơn</v>
          </cell>
          <cell r="G4927">
            <v>28</v>
          </cell>
        </row>
        <row r="4928">
          <cell r="B4928" t="str">
            <v>020100197902</v>
          </cell>
          <cell r="C4928" t="str">
            <v>Thực hành hệ thống điều khiển và chuyển động trên ô tô</v>
          </cell>
          <cell r="D4928" t="str">
            <v>21C3-CNÔ2</v>
          </cell>
          <cell r="E4928">
            <v>2</v>
          </cell>
          <cell r="F4928" t="str">
            <v>Trần Thế Sơn</v>
          </cell>
          <cell r="G4928">
            <v>24</v>
          </cell>
        </row>
        <row r="4929">
          <cell r="B4929" t="str">
            <v>020100197903</v>
          </cell>
          <cell r="C4929" t="str">
            <v>Thực hành hệ thống điều khiển và chuyển động trên ô tô</v>
          </cell>
          <cell r="D4929" t="str">
            <v>21C3-CNÔ3</v>
          </cell>
          <cell r="E4929">
            <v>2</v>
          </cell>
          <cell r="F4929" t="str">
            <v>Trần Văn Đông</v>
          </cell>
          <cell r="G4929">
            <v>26</v>
          </cell>
        </row>
        <row r="4930">
          <cell r="B4930" t="str">
            <v>020100197904</v>
          </cell>
          <cell r="C4930" t="str">
            <v>Thực hành hệ thống điều khiển và chuyển động trên ô tô</v>
          </cell>
          <cell r="D4930" t="str">
            <v>21C3-CNÔ4</v>
          </cell>
          <cell r="E4930">
            <v>2</v>
          </cell>
          <cell r="F4930" t="str">
            <v>Giang Văn Tiến, Hồ Văn  Hóa</v>
          </cell>
          <cell r="G4930">
            <v>23</v>
          </cell>
        </row>
        <row r="4931">
          <cell r="B4931" t="str">
            <v>020100198701</v>
          </cell>
          <cell r="C4931" t="str">
            <v>Dung sai - Vẽ kỹ thuật</v>
          </cell>
          <cell r="D4931" t="str">
            <v>21C3_HL2_Đ.Lực 1</v>
          </cell>
          <cell r="E4931">
            <v>2</v>
          </cell>
          <cell r="F4931" t="str">
            <v>Nguyễn Văn Bộ (TG)</v>
          </cell>
          <cell r="G4931">
            <v>23</v>
          </cell>
        </row>
        <row r="4932">
          <cell r="B4932" t="str">
            <v>020100202801</v>
          </cell>
          <cell r="C4932" t="str">
            <v>Tin học</v>
          </cell>
          <cell r="D4932" t="str">
            <v>22C3-CCK1</v>
          </cell>
          <cell r="E4932">
            <v>2</v>
          </cell>
          <cell r="F4932" t="str">
            <v>Lê Hồng  Thái</v>
          </cell>
          <cell r="G4932">
            <v>14</v>
          </cell>
        </row>
        <row r="4933">
          <cell r="B4933" t="str">
            <v>020100212101</v>
          </cell>
          <cell r="C4933" t="str">
            <v>Thực hành Hàn nâng cao</v>
          </cell>
          <cell r="D4933" t="str">
            <v>21C3-CCK1</v>
          </cell>
          <cell r="E4933">
            <v>2</v>
          </cell>
          <cell r="F4933" t="str">
            <v>Nguyễn Văn  Sơn</v>
          </cell>
          <cell r="G4933">
            <v>16</v>
          </cell>
        </row>
        <row r="4934">
          <cell r="B4934" t="str">
            <v>020100218401</v>
          </cell>
          <cell r="C4934" t="str">
            <v>Nguyên lý - Chi tiết máy</v>
          </cell>
          <cell r="D4934" t="str">
            <v>21C3-CNÔ1</v>
          </cell>
          <cell r="E4934">
            <v>2</v>
          </cell>
          <cell r="F4934" t="str">
            <v>Lư Thị Yến  Vũ</v>
          </cell>
          <cell r="G4934">
            <v>28</v>
          </cell>
        </row>
        <row r="4935">
          <cell r="B4935" t="str">
            <v>020100218402</v>
          </cell>
          <cell r="C4935" t="str">
            <v>Nguyên lý - Chi tiết máy</v>
          </cell>
          <cell r="D4935" t="str">
            <v>21C3-CNÔ2</v>
          </cell>
          <cell r="E4935">
            <v>2</v>
          </cell>
          <cell r="F4935" t="str">
            <v>Nguyễn Thị Xuân Chinh</v>
          </cell>
          <cell r="G4935">
            <v>24</v>
          </cell>
        </row>
        <row r="4936">
          <cell r="B4936" t="str">
            <v>020100218403</v>
          </cell>
          <cell r="C4936" t="str">
            <v>Nguyên lý - Chi tiết máy</v>
          </cell>
          <cell r="D4936" t="str">
            <v>21C3-CNÔ3</v>
          </cell>
          <cell r="E4936">
            <v>2</v>
          </cell>
          <cell r="F4936" t="str">
            <v>Lư Thị Yến  Vũ</v>
          </cell>
          <cell r="G4936">
            <v>26</v>
          </cell>
        </row>
        <row r="4937">
          <cell r="B4937" t="str">
            <v>020100218404</v>
          </cell>
          <cell r="C4937" t="str">
            <v>Nguyên lý - Chi tiết máy</v>
          </cell>
          <cell r="D4937" t="str">
            <v>21C3-CNÔ4</v>
          </cell>
          <cell r="E4937">
            <v>2</v>
          </cell>
          <cell r="F4937" t="str">
            <v>Nguyễn Thị Xuân Chinh</v>
          </cell>
          <cell r="G4937">
            <v>23</v>
          </cell>
        </row>
        <row r="4938">
          <cell r="B4938" t="str">
            <v>020100218405</v>
          </cell>
          <cell r="C4938" t="str">
            <v>Nguyên lý - Chi tiết máy</v>
          </cell>
          <cell r="D4938" t="str">
            <v>21C3-CĐT1</v>
          </cell>
          <cell r="E4938">
            <v>2</v>
          </cell>
          <cell r="F4938" t="str">
            <v>Nguyễn Thị Xuân Chinh</v>
          </cell>
          <cell r="G4938">
            <v>9</v>
          </cell>
        </row>
        <row r="4939">
          <cell r="B4939" t="str">
            <v>020100218406</v>
          </cell>
          <cell r="C4939" t="str">
            <v>Nguyên lý - Chi tiết máy</v>
          </cell>
          <cell r="D4939" t="str">
            <v>21C3-CNÔ1</v>
          </cell>
          <cell r="E4939">
            <v>2</v>
          </cell>
          <cell r="G4939">
            <v>7</v>
          </cell>
        </row>
        <row r="4940">
          <cell r="B4940" t="str">
            <v>020100218901</v>
          </cell>
          <cell r="C4940" t="str">
            <v>Bảo vệ môi trường, sử dụng năng lượng và tài nguyên hiệu quả</v>
          </cell>
          <cell r="D4940" t="str">
            <v>22C3-CNÔ3</v>
          </cell>
          <cell r="E4940">
            <v>2</v>
          </cell>
          <cell r="F4940" t="str">
            <v>Trần Thế Sơn</v>
          </cell>
          <cell r="G4940">
            <v>32</v>
          </cell>
        </row>
        <row r="4941">
          <cell r="B4941" t="str">
            <v>020100218902</v>
          </cell>
          <cell r="C4941" t="str">
            <v>Bảo vệ môi trường, sử dụng năng lượng và tài nguyên hiệu quả</v>
          </cell>
          <cell r="D4941" t="str">
            <v>22C3-CNÔ1</v>
          </cell>
          <cell r="E4941">
            <v>2</v>
          </cell>
          <cell r="F4941" t="str">
            <v>Nguyễn Khắc Huân</v>
          </cell>
          <cell r="G4941">
            <v>29</v>
          </cell>
        </row>
        <row r="4942">
          <cell r="B4942" t="str">
            <v>020100218903</v>
          </cell>
          <cell r="C4942" t="str">
            <v>Bảo vệ môi trường, sử dụng năng lượng và tài nguyên hiệu quả</v>
          </cell>
          <cell r="D4942" t="str">
            <v>22C3-CNÔ2</v>
          </cell>
          <cell r="E4942">
            <v>2</v>
          </cell>
          <cell r="F4942" t="str">
            <v>Phan Anh Tuấn  Kiệt</v>
          </cell>
          <cell r="G4942">
            <v>29</v>
          </cell>
        </row>
        <row r="4943">
          <cell r="B4943" t="str">
            <v>020100219001</v>
          </cell>
          <cell r="C4943" t="str">
            <v>Bảo vệ môi trường, sử dụng năng lượng và tài nguyên hiệu quả</v>
          </cell>
          <cell r="D4943" t="str">
            <v>22C3-CCK1</v>
          </cell>
          <cell r="E4943">
            <v>2</v>
          </cell>
          <cell r="F4943" t="str">
            <v>Nguyễn Hồng Phúc</v>
          </cell>
          <cell r="G4943">
            <v>15</v>
          </cell>
        </row>
        <row r="4944">
          <cell r="B4944" t="str">
            <v>020100225801</v>
          </cell>
          <cell r="C4944" t="str">
            <v>Thực hành lập trình PLC</v>
          </cell>
          <cell r="D4944" t="str">
            <v>21C3-CĐT1</v>
          </cell>
          <cell r="E4944">
            <v>2</v>
          </cell>
          <cell r="F4944" t="str">
            <v>Ngô Phong  Cường</v>
          </cell>
          <cell r="G4944">
            <v>9</v>
          </cell>
        </row>
        <row r="4945">
          <cell r="B4945" t="str">
            <v>020100226101</v>
          </cell>
          <cell r="C4945" t="str">
            <v>Đồ án chuyên ngành 2</v>
          </cell>
          <cell r="D4945" t="str">
            <v>21C3-CĐT1</v>
          </cell>
          <cell r="E4945">
            <v>2</v>
          </cell>
          <cell r="F4945" t="str">
            <v>Trần Nguyên Bảo Trân</v>
          </cell>
          <cell r="G4945">
            <v>9</v>
          </cell>
        </row>
        <row r="4946">
          <cell r="B4946" t="str">
            <v>020100226601</v>
          </cell>
          <cell r="C4946" t="str">
            <v>Cơ kỹ thuật</v>
          </cell>
          <cell r="D4946" t="str">
            <v>22C3-CCK1</v>
          </cell>
          <cell r="E4946">
            <v>2</v>
          </cell>
          <cell r="F4946" t="str">
            <v>Trần Minh  Thông</v>
          </cell>
          <cell r="G4946">
            <v>14</v>
          </cell>
        </row>
        <row r="4947">
          <cell r="B4947" t="str">
            <v>020100239601</v>
          </cell>
          <cell r="C4947" t="str">
            <v>Pháp luật</v>
          </cell>
          <cell r="D4947" t="str">
            <v>21C3-CCK1</v>
          </cell>
          <cell r="E4947">
            <v>2</v>
          </cell>
          <cell r="F4947" t="str">
            <v>Đặng Thị Nhật  Minh</v>
          </cell>
          <cell r="G4947">
            <v>16</v>
          </cell>
        </row>
        <row r="4948">
          <cell r="B4948" t="str">
            <v>020100239602</v>
          </cell>
          <cell r="C4948" t="str">
            <v>Pháp luật</v>
          </cell>
          <cell r="D4948" t="str">
            <v>21C3-CNÔ1</v>
          </cell>
          <cell r="E4948">
            <v>2</v>
          </cell>
          <cell r="F4948" t="str">
            <v>Bùi Thành  Dũng</v>
          </cell>
          <cell r="G4948">
            <v>28</v>
          </cell>
        </row>
        <row r="4949">
          <cell r="B4949" t="str">
            <v>020100239603</v>
          </cell>
          <cell r="C4949" t="str">
            <v>Pháp luật</v>
          </cell>
          <cell r="D4949" t="str">
            <v>21C3-CNÔ2</v>
          </cell>
          <cell r="E4949">
            <v>2</v>
          </cell>
          <cell r="F4949" t="str">
            <v>Bùi Thành  Dũng</v>
          </cell>
          <cell r="G4949">
            <v>24</v>
          </cell>
        </row>
        <row r="4950">
          <cell r="B4950" t="str">
            <v>020100239604</v>
          </cell>
          <cell r="C4950" t="str">
            <v>Pháp luật</v>
          </cell>
          <cell r="D4950" t="str">
            <v>21C3-CNÔ3</v>
          </cell>
          <cell r="E4950">
            <v>2</v>
          </cell>
          <cell r="F4950" t="str">
            <v>Bùi Thành  Dũng</v>
          </cell>
          <cell r="G4950">
            <v>26</v>
          </cell>
        </row>
        <row r="4951">
          <cell r="B4951" t="str">
            <v>020100239605</v>
          </cell>
          <cell r="C4951" t="str">
            <v>Pháp luật</v>
          </cell>
          <cell r="D4951" t="str">
            <v>21C3-CNÔ4</v>
          </cell>
          <cell r="E4951">
            <v>2</v>
          </cell>
          <cell r="F4951" t="str">
            <v>Đặng Thị Nhật  Minh</v>
          </cell>
          <cell r="G4951">
            <v>23</v>
          </cell>
        </row>
        <row r="4952">
          <cell r="B4952" t="str">
            <v>020100239606</v>
          </cell>
          <cell r="C4952" t="str">
            <v>Pháp luật</v>
          </cell>
          <cell r="D4952" t="str">
            <v>21C3-LTM1</v>
          </cell>
          <cell r="E4952">
            <v>2</v>
          </cell>
          <cell r="F4952" t="str">
            <v>Đặng Thị Nhật  Minh</v>
          </cell>
          <cell r="G4952">
            <v>20</v>
          </cell>
        </row>
        <row r="4953">
          <cell r="B4953" t="str">
            <v>020100239607</v>
          </cell>
          <cell r="C4953" t="str">
            <v>Pháp luật</v>
          </cell>
          <cell r="D4953" t="str">
            <v>21C3-CNÔ1</v>
          </cell>
          <cell r="E4953">
            <v>2</v>
          </cell>
          <cell r="G4953">
            <v>1</v>
          </cell>
        </row>
        <row r="4954">
          <cell r="B4954" t="str">
            <v>020100242301</v>
          </cell>
          <cell r="C4954" t="str">
            <v>Đồ án gầm ôtô</v>
          </cell>
          <cell r="D4954" t="str">
            <v>21C3-CNÔ1</v>
          </cell>
          <cell r="E4954">
            <v>2</v>
          </cell>
          <cell r="F4954" t="str">
            <v>Hồ Văn  Hóa</v>
          </cell>
          <cell r="G4954">
            <v>28</v>
          </cell>
        </row>
        <row r="4955">
          <cell r="B4955" t="str">
            <v>020100242302</v>
          </cell>
          <cell r="C4955" t="str">
            <v>Đồ án gầm ôtô</v>
          </cell>
          <cell r="D4955" t="str">
            <v>21C3-CNÔ2</v>
          </cell>
          <cell r="E4955">
            <v>2</v>
          </cell>
          <cell r="F4955" t="str">
            <v>Trần Thế Sơn</v>
          </cell>
          <cell r="G4955">
            <v>24</v>
          </cell>
        </row>
        <row r="4956">
          <cell r="B4956" t="str">
            <v>020100242303</v>
          </cell>
          <cell r="C4956" t="str">
            <v>Đồ án gầm ôtô</v>
          </cell>
          <cell r="D4956" t="str">
            <v>21C3-CNÔ3</v>
          </cell>
          <cell r="E4956">
            <v>2</v>
          </cell>
          <cell r="F4956" t="str">
            <v>Trần Văn Đông</v>
          </cell>
          <cell r="G4956">
            <v>26</v>
          </cell>
        </row>
        <row r="4957">
          <cell r="B4957" t="str">
            <v>020100242304</v>
          </cell>
          <cell r="C4957" t="str">
            <v>Đồ án gầm ôtô</v>
          </cell>
          <cell r="D4957" t="str">
            <v>21C3-CNÔ4</v>
          </cell>
          <cell r="E4957">
            <v>2</v>
          </cell>
          <cell r="F4957" t="str">
            <v>Đỗ Hoàng Duy</v>
          </cell>
          <cell r="G4957">
            <v>23</v>
          </cell>
        </row>
        <row r="4958">
          <cell r="B4958" t="str">
            <v>020100249601</v>
          </cell>
          <cell r="C4958" t="str">
            <v>Thực hành chẩn đoán hệ thống điều khiển động cơ</v>
          </cell>
          <cell r="D4958" t="str">
            <v>21C3-CNÔ1</v>
          </cell>
          <cell r="E4958">
            <v>2</v>
          </cell>
          <cell r="F4958" t="str">
            <v>Võ Đắc Thịnh</v>
          </cell>
          <cell r="G4958">
            <v>28</v>
          </cell>
        </row>
        <row r="4959">
          <cell r="B4959" t="str">
            <v>020100249602</v>
          </cell>
          <cell r="C4959" t="str">
            <v>Thực hành chẩn đoán hệ thống điều khiển động cơ</v>
          </cell>
          <cell r="D4959" t="str">
            <v>21C3-CNÔ2</v>
          </cell>
          <cell r="E4959">
            <v>2</v>
          </cell>
          <cell r="F4959" t="str">
            <v>Trần Quốc Duy</v>
          </cell>
          <cell r="G4959">
            <v>24</v>
          </cell>
        </row>
        <row r="4960">
          <cell r="B4960" t="str">
            <v>020100249603</v>
          </cell>
          <cell r="C4960" t="str">
            <v>Thực hành chẩn đoán hệ thống điều khiển động cơ</v>
          </cell>
          <cell r="D4960" t="str">
            <v>21C3-CNÔ3</v>
          </cell>
          <cell r="E4960">
            <v>2</v>
          </cell>
          <cell r="F4960" t="str">
            <v>Phan Anh Tuấn  Kiệt</v>
          </cell>
          <cell r="G4960">
            <v>26</v>
          </cell>
        </row>
        <row r="4961">
          <cell r="B4961" t="str">
            <v>020100249604</v>
          </cell>
          <cell r="C4961" t="str">
            <v>Thực hành chẩn đoán hệ thống điều khiển động cơ</v>
          </cell>
          <cell r="D4961" t="str">
            <v>21C3-CNÔ4</v>
          </cell>
          <cell r="E4961">
            <v>2</v>
          </cell>
          <cell r="F4961" t="str">
            <v>Triệu Phú  Nguyên</v>
          </cell>
          <cell r="G4961">
            <v>23</v>
          </cell>
        </row>
        <row r="4962">
          <cell r="B4962" t="str">
            <v>020100249701</v>
          </cell>
          <cell r="C4962" t="str">
            <v>Thực hành chẩn đoán hệ thống điều khiển điện thân xe</v>
          </cell>
          <cell r="D4962" t="str">
            <v>21C3-CNÔ1</v>
          </cell>
          <cell r="E4962">
            <v>2</v>
          </cell>
          <cell r="F4962" t="str">
            <v>Lý Văn Trung</v>
          </cell>
          <cell r="G4962">
            <v>28</v>
          </cell>
        </row>
        <row r="4963">
          <cell r="B4963" t="str">
            <v>020100249702</v>
          </cell>
          <cell r="C4963" t="str">
            <v>Thực hành chẩn đoán hệ thống điều khiển điện thân xe</v>
          </cell>
          <cell r="D4963" t="str">
            <v>21C3-CNÔ2</v>
          </cell>
          <cell r="E4963">
            <v>2</v>
          </cell>
          <cell r="F4963" t="str">
            <v>Đặng Thái  Sơn</v>
          </cell>
          <cell r="G4963">
            <v>24</v>
          </cell>
        </row>
        <row r="4964">
          <cell r="B4964" t="str">
            <v>020100249703</v>
          </cell>
          <cell r="C4964" t="str">
            <v>Thực hành chẩn đoán hệ thống điều khiển điện thân xe</v>
          </cell>
          <cell r="D4964" t="str">
            <v>21C3-CNÔ3</v>
          </cell>
          <cell r="E4964">
            <v>2</v>
          </cell>
          <cell r="F4964" t="str">
            <v>Hà Quốc Bảo</v>
          </cell>
          <cell r="G4964">
            <v>26</v>
          </cell>
        </row>
        <row r="4965">
          <cell r="B4965" t="str">
            <v>020100249704</v>
          </cell>
          <cell r="C4965" t="str">
            <v>Thực hành chẩn đoán hệ thống điều khiển điện thân xe</v>
          </cell>
          <cell r="D4965" t="str">
            <v>21C3-CNÔ4</v>
          </cell>
          <cell r="E4965">
            <v>2</v>
          </cell>
          <cell r="F4965" t="str">
            <v>Nguyễn Thanh  Hùng</v>
          </cell>
          <cell r="G4965">
            <v>23</v>
          </cell>
        </row>
        <row r="4966">
          <cell r="B4966" t="str">
            <v>020100280801</v>
          </cell>
          <cell r="C4966" t="str">
            <v>Thực hành Kỹ thuật điều khiển khí nén</v>
          </cell>
          <cell r="D4966" t="str">
            <v>21C3-CĐT1</v>
          </cell>
          <cell r="E4966">
            <v>2</v>
          </cell>
          <cell r="F4966" t="str">
            <v>Nguyễn Thị Tố  Nga</v>
          </cell>
          <cell r="G4966">
            <v>9</v>
          </cell>
        </row>
        <row r="4967">
          <cell r="B4967" t="str">
            <v>020100281001</v>
          </cell>
          <cell r="C4967" t="str">
            <v>Hệ thống cơ điện tử</v>
          </cell>
          <cell r="D4967" t="str">
            <v>21C3-CĐT1</v>
          </cell>
          <cell r="E4967">
            <v>2</v>
          </cell>
          <cell r="F4967" t="str">
            <v>Ngô Phong  Cường</v>
          </cell>
          <cell r="G4967">
            <v>11</v>
          </cell>
        </row>
        <row r="4968">
          <cell r="B4968" t="str">
            <v>020100285901</v>
          </cell>
          <cell r="C4968" t="str">
            <v>Lập trình Java</v>
          </cell>
          <cell r="D4968" t="str">
            <v>21C3-LTM1</v>
          </cell>
          <cell r="E4968">
            <v>2</v>
          </cell>
          <cell r="F4968" t="str">
            <v>Nguyễn Ngọc  Tuyên</v>
          </cell>
          <cell r="G4968">
            <v>20</v>
          </cell>
        </row>
        <row r="4969">
          <cell r="B4969" t="str">
            <v>020100286001</v>
          </cell>
          <cell r="C4969" t="str">
            <v>Thực hành Lập trình Java</v>
          </cell>
          <cell r="D4969" t="str">
            <v>21C3-LTM1</v>
          </cell>
          <cell r="E4969">
            <v>2</v>
          </cell>
          <cell r="F4969" t="str">
            <v>Nguyễn Ngọc  Tuyên</v>
          </cell>
          <cell r="G4969">
            <v>20</v>
          </cell>
        </row>
        <row r="4970">
          <cell r="B4970" t="str">
            <v>020100288101</v>
          </cell>
          <cell r="C4970" t="str">
            <v>Lập trình cơ sở dữ liệu</v>
          </cell>
          <cell r="D4970" t="str">
            <v>21C3-LTM1</v>
          </cell>
          <cell r="E4970">
            <v>2</v>
          </cell>
          <cell r="F4970" t="str">
            <v>Mai Chiếm Tuấn</v>
          </cell>
          <cell r="G4970">
            <v>22</v>
          </cell>
        </row>
        <row r="4971">
          <cell r="B4971" t="str">
            <v>020100288201</v>
          </cell>
          <cell r="C4971" t="str">
            <v>Thực hành Lập trình cơ sở dữ liệu</v>
          </cell>
          <cell r="D4971" t="str">
            <v>21C3-LTM1</v>
          </cell>
          <cell r="E4971">
            <v>2</v>
          </cell>
          <cell r="F4971" t="str">
            <v>Mai Chiếm Tuấn</v>
          </cell>
          <cell r="G4971">
            <v>20</v>
          </cell>
        </row>
        <row r="4972">
          <cell r="B4972" t="str">
            <v>020100294201</v>
          </cell>
          <cell r="C4972" t="str">
            <v>Lập trình PHP</v>
          </cell>
          <cell r="D4972" t="str">
            <v>21C3-LTM1</v>
          </cell>
          <cell r="E4972">
            <v>2</v>
          </cell>
          <cell r="F4972" t="str">
            <v>Trần Vĩnh  Xuyên</v>
          </cell>
          <cell r="G4972">
            <v>20</v>
          </cell>
        </row>
        <row r="4973">
          <cell r="B4973" t="str">
            <v>020100294401</v>
          </cell>
          <cell r="C4973" t="str">
            <v>Thực hành Lập trình PHP 1</v>
          </cell>
          <cell r="D4973" t="str">
            <v>21C3-LTM1</v>
          </cell>
          <cell r="E4973">
            <v>2</v>
          </cell>
          <cell r="F4973" t="str">
            <v>Trần Vĩnh  Xuyên</v>
          </cell>
          <cell r="G4973">
            <v>20</v>
          </cell>
        </row>
        <row r="4974">
          <cell r="B4974" t="str">
            <v>020100306801</v>
          </cell>
          <cell r="C4974" t="str">
            <v>Lập trình CNC</v>
          </cell>
          <cell r="D4974" t="str">
            <v>21C3-CCK1</v>
          </cell>
          <cell r="E4974">
            <v>2</v>
          </cell>
          <cell r="F4974" t="str">
            <v>Bùi Anh  Tuấn</v>
          </cell>
          <cell r="G4974">
            <v>18</v>
          </cell>
        </row>
        <row r="4975">
          <cell r="B4975" t="str">
            <v>020100306802</v>
          </cell>
          <cell r="C4975" t="str">
            <v>Lập trình CNC</v>
          </cell>
          <cell r="D4975" t="str">
            <v>21C3-CCK1</v>
          </cell>
          <cell r="E4975">
            <v>2</v>
          </cell>
          <cell r="G4975">
            <v>4</v>
          </cell>
        </row>
        <row r="4976">
          <cell r="B4976" t="str">
            <v>020200121301</v>
          </cell>
          <cell r="C4976" t="str">
            <v>Thực hành trang bị điện nâng cao</v>
          </cell>
          <cell r="D4976" t="str">
            <v>16CĐ_HL2_21C1-ĐCN2</v>
          </cell>
          <cell r="E4976">
            <v>2</v>
          </cell>
          <cell r="F4976" t="str">
            <v>Trần Trung  Hiếu</v>
          </cell>
        </row>
        <row r="4977">
          <cell r="B4977" t="str">
            <v>020400003601</v>
          </cell>
          <cell r="C4977" t="str">
            <v>Điện công nghiệp</v>
          </cell>
          <cell r="D4977" t="str">
            <v>22C2-ĐCN1</v>
          </cell>
          <cell r="E4977">
            <v>2</v>
          </cell>
          <cell r="F4977" t="str">
            <v>Nguyễn Thùy  Linh, Nguyễn Văn  Yên</v>
          </cell>
          <cell r="G4977">
            <v>30</v>
          </cell>
        </row>
        <row r="4978">
          <cell r="B4978" t="str">
            <v>020400003602</v>
          </cell>
          <cell r="C4978" t="str">
            <v>Điện công nghiệp</v>
          </cell>
          <cell r="D4978" t="str">
            <v>22C2-ĐCN1</v>
          </cell>
          <cell r="E4978">
            <v>2</v>
          </cell>
          <cell r="G4978">
            <v>2</v>
          </cell>
        </row>
        <row r="4979">
          <cell r="B4979" t="str">
            <v>020400003801</v>
          </cell>
          <cell r="C4979" t="str">
            <v>Điện tử công nghiệp</v>
          </cell>
          <cell r="D4979" t="str">
            <v>22C2-CĐT1</v>
          </cell>
          <cell r="E4979">
            <v>2</v>
          </cell>
          <cell r="F4979" t="str">
            <v>Cao Văn Tuấn</v>
          </cell>
          <cell r="G4979">
            <v>17</v>
          </cell>
        </row>
        <row r="4980">
          <cell r="B4980" t="str">
            <v>020400003802</v>
          </cell>
          <cell r="C4980" t="str">
            <v>Điện tử công nghiệp</v>
          </cell>
          <cell r="D4980" t="str">
            <v>22C2-CĐT1</v>
          </cell>
          <cell r="E4980">
            <v>2</v>
          </cell>
          <cell r="G4980">
            <v>1</v>
          </cell>
        </row>
        <row r="4981">
          <cell r="B4981" t="str">
            <v>020400005501</v>
          </cell>
          <cell r="C4981" t="str">
            <v>Động cơ đốt trong</v>
          </cell>
          <cell r="D4981" t="str">
            <v>22C2-CNÔ1</v>
          </cell>
          <cell r="E4981">
            <v>2</v>
          </cell>
          <cell r="F4981" t="str">
            <v>Trần Thế Anh (TG)</v>
          </cell>
          <cell r="G4981">
            <v>44</v>
          </cell>
        </row>
        <row r="4982">
          <cell r="B4982" t="str">
            <v>020400006901</v>
          </cell>
          <cell r="C4982" t="str">
            <v>Khí xả và vấn đề ô nhiễm môi trường</v>
          </cell>
          <cell r="D4982" t="str">
            <v>21C2-CNÔ1</v>
          </cell>
          <cell r="E4982">
            <v>2</v>
          </cell>
          <cell r="F4982" t="str">
            <v>Nguyễn Khắc Huân</v>
          </cell>
          <cell r="G4982">
            <v>22</v>
          </cell>
        </row>
        <row r="4983">
          <cell r="B4983" t="str">
            <v>020400010701</v>
          </cell>
          <cell r="C4983" t="str">
            <v xml:space="preserve">Mạng nâng cao </v>
          </cell>
          <cell r="D4983" t="str">
            <v>22C2-QTM1</v>
          </cell>
          <cell r="E4983">
            <v>2</v>
          </cell>
          <cell r="F4983" t="str">
            <v>Lê Quý Hưng  Quốc</v>
          </cell>
          <cell r="G4983">
            <v>8</v>
          </cell>
        </row>
        <row r="4984">
          <cell r="B4984" t="str">
            <v>020400013501</v>
          </cell>
          <cell r="C4984" t="str">
            <v>Quản lý dịch vụ ô tô</v>
          </cell>
          <cell r="D4984" t="str">
            <v>21C2-CNÔ1</v>
          </cell>
          <cell r="E4984">
            <v>2</v>
          </cell>
          <cell r="F4984" t="str">
            <v>Nguyễn Thành Nhân (TG)</v>
          </cell>
          <cell r="G4984">
            <v>21</v>
          </cell>
        </row>
        <row r="4985">
          <cell r="B4985" t="str">
            <v>020400016401</v>
          </cell>
          <cell r="C4985" t="str">
            <v>Thực hành Điện ôtô 2</v>
          </cell>
          <cell r="D4985" t="str">
            <v>21C2-CNÔ1</v>
          </cell>
          <cell r="E4985">
            <v>2</v>
          </cell>
          <cell r="F4985" t="str">
            <v>Ngô Đức Huy (TG)</v>
          </cell>
          <cell r="G4985">
            <v>21</v>
          </cell>
        </row>
        <row r="4986">
          <cell r="B4986" t="str">
            <v>020400020901</v>
          </cell>
          <cell r="C4986" t="str">
            <v>Truyền động điện và ứng dụng</v>
          </cell>
          <cell r="D4986" t="str">
            <v>22C2-ĐCN1; 22C2-CĐT1</v>
          </cell>
          <cell r="E4986">
            <v>2</v>
          </cell>
          <cell r="F4986" t="str">
            <v>Nguyễn Anh  Tăng</v>
          </cell>
          <cell r="G4986">
            <v>45</v>
          </cell>
        </row>
        <row r="4987">
          <cell r="B4987" t="str">
            <v>020400020903</v>
          </cell>
          <cell r="C4987" t="str">
            <v>Truyền động điện và ứng dụng</v>
          </cell>
          <cell r="D4987" t="str">
            <v>22C2-CĐT1</v>
          </cell>
          <cell r="E4987">
            <v>2</v>
          </cell>
          <cell r="G4987">
            <v>7</v>
          </cell>
        </row>
        <row r="4988">
          <cell r="B4988" t="str">
            <v>020400037701</v>
          </cell>
          <cell r="C4988" t="str">
            <v>Tính toán và Sửa chữa máy điện</v>
          </cell>
          <cell r="D4988" t="str">
            <v>22C2-ĐCN1</v>
          </cell>
          <cell r="E4988">
            <v>2</v>
          </cell>
          <cell r="F4988" t="str">
            <v>Lê Thế  Huân</v>
          </cell>
          <cell r="G4988">
            <v>28</v>
          </cell>
        </row>
        <row r="4989">
          <cell r="B4989" t="str">
            <v>020400077801</v>
          </cell>
          <cell r="C4989" t="str">
            <v>Công nghệ chế tạo máy</v>
          </cell>
          <cell r="D4989" t="str">
            <v>22C2-CCK1</v>
          </cell>
          <cell r="E4989">
            <v>2</v>
          </cell>
          <cell r="F4989" t="str">
            <v>Đinh Văn Đệ, Trần Đình Khải</v>
          </cell>
          <cell r="G4989">
            <v>38</v>
          </cell>
        </row>
        <row r="4990">
          <cell r="B4990" t="str">
            <v>020400096901</v>
          </cell>
          <cell r="C4990" t="str">
            <v>Ngữ âm và âm vị học</v>
          </cell>
          <cell r="D4990" t="str">
            <v>22C2-NNA1</v>
          </cell>
          <cell r="E4990">
            <v>2</v>
          </cell>
          <cell r="F4990" t="str">
            <v>Phạm Xuân Lan (TG)</v>
          </cell>
          <cell r="G4990">
            <v>36</v>
          </cell>
        </row>
        <row r="4991">
          <cell r="B4991" t="str">
            <v>020400110901</v>
          </cell>
          <cell r="C4991" t="str">
            <v>Công nghệ Ảo hóa</v>
          </cell>
          <cell r="D4991" t="str">
            <v>20C2_HL2_21C1-QTM1</v>
          </cell>
          <cell r="E4991">
            <v>2</v>
          </cell>
          <cell r="F4991" t="str">
            <v>Nguyễn Văn Đôn</v>
          </cell>
          <cell r="G4991">
            <v>1</v>
          </cell>
        </row>
        <row r="4992">
          <cell r="B4992" t="str">
            <v>020400128701</v>
          </cell>
          <cell r="C4992" t="str">
            <v>Lập trình PLC</v>
          </cell>
          <cell r="D4992" t="str">
            <v>22C2-CĐT1</v>
          </cell>
          <cell r="E4992">
            <v>2</v>
          </cell>
          <cell r="F4992" t="str">
            <v>Đặng Đức  Minh</v>
          </cell>
          <cell r="G4992">
            <v>17</v>
          </cell>
        </row>
        <row r="4993">
          <cell r="B4993" t="str">
            <v>020400130301</v>
          </cell>
          <cell r="C4993" t="str">
            <v>Thực hành Vẽ điện</v>
          </cell>
          <cell r="D4993" t="str">
            <v>22C2-ĐCN1</v>
          </cell>
          <cell r="E4993">
            <v>2</v>
          </cell>
          <cell r="F4993" t="str">
            <v>Phan Thanh Hoàng</v>
          </cell>
          <cell r="G4993">
            <v>10</v>
          </cell>
        </row>
        <row r="4994">
          <cell r="B4994" t="str">
            <v>020400138301</v>
          </cell>
          <cell r="C4994" t="str">
            <v>Chính trị</v>
          </cell>
          <cell r="D4994" t="str">
            <v>18C2_HL2_21C7-NNA1</v>
          </cell>
          <cell r="E4994">
            <v>2</v>
          </cell>
          <cell r="F4994" t="str">
            <v>Cao Thị Hồng  Thắm</v>
          </cell>
          <cell r="G4994">
            <v>1</v>
          </cell>
        </row>
        <row r="4995">
          <cell r="B4995" t="str">
            <v>020400141701</v>
          </cell>
          <cell r="C4995" t="str">
            <v>Thực hành sửa chữa cơ khí</v>
          </cell>
          <cell r="D4995" t="str">
            <v>22C2-CCK1</v>
          </cell>
          <cell r="E4995">
            <v>2</v>
          </cell>
          <cell r="F4995" t="str">
            <v>Võ Minh  Quang</v>
          </cell>
          <cell r="G4995">
            <v>35</v>
          </cell>
        </row>
        <row r="4996">
          <cell r="B4996" t="str">
            <v>020400144001</v>
          </cell>
          <cell r="C4996" t="str">
            <v>Tự động hóa hệ thống lạnh</v>
          </cell>
          <cell r="D4996" t="str">
            <v>22C2-KML1</v>
          </cell>
          <cell r="E4996">
            <v>2</v>
          </cell>
          <cell r="F4996" t="str">
            <v>Đặng Thế Huân</v>
          </cell>
          <cell r="G4996">
            <v>33</v>
          </cell>
        </row>
        <row r="4997">
          <cell r="B4997" t="str">
            <v>020400144002</v>
          </cell>
          <cell r="C4997" t="str">
            <v>Tự động hóa hệ thống lạnh</v>
          </cell>
          <cell r="D4997" t="str">
            <v>22C2-KML1</v>
          </cell>
          <cell r="E4997">
            <v>2</v>
          </cell>
        </row>
        <row r="4998">
          <cell r="B4998" t="str">
            <v>020400144201</v>
          </cell>
          <cell r="C4998" t="str">
            <v>Thực hành CNC cơ bản</v>
          </cell>
          <cell r="D4998" t="str">
            <v>22C2-CCK1</v>
          </cell>
          <cell r="E4998">
            <v>2</v>
          </cell>
          <cell r="F4998" t="str">
            <v>Bùi Anh  Tuấn</v>
          </cell>
          <cell r="G4998">
            <v>35</v>
          </cell>
        </row>
        <row r="4999">
          <cell r="B4999" t="str">
            <v>020400146001</v>
          </cell>
          <cell r="C4999" t="str">
            <v>Thực hành Tiện nâng cao</v>
          </cell>
          <cell r="D4999" t="str">
            <v>22C2-CCK1</v>
          </cell>
          <cell r="E4999">
            <v>2</v>
          </cell>
          <cell r="F4999" t="str">
            <v>Vũ Đức  Pháp</v>
          </cell>
          <cell r="G4999">
            <v>35</v>
          </cell>
        </row>
        <row r="5000">
          <cell r="B5000" t="str">
            <v>020400147701</v>
          </cell>
          <cell r="C5000" t="str">
            <v>Thực hành động cơ Diesel</v>
          </cell>
          <cell r="D5000" t="str">
            <v>21C2-CNÔ1</v>
          </cell>
          <cell r="E5000">
            <v>2</v>
          </cell>
          <cell r="F5000" t="str">
            <v>Triệu Phú  Nguyên</v>
          </cell>
          <cell r="G5000">
            <v>23</v>
          </cell>
        </row>
        <row r="5001">
          <cell r="B5001" t="str">
            <v>020400148101</v>
          </cell>
          <cell r="C5001" t="str">
            <v>Hệ thống phanh trên ôtô hiện đại</v>
          </cell>
          <cell r="D5001" t="str">
            <v>22C2-CNÔ1</v>
          </cell>
          <cell r="E5001">
            <v>2</v>
          </cell>
          <cell r="F5001" t="str">
            <v>Trần Thế Anh (TG)</v>
          </cell>
          <cell r="G5001">
            <v>51</v>
          </cell>
        </row>
        <row r="5002">
          <cell r="B5002" t="str">
            <v>020400174501</v>
          </cell>
          <cell r="C5002" t="str">
            <v>Lập trình Cơ sở dữ liệu</v>
          </cell>
          <cell r="D5002" t="str">
            <v>22C2-LTM1</v>
          </cell>
          <cell r="E5002">
            <v>2</v>
          </cell>
          <cell r="F5002" t="str">
            <v>Trần Thanh Quang (TG)</v>
          </cell>
          <cell r="G5002">
            <v>7</v>
          </cell>
        </row>
        <row r="5003">
          <cell r="B5003" t="str">
            <v>020400195501</v>
          </cell>
          <cell r="C5003" t="str">
            <v>Thiết kế CAD cơ bản</v>
          </cell>
          <cell r="D5003" t="str">
            <v>22C2-CCK1</v>
          </cell>
          <cell r="E5003">
            <v>2</v>
          </cell>
          <cell r="F5003" t="str">
            <v>Võ Hoài Sơn</v>
          </cell>
          <cell r="G5003">
            <v>36</v>
          </cell>
        </row>
        <row r="5004">
          <cell r="B5004" t="str">
            <v>020400196101</v>
          </cell>
          <cell r="C5004" t="str">
            <v>Tổ chức và quản lý chất lượng trang phục may công nghiệp</v>
          </cell>
          <cell r="D5004" t="str">
            <v>22C2-CNM1</v>
          </cell>
          <cell r="E5004">
            <v>2</v>
          </cell>
          <cell r="F5004" t="str">
            <v>Nguyễn Ngọc  Thọ</v>
          </cell>
          <cell r="G5004">
            <v>8</v>
          </cell>
        </row>
        <row r="5005">
          <cell r="B5005" t="str">
            <v>020400197901</v>
          </cell>
          <cell r="C5005" t="str">
            <v>Thực hành hệ thống điều khiển và chuyển động trên ô tô</v>
          </cell>
          <cell r="D5005" t="str">
            <v>21C2-CNÔ1</v>
          </cell>
          <cell r="E5005">
            <v>2</v>
          </cell>
          <cell r="F5005" t="str">
            <v>Hoàng Phúc Bảo</v>
          </cell>
          <cell r="G5005">
            <v>23</v>
          </cell>
        </row>
        <row r="5006">
          <cell r="B5006" t="str">
            <v>020400200901</v>
          </cell>
          <cell r="C5006" t="str">
            <v>May trang phục 3</v>
          </cell>
          <cell r="D5006" t="str">
            <v>22C2-CNM1</v>
          </cell>
          <cell r="E5006">
            <v>2</v>
          </cell>
          <cell r="F5006" t="str">
            <v>Bùi Thị Ngọc Sương</v>
          </cell>
          <cell r="G5006">
            <v>7</v>
          </cell>
        </row>
        <row r="5007">
          <cell r="B5007" t="str">
            <v>020400205201</v>
          </cell>
          <cell r="C5007" t="str">
            <v>Kinh tế vĩ mô</v>
          </cell>
          <cell r="D5007" t="str">
            <v>22C2-KTD1</v>
          </cell>
          <cell r="E5007">
            <v>2</v>
          </cell>
          <cell r="F5007" t="str">
            <v>Trần Minh Quân (TG)</v>
          </cell>
          <cell r="G5007">
            <v>24</v>
          </cell>
        </row>
        <row r="5008">
          <cell r="B5008" t="str">
            <v>020400211901</v>
          </cell>
          <cell r="C5008" t="str">
            <v>Tin học</v>
          </cell>
          <cell r="D5008" t="str">
            <v>20C2_HL2_QTM</v>
          </cell>
          <cell r="E5008">
            <v>2</v>
          </cell>
          <cell r="G5008">
            <v>1</v>
          </cell>
        </row>
        <row r="5009">
          <cell r="B5009" t="str">
            <v>020400213201</v>
          </cell>
          <cell r="C5009" t="str">
            <v>Thực hành động cơ xăng</v>
          </cell>
          <cell r="D5009" t="str">
            <v>22C2-CNÔ1</v>
          </cell>
          <cell r="E5009">
            <v>2</v>
          </cell>
          <cell r="F5009" t="str">
            <v>Nguyễn Tấn Lực (TG)</v>
          </cell>
          <cell r="G5009">
            <v>46</v>
          </cell>
        </row>
        <row r="5010">
          <cell r="B5010" t="str">
            <v>020400213301</v>
          </cell>
          <cell r="C5010" t="str">
            <v>Thực hành hệ thống điều hòa không khí cục bộ</v>
          </cell>
          <cell r="D5010" t="str">
            <v>22C2-KML1</v>
          </cell>
          <cell r="E5010">
            <v>2</v>
          </cell>
          <cell r="F5010" t="str">
            <v>Phan Văn Hòa</v>
          </cell>
          <cell r="G5010">
            <v>33</v>
          </cell>
        </row>
        <row r="5011">
          <cell r="B5011" t="str">
            <v>020400214201</v>
          </cell>
          <cell r="C5011" t="str">
            <v>Quản trị học</v>
          </cell>
          <cell r="D5011" t="str">
            <v>22C2-KTD1</v>
          </cell>
          <cell r="E5011">
            <v>2</v>
          </cell>
          <cell r="F5011" t="str">
            <v>Nguyễn Mỹ Tiên</v>
          </cell>
          <cell r="G5011">
            <v>24</v>
          </cell>
        </row>
        <row r="5012">
          <cell r="B5012" t="str">
            <v>020400214202</v>
          </cell>
          <cell r="C5012" t="str">
            <v>Quản trị học</v>
          </cell>
          <cell r="D5012" t="str">
            <v>22C2-KTD1</v>
          </cell>
          <cell r="E5012">
            <v>2</v>
          </cell>
          <cell r="G5012">
            <v>1</v>
          </cell>
        </row>
        <row r="5013">
          <cell r="B5013" t="str">
            <v>020400214501</v>
          </cell>
          <cell r="C5013" t="str">
            <v>Kế toán chi phí</v>
          </cell>
          <cell r="D5013" t="str">
            <v>22C2-KTD1</v>
          </cell>
          <cell r="E5013">
            <v>2</v>
          </cell>
          <cell r="F5013" t="str">
            <v>Nguyễn Thị Minh Thùy</v>
          </cell>
          <cell r="G5013">
            <v>24</v>
          </cell>
        </row>
        <row r="5014">
          <cell r="B5014" t="str">
            <v>020400218401</v>
          </cell>
          <cell r="C5014" t="str">
            <v>Nguyên lý - Chi tiết máy</v>
          </cell>
          <cell r="D5014" t="str">
            <v>22C2-CNÔ1</v>
          </cell>
          <cell r="E5014">
            <v>2</v>
          </cell>
          <cell r="F5014" t="str">
            <v>Lư Thị Yến  Vũ</v>
          </cell>
          <cell r="G5014">
            <v>42</v>
          </cell>
        </row>
        <row r="5015">
          <cell r="B5015" t="str">
            <v>020400218402</v>
          </cell>
          <cell r="C5015" t="str">
            <v>Nguyên lý - Chi tiết máy</v>
          </cell>
          <cell r="D5015" t="str">
            <v>22C2-CNÔ1</v>
          </cell>
          <cell r="E5015">
            <v>2</v>
          </cell>
          <cell r="G5015">
            <v>3</v>
          </cell>
        </row>
        <row r="5016">
          <cell r="B5016" t="str">
            <v>020400218501</v>
          </cell>
          <cell r="C5016" t="str">
            <v>Thực hành điện ô tô 1</v>
          </cell>
          <cell r="D5016" t="str">
            <v>22C2-CNÔ1</v>
          </cell>
          <cell r="E5016">
            <v>2</v>
          </cell>
          <cell r="F5016" t="str">
            <v>Giang Văn Tiến, Lý Văn Trung</v>
          </cell>
          <cell r="G5016">
            <v>46</v>
          </cell>
        </row>
        <row r="5017">
          <cell r="B5017" t="str">
            <v>020400218601</v>
          </cell>
          <cell r="C5017" t="str">
            <v>Giáo dục quốc phòng và An ninh</v>
          </cell>
          <cell r="D5017" t="str">
            <v>22C2-ĐCN1; 22C2-CĐT1</v>
          </cell>
          <cell r="E5017">
            <v>2</v>
          </cell>
          <cell r="F5017" t="str">
            <v>Nguyễn Quí Long (TG)</v>
          </cell>
          <cell r="G5017">
            <v>44</v>
          </cell>
        </row>
        <row r="5018">
          <cell r="B5018" t="str">
            <v>020400218603</v>
          </cell>
          <cell r="C5018" t="str">
            <v>Giáo dục quốc phòng và An ninh</v>
          </cell>
          <cell r="D5018" t="str">
            <v>22C2-KML1</v>
          </cell>
          <cell r="E5018">
            <v>2</v>
          </cell>
          <cell r="F5018" t="str">
            <v>Nguyễn Quí Long (TG)</v>
          </cell>
          <cell r="G5018">
            <v>33</v>
          </cell>
        </row>
        <row r="5019">
          <cell r="B5019" t="str">
            <v>020400218604</v>
          </cell>
          <cell r="C5019" t="str">
            <v>Giáo dục quốc phòng và An ninh</v>
          </cell>
          <cell r="D5019" t="str">
            <v>22C2-QTD1; 22C2-KTD1</v>
          </cell>
          <cell r="E5019">
            <v>2</v>
          </cell>
          <cell r="F5019" t="str">
            <v>Nguyễn Quí Long (TG)</v>
          </cell>
          <cell r="G5019">
            <v>49</v>
          </cell>
        </row>
        <row r="5020">
          <cell r="B5020" t="str">
            <v>020400218606</v>
          </cell>
          <cell r="C5020" t="str">
            <v>Giáo dục quốc phòng và An ninh</v>
          </cell>
          <cell r="D5020" t="str">
            <v>22C2-CNÔ1</v>
          </cell>
          <cell r="E5020">
            <v>2</v>
          </cell>
          <cell r="F5020" t="str">
            <v>Hà Đông Cảnh (TG)</v>
          </cell>
          <cell r="G5020">
            <v>44</v>
          </cell>
        </row>
        <row r="5021">
          <cell r="B5021" t="str">
            <v>020400218607</v>
          </cell>
          <cell r="C5021" t="str">
            <v>Giáo dục quốc phòng và An ninh</v>
          </cell>
          <cell r="D5021" t="str">
            <v>22C2-NNA1</v>
          </cell>
          <cell r="E5021">
            <v>2</v>
          </cell>
          <cell r="F5021" t="str">
            <v>Hà Đông Cảnh (TG)</v>
          </cell>
          <cell r="G5021">
            <v>35</v>
          </cell>
        </row>
        <row r="5022">
          <cell r="B5022" t="str">
            <v>020400218610</v>
          </cell>
          <cell r="C5022" t="str">
            <v>Giáo dục quốc phòng và An ninh</v>
          </cell>
          <cell r="D5022" t="str">
            <v>22C2-QTM1; 22C2-CMT1</v>
          </cell>
          <cell r="E5022">
            <v>2</v>
          </cell>
          <cell r="F5022" t="str">
            <v>Giang Phi  Hùng</v>
          </cell>
          <cell r="G5022">
            <v>37</v>
          </cell>
        </row>
        <row r="5023">
          <cell r="B5023" t="str">
            <v>020400218612</v>
          </cell>
          <cell r="C5023" t="str">
            <v>Giáo dục quốc phòng và An ninh</v>
          </cell>
          <cell r="D5023" t="str">
            <v>22C2-LTM1</v>
          </cell>
          <cell r="E5023">
            <v>2</v>
          </cell>
          <cell r="F5023" t="str">
            <v>Hà Đông Cảnh (TG)</v>
          </cell>
          <cell r="G5023">
            <v>25</v>
          </cell>
        </row>
        <row r="5024">
          <cell r="B5024" t="str">
            <v>020400218613</v>
          </cell>
          <cell r="C5024" t="str">
            <v>Giáo dục quốc phòng và An ninh</v>
          </cell>
          <cell r="D5024" t="str">
            <v>22C2-CCK1; 22C2-CNM1; 22C2-TKĐ1</v>
          </cell>
          <cell r="E5024">
            <v>2</v>
          </cell>
          <cell r="F5024" t="str">
            <v>Hà Đông Cảnh (TG), Nguyễn Quí Long (TG)</v>
          </cell>
          <cell r="G5024">
            <v>64</v>
          </cell>
        </row>
        <row r="5025">
          <cell r="B5025" t="str">
            <v>020400218701</v>
          </cell>
          <cell r="C5025" t="str">
            <v>Tiếng Anh</v>
          </cell>
          <cell r="D5025" t="str">
            <v>22C2-ĐCN1; 22C2-CĐT1</v>
          </cell>
          <cell r="E5025">
            <v>2</v>
          </cell>
          <cell r="F5025" t="str">
            <v>Phạm Thanh Tuyền (TG)</v>
          </cell>
          <cell r="G5025">
            <v>43</v>
          </cell>
        </row>
        <row r="5026">
          <cell r="B5026" t="str">
            <v>020400218703</v>
          </cell>
          <cell r="C5026" t="str">
            <v>Tiếng Anh</v>
          </cell>
          <cell r="D5026" t="str">
            <v>22C2-KML1</v>
          </cell>
          <cell r="E5026">
            <v>2</v>
          </cell>
          <cell r="F5026" t="str">
            <v>Lê Nguyễn Mỹ Trâm</v>
          </cell>
          <cell r="G5026">
            <v>34</v>
          </cell>
        </row>
        <row r="5027">
          <cell r="B5027" t="str">
            <v>020400218704</v>
          </cell>
          <cell r="C5027" t="str">
            <v>Tiếng Anh</v>
          </cell>
          <cell r="D5027" t="str">
            <v>22C2-QTD1; 22C2-KTD1</v>
          </cell>
          <cell r="E5027">
            <v>2</v>
          </cell>
          <cell r="F5027" t="str">
            <v>Lê Nguyễn Mỹ Trâm</v>
          </cell>
          <cell r="G5027">
            <v>49</v>
          </cell>
        </row>
        <row r="5028">
          <cell r="B5028" t="str">
            <v>020400218706</v>
          </cell>
          <cell r="C5028" t="str">
            <v>Tiếng Anh</v>
          </cell>
          <cell r="D5028" t="str">
            <v>22C2-CNÔ1</v>
          </cell>
          <cell r="E5028">
            <v>2</v>
          </cell>
          <cell r="F5028" t="str">
            <v>Nguyễn Thị Thu Tâm</v>
          </cell>
          <cell r="G5028">
            <v>45</v>
          </cell>
        </row>
        <row r="5029">
          <cell r="B5029" t="str">
            <v>020400218707</v>
          </cell>
          <cell r="C5029" t="str">
            <v>Tiếng Anh</v>
          </cell>
          <cell r="D5029" t="str">
            <v>22C2-CCK1</v>
          </cell>
          <cell r="E5029">
            <v>2</v>
          </cell>
          <cell r="F5029" t="str">
            <v>Phạm Thanh Tuyền (TG)</v>
          </cell>
          <cell r="G5029">
            <v>36</v>
          </cell>
        </row>
        <row r="5030">
          <cell r="B5030" t="str">
            <v>020400218709</v>
          </cell>
          <cell r="C5030" t="str">
            <v>Tiếng Anh</v>
          </cell>
          <cell r="D5030" t="str">
            <v>22C2-QTM1; 22C2-CMT1</v>
          </cell>
          <cell r="E5030">
            <v>2</v>
          </cell>
          <cell r="F5030" t="str">
            <v>Võ Thị Hồng  Lan</v>
          </cell>
          <cell r="G5030">
            <v>37</v>
          </cell>
        </row>
        <row r="5031">
          <cell r="B5031" t="str">
            <v>020400218711</v>
          </cell>
          <cell r="C5031" t="str">
            <v>Tiếng Anh</v>
          </cell>
          <cell r="D5031" t="str">
            <v>22C2-LTM1</v>
          </cell>
          <cell r="E5031">
            <v>2</v>
          </cell>
          <cell r="F5031" t="str">
            <v>Võ Thị Hồng  Lan</v>
          </cell>
          <cell r="G5031">
            <v>25</v>
          </cell>
        </row>
        <row r="5032">
          <cell r="B5032" t="str">
            <v>020400218712</v>
          </cell>
          <cell r="C5032" t="str">
            <v>Tiếng Anh</v>
          </cell>
          <cell r="D5032" t="str">
            <v>22C2-CNM1; 22C2-TKĐ1</v>
          </cell>
          <cell r="E5032">
            <v>2</v>
          </cell>
          <cell r="F5032" t="str">
            <v>Võ Thị Hồng  Lan</v>
          </cell>
          <cell r="G5032">
            <v>27</v>
          </cell>
        </row>
        <row r="5033">
          <cell r="B5033" t="str">
            <v>020400218713</v>
          </cell>
          <cell r="C5033" t="str">
            <v>Tiếng Anh</v>
          </cell>
          <cell r="D5033" t="str">
            <v>22C2-CMT1</v>
          </cell>
          <cell r="E5033">
            <v>2</v>
          </cell>
          <cell r="G5033">
            <v>3</v>
          </cell>
        </row>
        <row r="5034">
          <cell r="B5034" t="str">
            <v>020400218801</v>
          </cell>
          <cell r="C5034" t="str">
            <v>Pháp luật</v>
          </cell>
          <cell r="D5034" t="str">
            <v>22C2-ĐCN1; 22C2-CĐT1</v>
          </cell>
          <cell r="E5034">
            <v>2</v>
          </cell>
          <cell r="F5034" t="str">
            <v>Bùi Thành  Dũng</v>
          </cell>
          <cell r="G5034">
            <v>44</v>
          </cell>
        </row>
        <row r="5035">
          <cell r="B5035" t="str">
            <v>020400218803</v>
          </cell>
          <cell r="C5035" t="str">
            <v>Pháp luật</v>
          </cell>
          <cell r="D5035" t="str">
            <v>22C2-KML1</v>
          </cell>
          <cell r="E5035">
            <v>2</v>
          </cell>
          <cell r="F5035" t="str">
            <v>Trần Văn  Lượng</v>
          </cell>
          <cell r="G5035">
            <v>34</v>
          </cell>
        </row>
        <row r="5036">
          <cell r="B5036" t="str">
            <v>020400218804</v>
          </cell>
          <cell r="C5036" t="str">
            <v>Pháp luật</v>
          </cell>
          <cell r="D5036" t="str">
            <v>22C2-QTD1; 22C2-KTD1</v>
          </cell>
          <cell r="E5036">
            <v>2</v>
          </cell>
          <cell r="F5036" t="str">
            <v>Bùi Thành  Dũng</v>
          </cell>
          <cell r="G5036">
            <v>49</v>
          </cell>
        </row>
        <row r="5037">
          <cell r="B5037" t="str">
            <v>020400218806</v>
          </cell>
          <cell r="C5037" t="str">
            <v>Pháp luật</v>
          </cell>
          <cell r="D5037" t="str">
            <v>22C2-CNÔ1</v>
          </cell>
          <cell r="E5037">
            <v>2</v>
          </cell>
          <cell r="F5037" t="str">
            <v>Trần Văn  Lượng</v>
          </cell>
          <cell r="G5037">
            <v>43</v>
          </cell>
        </row>
        <row r="5038">
          <cell r="B5038" t="str">
            <v>020400218807</v>
          </cell>
          <cell r="C5038" t="str">
            <v>Pháp luật</v>
          </cell>
          <cell r="D5038" t="str">
            <v>22C2-NNA1</v>
          </cell>
          <cell r="E5038">
            <v>2</v>
          </cell>
          <cell r="F5038" t="str">
            <v>Lê Thị Hồng  Vân</v>
          </cell>
          <cell r="G5038">
            <v>36</v>
          </cell>
        </row>
        <row r="5039">
          <cell r="B5039" t="str">
            <v>020400218808</v>
          </cell>
          <cell r="C5039" t="str">
            <v>Pháp luật</v>
          </cell>
          <cell r="D5039" t="str">
            <v>22C2-CCK1</v>
          </cell>
          <cell r="E5039">
            <v>2</v>
          </cell>
          <cell r="F5039" t="str">
            <v>Lê Thị Hồng  Vân</v>
          </cell>
          <cell r="G5039">
            <v>36</v>
          </cell>
        </row>
        <row r="5040">
          <cell r="B5040" t="str">
            <v>020400218810</v>
          </cell>
          <cell r="C5040" t="str">
            <v>Pháp luật</v>
          </cell>
          <cell r="D5040" t="str">
            <v>22C2-QTM1; 22C2-CMT1</v>
          </cell>
          <cell r="E5040">
            <v>2</v>
          </cell>
          <cell r="F5040" t="str">
            <v>Đặng Thị Nhật  Minh</v>
          </cell>
          <cell r="G5040">
            <v>36</v>
          </cell>
        </row>
        <row r="5041">
          <cell r="B5041" t="str">
            <v>020400218812</v>
          </cell>
          <cell r="C5041" t="str">
            <v>Pháp luật</v>
          </cell>
          <cell r="D5041" t="str">
            <v>22C2-LTM1</v>
          </cell>
          <cell r="E5041">
            <v>2</v>
          </cell>
          <cell r="F5041" t="str">
            <v>Đặng Thị Nhật  Minh</v>
          </cell>
          <cell r="G5041">
            <v>25</v>
          </cell>
        </row>
        <row r="5042">
          <cell r="B5042" t="str">
            <v>020400218813</v>
          </cell>
          <cell r="C5042" t="str">
            <v>Pháp luật</v>
          </cell>
          <cell r="D5042" t="str">
            <v>22C2-CNM1; 22C2-TKĐ1</v>
          </cell>
          <cell r="E5042">
            <v>2</v>
          </cell>
          <cell r="F5042" t="str">
            <v>Đặng Thị Nhật  Minh</v>
          </cell>
          <cell r="G5042">
            <v>28</v>
          </cell>
        </row>
        <row r="5043">
          <cell r="B5043" t="str">
            <v>020400218814</v>
          </cell>
          <cell r="C5043" t="str">
            <v>Pháp luật</v>
          </cell>
          <cell r="D5043" t="str">
            <v>22C2-CMT1</v>
          </cell>
          <cell r="E5043">
            <v>2</v>
          </cell>
        </row>
        <row r="5044">
          <cell r="B5044" t="str">
            <v>020400220801</v>
          </cell>
          <cell r="C5044" t="str">
            <v>Thực hành hệ thống điều hòa không khí trung tâm</v>
          </cell>
          <cell r="D5044" t="str">
            <v>22C2-KML1</v>
          </cell>
          <cell r="E5044">
            <v>2</v>
          </cell>
          <cell r="F5044" t="str">
            <v>Nguyễn Vũ Xuân  Thì</v>
          </cell>
          <cell r="G5044">
            <v>33</v>
          </cell>
        </row>
        <row r="5045">
          <cell r="B5045" t="str">
            <v>020400222901</v>
          </cell>
          <cell r="C5045" t="str">
            <v>Kế toán doanh nghiệp 2</v>
          </cell>
          <cell r="D5045" t="str">
            <v>22C2-KTD1</v>
          </cell>
          <cell r="E5045">
            <v>2</v>
          </cell>
          <cell r="F5045" t="str">
            <v>Phạm Quỳnh Như</v>
          </cell>
          <cell r="G5045">
            <v>24</v>
          </cell>
        </row>
        <row r="5046">
          <cell r="B5046" t="str">
            <v>020400223101</v>
          </cell>
          <cell r="C5046" t="str">
            <v>Quản trị xuất nhập khẩu</v>
          </cell>
          <cell r="D5046" t="str">
            <v>22C2-QTD1</v>
          </cell>
          <cell r="E5046">
            <v>2</v>
          </cell>
          <cell r="F5046" t="str">
            <v>Trần Minh Quân (TG)</v>
          </cell>
          <cell r="G5046">
            <v>25</v>
          </cell>
        </row>
        <row r="5047">
          <cell r="B5047" t="str">
            <v>020400223401</v>
          </cell>
          <cell r="C5047" t="str">
            <v>Quản trị dự án đầu tư</v>
          </cell>
          <cell r="D5047" t="str">
            <v>22C2-QTD1</v>
          </cell>
          <cell r="E5047">
            <v>2</v>
          </cell>
          <cell r="F5047" t="str">
            <v>Cao Xuân Giang</v>
          </cell>
          <cell r="G5047">
            <v>25</v>
          </cell>
        </row>
        <row r="5048">
          <cell r="B5048" t="str">
            <v>020400224301</v>
          </cell>
          <cell r="C5048" t="str">
            <v>Quản trị doanh nghiệp</v>
          </cell>
          <cell r="D5048" t="str">
            <v>22C2-QTD1</v>
          </cell>
          <cell r="E5048">
            <v>2</v>
          </cell>
          <cell r="F5048" t="str">
            <v>Nguyễn Thị Thùy Tiên</v>
          </cell>
          <cell r="G5048">
            <v>25</v>
          </cell>
        </row>
        <row r="5049">
          <cell r="B5049" t="str">
            <v>020400224601</v>
          </cell>
          <cell r="C5049" t="str">
            <v>Quản trị mạng nâng cao trên Linux</v>
          </cell>
          <cell r="D5049" t="str">
            <v>20C2_HL2_21C1-QTM1</v>
          </cell>
          <cell r="E5049">
            <v>2</v>
          </cell>
          <cell r="F5049" t="str">
            <v>Nguyễn Văn Đôn</v>
          </cell>
          <cell r="G5049">
            <v>1</v>
          </cell>
        </row>
        <row r="5050">
          <cell r="B5050" t="str">
            <v>020400224602</v>
          </cell>
          <cell r="C5050" t="str">
            <v>Quản trị mạng nâng cao trên Linux</v>
          </cell>
          <cell r="D5050" t="str">
            <v>20C2_HL2_22CB-QTM1</v>
          </cell>
          <cell r="E5050">
            <v>2</v>
          </cell>
          <cell r="F5050" t="str">
            <v>Trần Châu Thanh Thiện (TG)</v>
          </cell>
          <cell r="G5050">
            <v>1</v>
          </cell>
        </row>
        <row r="5051">
          <cell r="B5051" t="str">
            <v>020400225201</v>
          </cell>
          <cell r="C5051" t="str">
            <v>Thực hành PLC</v>
          </cell>
          <cell r="D5051" t="str">
            <v>19C2BS_HL2_22C2-CĐT1</v>
          </cell>
          <cell r="E5051">
            <v>2</v>
          </cell>
          <cell r="F5051" t="str">
            <v>Đặng Đức  Minh</v>
          </cell>
        </row>
        <row r="5052">
          <cell r="B5052" t="str">
            <v>020400229801</v>
          </cell>
          <cell r="C5052" t="str">
            <v>Thực hành tủ lạnh dân dụng</v>
          </cell>
          <cell r="D5052" t="str">
            <v>22C2-KML1</v>
          </cell>
          <cell r="E5052">
            <v>2</v>
          </cell>
          <cell r="F5052" t="str">
            <v>Đỗ Trọng  Quý</v>
          </cell>
          <cell r="G5052">
            <v>33</v>
          </cell>
        </row>
        <row r="5053">
          <cell r="B5053" t="str">
            <v>020400233101</v>
          </cell>
          <cell r="C5053" t="str">
            <v>Công nghệ CAD ngành may</v>
          </cell>
          <cell r="D5053" t="str">
            <v>22C2-CNM1</v>
          </cell>
          <cell r="E5053">
            <v>2</v>
          </cell>
          <cell r="F5053" t="str">
            <v>Lâm Thị Phương Thùy</v>
          </cell>
          <cell r="G5053">
            <v>8</v>
          </cell>
        </row>
        <row r="5054">
          <cell r="B5054" t="str">
            <v>020400233102</v>
          </cell>
          <cell r="C5054" t="str">
            <v>Công nghệ CAD ngành may</v>
          </cell>
          <cell r="D5054" t="str">
            <v>22C2-CNM1</v>
          </cell>
          <cell r="E5054">
            <v>2</v>
          </cell>
          <cell r="G5054">
            <v>1</v>
          </cell>
        </row>
        <row r="5055">
          <cell r="B5055" t="str">
            <v>020400238401</v>
          </cell>
          <cell r="C5055" t="str">
            <v>Thực hành phát triển mẫu trên mannequin</v>
          </cell>
          <cell r="D5055" t="str">
            <v>22C2-CNM1</v>
          </cell>
          <cell r="E5055">
            <v>2</v>
          </cell>
          <cell r="F5055" t="str">
            <v>Chế Vân Cầm</v>
          </cell>
          <cell r="G5055">
            <v>7</v>
          </cell>
        </row>
        <row r="5056">
          <cell r="B5056" t="str">
            <v>020400238501</v>
          </cell>
          <cell r="C5056" t="str">
            <v>Marketing hàng may mặc</v>
          </cell>
          <cell r="D5056" t="str">
            <v>22C2-CNM1</v>
          </cell>
          <cell r="E5056">
            <v>2</v>
          </cell>
          <cell r="F5056" t="str">
            <v>Lâm Thị Phương Thùy</v>
          </cell>
          <cell r="G5056">
            <v>8</v>
          </cell>
        </row>
        <row r="5057">
          <cell r="B5057" t="str">
            <v>020400242301</v>
          </cell>
          <cell r="C5057" t="str">
            <v>Đồ án gầm ôtô</v>
          </cell>
          <cell r="D5057" t="str">
            <v>21C2-CNÔ1</v>
          </cell>
          <cell r="E5057">
            <v>2</v>
          </cell>
          <cell r="F5057" t="str">
            <v>Hoàng Phúc Bảo</v>
          </cell>
          <cell r="G5057">
            <v>21</v>
          </cell>
        </row>
        <row r="5058">
          <cell r="B5058" t="str">
            <v>020400257401</v>
          </cell>
          <cell r="C5058" t="str">
            <v>Tiếng Hoa</v>
          </cell>
          <cell r="D5058" t="str">
            <v>22C2-NNA1</v>
          </cell>
          <cell r="E5058">
            <v>2</v>
          </cell>
          <cell r="F5058" t="str">
            <v>Vòng Cún Pẩu (TG)</v>
          </cell>
          <cell r="G5058">
            <v>36</v>
          </cell>
        </row>
        <row r="5059">
          <cell r="B5059" t="str">
            <v>020400257501</v>
          </cell>
          <cell r="C5059" t="str">
            <v>Nói trước công chúng</v>
          </cell>
          <cell r="D5059" t="str">
            <v>22C2-NNA1</v>
          </cell>
          <cell r="E5059">
            <v>2</v>
          </cell>
          <cell r="F5059" t="str">
            <v>Ngô Thị Ngọc Giao (TG)</v>
          </cell>
          <cell r="G5059">
            <v>36</v>
          </cell>
        </row>
        <row r="5060">
          <cell r="B5060" t="str">
            <v>020400257601</v>
          </cell>
          <cell r="C5060" t="str">
            <v>Tiếng Anh Du lịch và khách sạn</v>
          </cell>
          <cell r="D5060" t="str">
            <v>22C2-NNA1</v>
          </cell>
          <cell r="E5060">
            <v>2</v>
          </cell>
          <cell r="F5060" t="str">
            <v>Lê Nguyễn Mỹ Trâm</v>
          </cell>
          <cell r="G5060">
            <v>36</v>
          </cell>
        </row>
        <row r="5061">
          <cell r="B5061" t="str">
            <v>020400257701</v>
          </cell>
          <cell r="C5061" t="str">
            <v>Tiếng Anh Marketing</v>
          </cell>
          <cell r="D5061" t="str">
            <v>22C2-NNA1</v>
          </cell>
          <cell r="E5061">
            <v>2</v>
          </cell>
          <cell r="F5061" t="str">
            <v>Nguyễn Thị Thu Hà</v>
          </cell>
          <cell r="G5061">
            <v>36</v>
          </cell>
        </row>
        <row r="5062">
          <cell r="B5062" t="str">
            <v>020400257801</v>
          </cell>
          <cell r="C5062" t="str">
            <v>Tiếng Anh Nhân sự</v>
          </cell>
          <cell r="D5062" t="str">
            <v>22C2-NNA1</v>
          </cell>
          <cell r="E5062">
            <v>2</v>
          </cell>
          <cell r="F5062" t="str">
            <v>Nguyễn Thiện Bình</v>
          </cell>
          <cell r="G5062">
            <v>36</v>
          </cell>
        </row>
        <row r="5063">
          <cell r="B5063" t="str">
            <v>020400292201</v>
          </cell>
          <cell r="C5063" t="str">
            <v>Hệ thống mạng</v>
          </cell>
          <cell r="D5063" t="str">
            <v>22C2-CMT1</v>
          </cell>
          <cell r="E5063">
            <v>2</v>
          </cell>
          <cell r="F5063" t="str">
            <v>Đỗ Tuấn Việt</v>
          </cell>
          <cell r="G5063">
            <v>1</v>
          </cell>
        </row>
        <row r="5064">
          <cell r="B5064" t="str">
            <v>020400292901</v>
          </cell>
          <cell r="C5064" t="str">
            <v>Thiết kế Web</v>
          </cell>
          <cell r="D5064" t="str">
            <v>22C2-TKĐ1</v>
          </cell>
          <cell r="E5064">
            <v>2</v>
          </cell>
          <cell r="F5064" t="str">
            <v>Nguyễn Thị Oanh (TG)</v>
          </cell>
          <cell r="G5064">
            <v>20</v>
          </cell>
        </row>
        <row r="5065">
          <cell r="B5065" t="str">
            <v>020400299601</v>
          </cell>
          <cell r="C5065" t="str">
            <v>Xây dựng hạ tầng mạng</v>
          </cell>
          <cell r="D5065" t="str">
            <v>22C2-CMT1</v>
          </cell>
          <cell r="E5065">
            <v>2</v>
          </cell>
          <cell r="F5065" t="str">
            <v>Hà Văn Cử (TG)</v>
          </cell>
          <cell r="G5065">
            <v>13</v>
          </cell>
        </row>
        <row r="5066">
          <cell r="B5066" t="str">
            <v>020400301101</v>
          </cell>
          <cell r="C5066" t="str">
            <v>Quản trị mạng nâng cao trên Linux</v>
          </cell>
          <cell r="D5066" t="str">
            <v>22C2-QTM1</v>
          </cell>
          <cell r="E5066">
            <v>2</v>
          </cell>
          <cell r="F5066" t="str">
            <v>Lê Quý Hưng  Quốc</v>
          </cell>
          <cell r="G5066">
            <v>24</v>
          </cell>
        </row>
        <row r="5067">
          <cell r="B5067" t="str">
            <v>020400301201</v>
          </cell>
          <cell r="C5067" t="str">
            <v>Thực hành Quản trị mạng nâng cao trên Linux</v>
          </cell>
          <cell r="D5067" t="str">
            <v>22C2-QTM1</v>
          </cell>
          <cell r="E5067">
            <v>2</v>
          </cell>
          <cell r="F5067" t="str">
            <v>Lê Quý Hưng  Quốc</v>
          </cell>
          <cell r="G5067">
            <v>24</v>
          </cell>
        </row>
        <row r="5068">
          <cell r="B5068" t="str">
            <v>020400301401</v>
          </cell>
          <cell r="C5068" t="str">
            <v>Quản trị mạng trên Microsoft</v>
          </cell>
          <cell r="D5068" t="str">
            <v>22C2-QTM1</v>
          </cell>
          <cell r="E5068">
            <v>2</v>
          </cell>
          <cell r="F5068" t="str">
            <v>Lê Quý Hưng  Quốc</v>
          </cell>
          <cell r="G5068">
            <v>24</v>
          </cell>
        </row>
        <row r="5069">
          <cell r="B5069" t="str">
            <v>020400317801</v>
          </cell>
          <cell r="C5069" t="str">
            <v>Thực hành Quản trị mạng trên Microsoft</v>
          </cell>
          <cell r="D5069" t="str">
            <v>22C2-QTM1</v>
          </cell>
          <cell r="E5069">
            <v>2</v>
          </cell>
          <cell r="F5069" t="str">
            <v>Lê Quý Hưng  Quốc</v>
          </cell>
          <cell r="G5069">
            <v>24</v>
          </cell>
        </row>
        <row r="5070">
          <cell r="B5070" t="str">
            <v>020400318301</v>
          </cell>
          <cell r="C5070" t="str">
            <v>Thực tập Doanh nghiệp</v>
          </cell>
          <cell r="D5070" t="str">
            <v>21C2-CNÔ1</v>
          </cell>
          <cell r="E5070">
            <v>2</v>
          </cell>
          <cell r="G5070">
            <v>17</v>
          </cell>
        </row>
        <row r="5071">
          <cell r="B5071" t="str">
            <v>020400318302</v>
          </cell>
          <cell r="C5071" t="str">
            <v>Thực tập Doanh nghiệp</v>
          </cell>
          <cell r="D5071" t="str">
            <v>21C2_HL2_DL</v>
          </cell>
          <cell r="E5071">
            <v>2</v>
          </cell>
          <cell r="G5071">
            <v>4</v>
          </cell>
        </row>
        <row r="5072">
          <cell r="B5072" t="str">
            <v>020400319501</v>
          </cell>
          <cell r="C5072" t="str">
            <v>Thực hành Thiết kế Website</v>
          </cell>
          <cell r="D5072" t="str">
            <v>22C2-TKĐ1</v>
          </cell>
          <cell r="E5072">
            <v>2</v>
          </cell>
          <cell r="F5072" t="str">
            <v>Nguyễn Thị Oanh (TG)</v>
          </cell>
          <cell r="G5072">
            <v>20</v>
          </cell>
        </row>
        <row r="5073">
          <cell r="B5073" t="str">
            <v>020400319601</v>
          </cell>
          <cell r="C5073" t="str">
            <v>Thiết kế sự kiện</v>
          </cell>
          <cell r="D5073" t="str">
            <v>22C2-TKĐ1</v>
          </cell>
          <cell r="E5073">
            <v>2</v>
          </cell>
          <cell r="F5073" t="str">
            <v>Hồ Ngọc Chi</v>
          </cell>
          <cell r="G5073">
            <v>20</v>
          </cell>
        </row>
        <row r="5074">
          <cell r="B5074" t="str">
            <v>020400319701</v>
          </cell>
          <cell r="C5074" t="str">
            <v>Kỹ thuật in</v>
          </cell>
          <cell r="D5074" t="str">
            <v>22C2-TKĐ1</v>
          </cell>
          <cell r="E5074">
            <v>2</v>
          </cell>
          <cell r="F5074" t="str">
            <v>Dương Quốc Phi (TG)</v>
          </cell>
          <cell r="G5074">
            <v>20</v>
          </cell>
        </row>
        <row r="5075">
          <cell r="B5075" t="str">
            <v>020400320701</v>
          </cell>
          <cell r="C5075" t="str">
            <v>Thực hành Vi xử lý</v>
          </cell>
          <cell r="D5075" t="str">
            <v>22C2-CĐT1</v>
          </cell>
          <cell r="E5075">
            <v>2</v>
          </cell>
          <cell r="F5075" t="str">
            <v>Đặng Đức  Minh</v>
          </cell>
          <cell r="G5075">
            <v>17</v>
          </cell>
        </row>
        <row r="5076">
          <cell r="B5076" t="str">
            <v>020400321101</v>
          </cell>
          <cell r="C5076" t="str">
            <v>Thực hành Xây dựng hạ tầng mạng</v>
          </cell>
          <cell r="D5076" t="str">
            <v>22C2-CMT1</v>
          </cell>
          <cell r="E5076">
            <v>2</v>
          </cell>
          <cell r="F5076" t="str">
            <v>Hà Văn Cử (TG)</v>
          </cell>
          <cell r="G5076">
            <v>13</v>
          </cell>
        </row>
        <row r="5077">
          <cell r="B5077" t="str">
            <v>020400321201</v>
          </cell>
          <cell r="C5077" t="str">
            <v>Phát triển ứng dụng IoT</v>
          </cell>
          <cell r="D5077" t="str">
            <v>22C2-CMT1</v>
          </cell>
          <cell r="E5077">
            <v>2</v>
          </cell>
          <cell r="F5077" t="str">
            <v>Nguyễn Văn Đôn</v>
          </cell>
          <cell r="G5077">
            <v>13</v>
          </cell>
        </row>
        <row r="5078">
          <cell r="B5078" t="str">
            <v>020400321301</v>
          </cell>
          <cell r="C5078" t="str">
            <v>Thực hành Phát triển ứng dụng IoT</v>
          </cell>
          <cell r="D5078" t="str">
            <v>22C2-CMT1</v>
          </cell>
          <cell r="E5078">
            <v>2</v>
          </cell>
          <cell r="F5078" t="str">
            <v>Nguyễn Văn Đôn</v>
          </cell>
          <cell r="G5078">
            <v>13</v>
          </cell>
        </row>
        <row r="5079">
          <cell r="B5079" t="str">
            <v>020400321701</v>
          </cell>
          <cell r="C5079" t="str">
            <v>Công nghệ và dịch vụ web</v>
          </cell>
          <cell r="D5079" t="str">
            <v>22C2-LTM1</v>
          </cell>
          <cell r="E5079">
            <v>2</v>
          </cell>
          <cell r="F5079" t="str">
            <v>Trần Việt  Khánh</v>
          </cell>
          <cell r="G5079">
            <v>25</v>
          </cell>
        </row>
        <row r="5080">
          <cell r="B5080" t="str">
            <v>020400321702</v>
          </cell>
          <cell r="C5080" t="str">
            <v>Công nghệ và dịch vụ web</v>
          </cell>
          <cell r="D5080" t="str">
            <v>22C2-LTM1</v>
          </cell>
          <cell r="E5080">
            <v>2</v>
          </cell>
        </row>
        <row r="5081">
          <cell r="B5081" t="str">
            <v>020400321801</v>
          </cell>
          <cell r="C5081" t="str">
            <v>Thực hành Công nghệ và Dịch vụ Web</v>
          </cell>
          <cell r="D5081" t="str">
            <v>22C2-LTM1</v>
          </cell>
          <cell r="E5081">
            <v>2</v>
          </cell>
          <cell r="F5081" t="str">
            <v>Trần Việt  Khánh</v>
          </cell>
          <cell r="G5081">
            <v>25</v>
          </cell>
        </row>
        <row r="5082">
          <cell r="B5082" t="str">
            <v>020400321901</v>
          </cell>
          <cell r="C5082" t="str">
            <v>Lập trình trên thiết bị di động</v>
          </cell>
          <cell r="D5082" t="str">
            <v>22C2-LTM1</v>
          </cell>
          <cell r="E5082">
            <v>2</v>
          </cell>
          <cell r="F5082" t="str">
            <v>Mai Chiếm Tuấn</v>
          </cell>
          <cell r="G5082">
            <v>25</v>
          </cell>
        </row>
        <row r="5083">
          <cell r="B5083" t="str">
            <v>020400322001</v>
          </cell>
          <cell r="C5083" t="str">
            <v>Thực hành Lập trình trên thiết bị di động</v>
          </cell>
          <cell r="D5083" t="str">
            <v>22C2-LTM1</v>
          </cell>
          <cell r="E5083">
            <v>2</v>
          </cell>
          <cell r="F5083" t="str">
            <v>Mai Chiếm Tuấn</v>
          </cell>
          <cell r="G5083">
            <v>25</v>
          </cell>
        </row>
        <row r="5084">
          <cell r="B5084" t="str">
            <v>021100002401</v>
          </cell>
          <cell r="C5084" t="str">
            <v>Cơ lý thuyết</v>
          </cell>
          <cell r="D5084" t="str">
            <v>21C1_HL2_Đ.Lực 1</v>
          </cell>
          <cell r="E5084">
            <v>2</v>
          </cell>
          <cell r="F5084" t="str">
            <v>Dương Thị Hồng</v>
          </cell>
          <cell r="G5084">
            <v>39</v>
          </cell>
        </row>
        <row r="5085">
          <cell r="B5085" t="str">
            <v>021100003601</v>
          </cell>
          <cell r="C5085" t="str">
            <v>Điện công nghiệp</v>
          </cell>
          <cell r="D5085" t="str">
            <v>21C1-ĐCN1</v>
          </cell>
          <cell r="E5085">
            <v>2</v>
          </cell>
          <cell r="F5085" t="str">
            <v>Nguyễn Văn  Yên</v>
          </cell>
          <cell r="G5085">
            <v>46</v>
          </cell>
        </row>
        <row r="5086">
          <cell r="B5086" t="str">
            <v>021100003602</v>
          </cell>
          <cell r="C5086" t="str">
            <v>Điện công nghiệp</v>
          </cell>
          <cell r="D5086" t="str">
            <v>21C1-ĐCN2</v>
          </cell>
          <cell r="E5086">
            <v>2</v>
          </cell>
          <cell r="F5086" t="str">
            <v>Nguyễn Văn  Yên</v>
          </cell>
          <cell r="G5086">
            <v>42</v>
          </cell>
        </row>
        <row r="5087">
          <cell r="B5087" t="str">
            <v>021100003603</v>
          </cell>
          <cell r="C5087" t="str">
            <v>Điện công nghiệp</v>
          </cell>
          <cell r="D5087" t="str">
            <v>21C1-ĐCN1</v>
          </cell>
          <cell r="E5087">
            <v>2</v>
          </cell>
          <cell r="G5087">
            <v>16</v>
          </cell>
        </row>
        <row r="5088">
          <cell r="B5088" t="str">
            <v>021100003701</v>
          </cell>
          <cell r="C5088" t="str">
            <v>Điện tử cơ bản</v>
          </cell>
          <cell r="D5088" t="str">
            <v>22C1-ĐĐT1</v>
          </cell>
          <cell r="E5088">
            <v>2</v>
          </cell>
          <cell r="F5088" t="str">
            <v>Phạm Minh Nghĩa</v>
          </cell>
          <cell r="G5088">
            <v>48</v>
          </cell>
        </row>
        <row r="5089">
          <cell r="B5089" t="str">
            <v>021100003702</v>
          </cell>
          <cell r="C5089" t="str">
            <v>Điện tử cơ bản</v>
          </cell>
          <cell r="D5089" t="str">
            <v>22C1-ĐCN1</v>
          </cell>
          <cell r="E5089">
            <v>2</v>
          </cell>
          <cell r="F5089" t="str">
            <v>Vũ Hạnh  Chiêu</v>
          </cell>
          <cell r="G5089">
            <v>54</v>
          </cell>
        </row>
        <row r="5090">
          <cell r="B5090" t="str">
            <v>021100003703</v>
          </cell>
          <cell r="C5090" t="str">
            <v>Điện tử cơ bản</v>
          </cell>
          <cell r="D5090" t="str">
            <v>22C1-ĐCN2</v>
          </cell>
          <cell r="E5090">
            <v>2</v>
          </cell>
          <cell r="F5090" t="str">
            <v>Nguyễn Hồng  Đức</v>
          </cell>
          <cell r="G5090">
            <v>31</v>
          </cell>
        </row>
        <row r="5091">
          <cell r="B5091" t="str">
            <v>021100003704</v>
          </cell>
          <cell r="C5091" t="str">
            <v>Điện tử cơ bản</v>
          </cell>
          <cell r="D5091" t="str">
            <v>22C1-TĐH1</v>
          </cell>
          <cell r="E5091">
            <v>2</v>
          </cell>
          <cell r="F5091" t="str">
            <v>Tăng Cẩm Huê</v>
          </cell>
          <cell r="G5091">
            <v>45</v>
          </cell>
        </row>
        <row r="5092">
          <cell r="B5092" t="str">
            <v>021100003705</v>
          </cell>
          <cell r="C5092" t="str">
            <v>Điện tử cơ bản</v>
          </cell>
          <cell r="D5092" t="str">
            <v>22C1-CĐT1</v>
          </cell>
          <cell r="E5092">
            <v>2</v>
          </cell>
          <cell r="F5092" t="str">
            <v>Vũ Hạnh  Chiêu</v>
          </cell>
          <cell r="G5092">
            <v>48</v>
          </cell>
        </row>
        <row r="5093">
          <cell r="B5093" t="str">
            <v>021100003706</v>
          </cell>
          <cell r="C5093" t="str">
            <v>Điện tử cơ bản</v>
          </cell>
          <cell r="D5093" t="str">
            <v>22C1-ĐĐT1</v>
          </cell>
          <cell r="E5093">
            <v>2</v>
          </cell>
          <cell r="G5093">
            <v>24</v>
          </cell>
        </row>
        <row r="5094">
          <cell r="B5094" t="str">
            <v>021100003801</v>
          </cell>
          <cell r="C5094" t="str">
            <v>Điện tử công nghiệp</v>
          </cell>
          <cell r="D5094" t="str">
            <v>21C1-ĐĐT1</v>
          </cell>
          <cell r="E5094">
            <v>2</v>
          </cell>
          <cell r="F5094" t="str">
            <v>Cao Văn Tuấn</v>
          </cell>
          <cell r="G5094">
            <v>46</v>
          </cell>
        </row>
        <row r="5095">
          <cell r="B5095" t="str">
            <v>021100003802</v>
          </cell>
          <cell r="C5095" t="str">
            <v>Điện tử công nghiệp</v>
          </cell>
          <cell r="D5095" t="str">
            <v>21C1-ĐĐT1</v>
          </cell>
          <cell r="E5095">
            <v>2</v>
          </cell>
          <cell r="G5095">
            <v>4</v>
          </cell>
        </row>
        <row r="5096">
          <cell r="B5096" t="str">
            <v>021100003901</v>
          </cell>
          <cell r="C5096" t="str">
            <v>Điện tử công suất</v>
          </cell>
          <cell r="D5096" t="str">
            <v>21C1-ĐCN1</v>
          </cell>
          <cell r="E5096">
            <v>2</v>
          </cell>
          <cell r="F5096" t="str">
            <v>Nguyễn Trần Thanh  Nhàn</v>
          </cell>
          <cell r="G5096">
            <v>44</v>
          </cell>
        </row>
        <row r="5097">
          <cell r="B5097" t="str">
            <v>021100003902</v>
          </cell>
          <cell r="C5097" t="str">
            <v>Điện tử công suất</v>
          </cell>
          <cell r="D5097" t="str">
            <v>21C1-ĐCN2</v>
          </cell>
          <cell r="E5097">
            <v>2</v>
          </cell>
          <cell r="F5097" t="str">
            <v>Nguyễn Trần Thanh  Nhàn</v>
          </cell>
          <cell r="G5097">
            <v>40</v>
          </cell>
        </row>
        <row r="5098">
          <cell r="B5098" t="str">
            <v>021100004301</v>
          </cell>
          <cell r="C5098" t="str">
            <v>Đồ án Công nghệ chế tạo máy</v>
          </cell>
          <cell r="D5098" t="str">
            <v>21C1-CCK1</v>
          </cell>
          <cell r="E5098">
            <v>2</v>
          </cell>
          <cell r="F5098" t="str">
            <v>Dương Minh  Chung</v>
          </cell>
          <cell r="G5098">
            <v>38</v>
          </cell>
        </row>
        <row r="5099">
          <cell r="B5099" t="str">
            <v>021100004302</v>
          </cell>
          <cell r="C5099" t="str">
            <v>Đồ án Công nghệ chế tạo máy</v>
          </cell>
          <cell r="D5099" t="str">
            <v>21C1-CCK2</v>
          </cell>
          <cell r="E5099">
            <v>2</v>
          </cell>
          <cell r="F5099" t="str">
            <v>Nguyễn Thành  Long</v>
          </cell>
          <cell r="G5099">
            <v>40</v>
          </cell>
        </row>
        <row r="5100">
          <cell r="B5100" t="str">
            <v>021100004303</v>
          </cell>
          <cell r="C5100" t="str">
            <v>Đồ án Công nghệ chế tạo máy</v>
          </cell>
          <cell r="D5100" t="str">
            <v>21C1-CCK3</v>
          </cell>
          <cell r="E5100">
            <v>2</v>
          </cell>
          <cell r="F5100" t="str">
            <v>Đinh Văn Đệ, Nguyễn Duy Tân</v>
          </cell>
          <cell r="G5100">
            <v>33</v>
          </cell>
        </row>
        <row r="5101">
          <cell r="B5101" t="str">
            <v>021100004304</v>
          </cell>
          <cell r="C5101" t="str">
            <v>Đồ án Công nghệ chế tạo máy</v>
          </cell>
          <cell r="D5101" t="str">
            <v>21C1-CCK4</v>
          </cell>
          <cell r="E5101">
            <v>2</v>
          </cell>
          <cell r="F5101" t="str">
            <v>Đinh Văn Đệ, Nguyễn Duy Tân</v>
          </cell>
          <cell r="G5101">
            <v>42</v>
          </cell>
        </row>
        <row r="5102">
          <cell r="B5102" t="str">
            <v>021100004305</v>
          </cell>
          <cell r="C5102" t="str">
            <v>Đồ án Công nghệ chế tạo máy</v>
          </cell>
          <cell r="D5102" t="str">
            <v>20C1_HL2_CK</v>
          </cell>
          <cell r="E5102">
            <v>2</v>
          </cell>
          <cell r="F5102" t="str">
            <v>Vũ Đức  Pháp</v>
          </cell>
          <cell r="G5102">
            <v>24</v>
          </cell>
        </row>
        <row r="5103">
          <cell r="B5103" t="str">
            <v>021100009001</v>
          </cell>
          <cell r="C5103" t="str">
            <v>Kỹ thuật sấy</v>
          </cell>
          <cell r="D5103" t="str">
            <v>21C1-CNL1</v>
          </cell>
          <cell r="E5103">
            <v>2</v>
          </cell>
          <cell r="F5103" t="str">
            <v>Hoàng Văn Viết</v>
          </cell>
          <cell r="G5103">
            <v>45</v>
          </cell>
        </row>
        <row r="5104">
          <cell r="B5104" t="str">
            <v>021100009101</v>
          </cell>
          <cell r="C5104" t="str">
            <v>Kỹ thuật số</v>
          </cell>
          <cell r="D5104" t="str">
            <v>22C1-ĐĐT1</v>
          </cell>
          <cell r="E5104">
            <v>2</v>
          </cell>
          <cell r="F5104" t="str">
            <v>Trần Công  Tiến</v>
          </cell>
          <cell r="G5104">
            <v>51</v>
          </cell>
        </row>
        <row r="5105">
          <cell r="B5105" t="str">
            <v>021100009102</v>
          </cell>
          <cell r="C5105" t="str">
            <v>Kỹ thuật số</v>
          </cell>
          <cell r="D5105" t="str">
            <v>22C1-ĐCN1</v>
          </cell>
          <cell r="E5105">
            <v>2</v>
          </cell>
          <cell r="F5105" t="str">
            <v>Trần Hiếu Trinh</v>
          </cell>
          <cell r="G5105">
            <v>56</v>
          </cell>
        </row>
        <row r="5106">
          <cell r="B5106" t="str">
            <v>021100009103</v>
          </cell>
          <cell r="C5106" t="str">
            <v>Kỹ thuật số</v>
          </cell>
          <cell r="D5106" t="str">
            <v>22C1-ĐCN2</v>
          </cell>
          <cell r="E5106">
            <v>2</v>
          </cell>
          <cell r="F5106" t="str">
            <v>Nguyễn Trần Thanh  Nhàn</v>
          </cell>
          <cell r="G5106">
            <v>35</v>
          </cell>
        </row>
        <row r="5107">
          <cell r="B5107" t="str">
            <v>021100009104</v>
          </cell>
          <cell r="C5107" t="str">
            <v>Kỹ thuật số</v>
          </cell>
          <cell r="D5107" t="str">
            <v>22C1-TĐH1</v>
          </cell>
          <cell r="E5107">
            <v>2</v>
          </cell>
          <cell r="F5107" t="str">
            <v>Trần Hiếu Trinh</v>
          </cell>
          <cell r="G5107">
            <v>50</v>
          </cell>
        </row>
        <row r="5108">
          <cell r="B5108" t="str">
            <v>021100009105</v>
          </cell>
          <cell r="C5108" t="str">
            <v>Kỹ thuật số</v>
          </cell>
          <cell r="D5108" t="str">
            <v>22C1-CĐT1</v>
          </cell>
          <cell r="E5108">
            <v>2</v>
          </cell>
          <cell r="F5108" t="str">
            <v>Nguyễn Khương Thành</v>
          </cell>
          <cell r="G5108">
            <v>49</v>
          </cell>
        </row>
        <row r="5109">
          <cell r="B5109" t="str">
            <v>021100009901</v>
          </cell>
          <cell r="C5109" t="str">
            <v>Lập trình Windows</v>
          </cell>
          <cell r="D5109" t="str">
            <v>18C1_HL2_21C1-TKW1</v>
          </cell>
          <cell r="E5109">
            <v>2</v>
          </cell>
          <cell r="F5109" t="str">
            <v>Trần Việt  Khánh</v>
          </cell>
          <cell r="G5109">
            <v>1</v>
          </cell>
        </row>
        <row r="5110">
          <cell r="B5110" t="str">
            <v>021100013501</v>
          </cell>
          <cell r="C5110" t="str">
            <v>Quản lý dịch vụ ô tô</v>
          </cell>
          <cell r="D5110" t="str">
            <v>21C1-CNÔ1</v>
          </cell>
          <cell r="E5110">
            <v>2</v>
          </cell>
          <cell r="F5110" t="str">
            <v>Phan Anh Tuấn  Kiệt</v>
          </cell>
          <cell r="G5110">
            <v>45</v>
          </cell>
        </row>
        <row r="5111">
          <cell r="B5111" t="str">
            <v>021100013502</v>
          </cell>
          <cell r="C5111" t="str">
            <v>Quản lý dịch vụ ô tô</v>
          </cell>
          <cell r="D5111" t="str">
            <v>21C1-CNÔ10</v>
          </cell>
          <cell r="E5111">
            <v>2</v>
          </cell>
          <cell r="F5111" t="str">
            <v>Nguyễn Hoàng Vinh</v>
          </cell>
          <cell r="G5111">
            <v>43</v>
          </cell>
        </row>
        <row r="5112">
          <cell r="B5112" t="str">
            <v>021100013503</v>
          </cell>
          <cell r="C5112" t="str">
            <v>Quản lý dịch vụ ô tô</v>
          </cell>
          <cell r="D5112" t="str">
            <v>21C1-CNÔ2</v>
          </cell>
          <cell r="E5112">
            <v>2</v>
          </cell>
          <cell r="F5112" t="str">
            <v>Phan Anh Tuấn  Kiệt</v>
          </cell>
          <cell r="G5112">
            <v>45</v>
          </cell>
        </row>
        <row r="5113">
          <cell r="B5113" t="str">
            <v>021100013504</v>
          </cell>
          <cell r="C5113" t="str">
            <v>Quản lý dịch vụ ô tô</v>
          </cell>
          <cell r="D5113" t="str">
            <v>21C1-CNÔ3</v>
          </cell>
          <cell r="E5113">
            <v>2</v>
          </cell>
          <cell r="F5113" t="str">
            <v>Triệu Phú  Nguyên</v>
          </cell>
          <cell r="G5113">
            <v>42</v>
          </cell>
        </row>
        <row r="5114">
          <cell r="B5114" t="str">
            <v>021100013505</v>
          </cell>
          <cell r="C5114" t="str">
            <v>Quản lý dịch vụ ô tô</v>
          </cell>
          <cell r="D5114" t="str">
            <v>21C1-CNÔ4</v>
          </cell>
          <cell r="E5114">
            <v>2</v>
          </cell>
          <cell r="F5114" t="str">
            <v>Triệu Phú  Nguyên</v>
          </cell>
          <cell r="G5114">
            <v>42</v>
          </cell>
        </row>
        <row r="5115">
          <cell r="B5115" t="str">
            <v>021100013506</v>
          </cell>
          <cell r="C5115" t="str">
            <v>Quản lý dịch vụ ô tô</v>
          </cell>
          <cell r="D5115" t="str">
            <v>21C1-CNÔ5</v>
          </cell>
          <cell r="E5115">
            <v>2</v>
          </cell>
          <cell r="F5115" t="str">
            <v>Võ Đắc Thịnh</v>
          </cell>
          <cell r="G5115">
            <v>40</v>
          </cell>
        </row>
        <row r="5116">
          <cell r="B5116" t="str">
            <v>021100013507</v>
          </cell>
          <cell r="C5116" t="str">
            <v>Quản lý dịch vụ ô tô</v>
          </cell>
          <cell r="D5116" t="str">
            <v>21C1-CNÔ6</v>
          </cell>
          <cell r="E5116">
            <v>2</v>
          </cell>
          <cell r="F5116" t="str">
            <v>Võ Đắc Thịnh</v>
          </cell>
          <cell r="G5116">
            <v>45</v>
          </cell>
        </row>
        <row r="5117">
          <cell r="B5117" t="str">
            <v>021100013508</v>
          </cell>
          <cell r="C5117" t="str">
            <v>Quản lý dịch vụ ô tô</v>
          </cell>
          <cell r="D5117" t="str">
            <v>21C1-CNÔ7</v>
          </cell>
          <cell r="E5117">
            <v>2</v>
          </cell>
          <cell r="F5117" t="str">
            <v>Nguyễn Hoàng Vinh</v>
          </cell>
          <cell r="G5117">
            <v>44</v>
          </cell>
        </row>
        <row r="5118">
          <cell r="B5118" t="str">
            <v>021100013509</v>
          </cell>
          <cell r="C5118" t="str">
            <v>Quản lý dịch vụ ô tô</v>
          </cell>
          <cell r="D5118" t="str">
            <v>21C1-CNÔ8</v>
          </cell>
          <cell r="E5118">
            <v>2</v>
          </cell>
          <cell r="F5118" t="str">
            <v>Nguyễn Minh  Thái</v>
          </cell>
          <cell r="G5118">
            <v>40</v>
          </cell>
        </row>
        <row r="5119">
          <cell r="B5119" t="str">
            <v>021100013510</v>
          </cell>
          <cell r="C5119" t="str">
            <v>Quản lý dịch vụ ô tô</v>
          </cell>
          <cell r="D5119" t="str">
            <v>21C1-CNÔ9</v>
          </cell>
          <cell r="E5119">
            <v>2</v>
          </cell>
          <cell r="F5119" t="str">
            <v>Nguyễn Minh  Thái</v>
          </cell>
          <cell r="G5119">
            <v>36</v>
          </cell>
        </row>
        <row r="5120">
          <cell r="B5120" t="str">
            <v>021100013511</v>
          </cell>
          <cell r="C5120" t="str">
            <v>Quản lý dịch vụ ô tô</v>
          </cell>
          <cell r="D5120" t="str">
            <v>21C1-CNÔ9</v>
          </cell>
          <cell r="E5120">
            <v>2</v>
          </cell>
          <cell r="G5120">
            <v>2</v>
          </cell>
        </row>
        <row r="5121">
          <cell r="B5121" t="str">
            <v>021100013601</v>
          </cell>
          <cell r="C5121" t="str">
            <v>Quản lý đơn hàng</v>
          </cell>
          <cell r="D5121" t="str">
            <v>21C1-CNM1</v>
          </cell>
          <cell r="E5121">
            <v>2</v>
          </cell>
          <cell r="F5121" t="str">
            <v>Lê Thị Phương Thảo</v>
          </cell>
          <cell r="G5121">
            <v>11</v>
          </cell>
        </row>
        <row r="5122">
          <cell r="B5122" t="str">
            <v>021100016301</v>
          </cell>
          <cell r="C5122" t="str">
            <v>Thực hành Điện ôtô 1</v>
          </cell>
          <cell r="D5122" t="str">
            <v>21C1_HL2_Đ.Lực</v>
          </cell>
          <cell r="E5122">
            <v>2</v>
          </cell>
          <cell r="F5122" t="str">
            <v>Hà Quốc Bảo</v>
          </cell>
          <cell r="G5122">
            <v>13</v>
          </cell>
        </row>
        <row r="5123">
          <cell r="B5123" t="str">
            <v>021100016401</v>
          </cell>
          <cell r="C5123" t="str">
            <v>Thực hành Điện ôtô 2</v>
          </cell>
          <cell r="D5123" t="str">
            <v>21C1-CNÔ1</v>
          </cell>
          <cell r="E5123">
            <v>2</v>
          </cell>
          <cell r="F5123" t="str">
            <v>Nguyễn Anh Tuấn</v>
          </cell>
          <cell r="G5123">
            <v>44</v>
          </cell>
        </row>
        <row r="5124">
          <cell r="B5124" t="str">
            <v>021100016402</v>
          </cell>
          <cell r="C5124" t="str">
            <v>Thực hành Điện ôtô 2</v>
          </cell>
          <cell r="D5124" t="str">
            <v>21C1-CNÔ10</v>
          </cell>
          <cell r="E5124">
            <v>2</v>
          </cell>
          <cell r="F5124" t="str">
            <v>Nguyễn Thành Đức</v>
          </cell>
          <cell r="G5124">
            <v>43</v>
          </cell>
        </row>
        <row r="5125">
          <cell r="B5125" t="str">
            <v>021100016403</v>
          </cell>
          <cell r="C5125" t="str">
            <v>Thực hành Điện ôtô 2</v>
          </cell>
          <cell r="D5125" t="str">
            <v>21C1-CNÔ2</v>
          </cell>
          <cell r="E5125">
            <v>2</v>
          </cell>
          <cell r="F5125" t="str">
            <v>Nguyễn Thanh  Hùng</v>
          </cell>
          <cell r="G5125">
            <v>46</v>
          </cell>
        </row>
        <row r="5126">
          <cell r="B5126" t="str">
            <v>021100016404</v>
          </cell>
          <cell r="C5126" t="str">
            <v>Thực hành Điện ôtô 2</v>
          </cell>
          <cell r="D5126" t="str">
            <v>21C1-CNÔ3</v>
          </cell>
          <cell r="E5126">
            <v>2</v>
          </cell>
          <cell r="F5126" t="str">
            <v>Lý Văn Trung</v>
          </cell>
          <cell r="G5126">
            <v>42</v>
          </cell>
        </row>
        <row r="5127">
          <cell r="B5127" t="str">
            <v>021100016405</v>
          </cell>
          <cell r="C5127" t="str">
            <v>Thực hành Điện ôtô 2</v>
          </cell>
          <cell r="D5127" t="str">
            <v>21C1-CNÔ4</v>
          </cell>
          <cell r="E5127">
            <v>2</v>
          </cell>
          <cell r="F5127" t="str">
            <v>Nguyễn Lương Tâm</v>
          </cell>
          <cell r="G5127">
            <v>41</v>
          </cell>
        </row>
        <row r="5128">
          <cell r="B5128" t="str">
            <v>021100016406</v>
          </cell>
          <cell r="C5128" t="str">
            <v>Thực hành Điện ôtô 2</v>
          </cell>
          <cell r="D5128" t="str">
            <v>21C1-CNÔ5</v>
          </cell>
          <cell r="E5128">
            <v>2</v>
          </cell>
          <cell r="F5128" t="str">
            <v>Võ Quốc Duy</v>
          </cell>
          <cell r="G5128">
            <v>40</v>
          </cell>
        </row>
        <row r="5129">
          <cell r="B5129" t="str">
            <v>021100016407</v>
          </cell>
          <cell r="C5129" t="str">
            <v>Thực hành Điện ôtô 2</v>
          </cell>
          <cell r="D5129" t="str">
            <v>21C1-CNÔ6</v>
          </cell>
          <cell r="E5129">
            <v>2</v>
          </cell>
          <cell r="F5129" t="str">
            <v>Nguyễn Lương Tâm</v>
          </cell>
          <cell r="G5129">
            <v>45</v>
          </cell>
        </row>
        <row r="5130">
          <cell r="B5130" t="str">
            <v>021100016408</v>
          </cell>
          <cell r="C5130" t="str">
            <v>Thực hành Điện ôtô 2</v>
          </cell>
          <cell r="D5130" t="str">
            <v>21C1-CNÔ7</v>
          </cell>
          <cell r="E5130">
            <v>2</v>
          </cell>
          <cell r="F5130" t="str">
            <v>Giang Văn Tiến</v>
          </cell>
          <cell r="G5130">
            <v>43</v>
          </cell>
        </row>
        <row r="5131">
          <cell r="B5131" t="str">
            <v>021100016409</v>
          </cell>
          <cell r="C5131" t="str">
            <v>Thực hành Điện ôtô 2</v>
          </cell>
          <cell r="D5131" t="str">
            <v>21C1-CNÔ8</v>
          </cell>
          <cell r="E5131">
            <v>2</v>
          </cell>
          <cell r="F5131" t="str">
            <v>Hà Quốc Bảo, Nguyễn Lương Tâm</v>
          </cell>
          <cell r="G5131">
            <v>42</v>
          </cell>
        </row>
        <row r="5132">
          <cell r="B5132" t="str">
            <v>021100016410</v>
          </cell>
          <cell r="C5132" t="str">
            <v>Thực hành Điện ôtô 2</v>
          </cell>
          <cell r="D5132" t="str">
            <v>21C1-CNÔ9</v>
          </cell>
          <cell r="E5132">
            <v>2</v>
          </cell>
          <cell r="F5132" t="str">
            <v>Đặng Thái  Sơn</v>
          </cell>
          <cell r="G5132">
            <v>38</v>
          </cell>
        </row>
        <row r="5133">
          <cell r="B5133" t="str">
            <v>021100016501</v>
          </cell>
          <cell r="C5133" t="str">
            <v>Thực hành Điện tử cơ bản</v>
          </cell>
          <cell r="D5133" t="str">
            <v>22C1-ĐĐT1</v>
          </cell>
          <cell r="E5133">
            <v>2</v>
          </cell>
          <cell r="F5133" t="str">
            <v>Nguyễn Khương Thành</v>
          </cell>
          <cell r="G5133">
            <v>48</v>
          </cell>
        </row>
        <row r="5134">
          <cell r="B5134" t="str">
            <v>021100016502</v>
          </cell>
          <cell r="C5134" t="str">
            <v>Thực hành Điện tử cơ bản</v>
          </cell>
          <cell r="D5134" t="str">
            <v>22C1-ĐCN1</v>
          </cell>
          <cell r="E5134">
            <v>2</v>
          </cell>
          <cell r="F5134" t="str">
            <v>Phạm Minh Nghĩa</v>
          </cell>
          <cell r="G5134">
            <v>53</v>
          </cell>
        </row>
        <row r="5135">
          <cell r="B5135" t="str">
            <v>021100016503</v>
          </cell>
          <cell r="C5135" t="str">
            <v>Thực hành Điện tử cơ bản</v>
          </cell>
          <cell r="D5135" t="str">
            <v>22C1-ĐCN2</v>
          </cell>
          <cell r="E5135">
            <v>2</v>
          </cell>
          <cell r="F5135" t="str">
            <v>Nguyễn Hồng  Đức</v>
          </cell>
          <cell r="G5135">
            <v>30</v>
          </cell>
        </row>
        <row r="5136">
          <cell r="B5136" t="str">
            <v>021100016504</v>
          </cell>
          <cell r="C5136" t="str">
            <v>Thực hành Điện tử cơ bản</v>
          </cell>
          <cell r="D5136" t="str">
            <v>22C1-TĐH1</v>
          </cell>
          <cell r="E5136">
            <v>2</v>
          </cell>
          <cell r="F5136" t="str">
            <v>Tăng Cẩm Huê</v>
          </cell>
          <cell r="G5136">
            <v>45</v>
          </cell>
        </row>
        <row r="5137">
          <cell r="B5137" t="str">
            <v>021100016505</v>
          </cell>
          <cell r="C5137" t="str">
            <v>Thực hành Điện tử cơ bản</v>
          </cell>
          <cell r="D5137" t="str">
            <v>22C1-CĐT1</v>
          </cell>
          <cell r="E5137">
            <v>2</v>
          </cell>
          <cell r="F5137" t="str">
            <v>Nguyễn Hồng  Đức</v>
          </cell>
          <cell r="G5137">
            <v>48</v>
          </cell>
        </row>
        <row r="5138">
          <cell r="B5138" t="str">
            <v>021100016601</v>
          </cell>
          <cell r="C5138" t="str">
            <v>Thực hành Điện tử công nghiệp</v>
          </cell>
          <cell r="D5138" t="str">
            <v>21C1-ĐĐT1</v>
          </cell>
          <cell r="E5138">
            <v>2</v>
          </cell>
          <cell r="F5138" t="str">
            <v>Cao Văn Tuấn</v>
          </cell>
          <cell r="G5138">
            <v>46</v>
          </cell>
        </row>
        <row r="5139">
          <cell r="B5139" t="str">
            <v>021100016602</v>
          </cell>
          <cell r="C5139" t="str">
            <v>Thực hành Điện tử công nghiệp</v>
          </cell>
          <cell r="D5139" t="str">
            <v>21C1-TĐH1</v>
          </cell>
          <cell r="E5139">
            <v>2</v>
          </cell>
          <cell r="F5139" t="str">
            <v>Phan Thanh Hoàng</v>
          </cell>
          <cell r="G5139">
            <v>31</v>
          </cell>
        </row>
        <row r="5140">
          <cell r="B5140" t="str">
            <v>021100017501</v>
          </cell>
          <cell r="C5140" t="str">
            <v>Thực hành Kỹ thuật số</v>
          </cell>
          <cell r="D5140" t="str">
            <v>22C1-ĐĐT1</v>
          </cell>
          <cell r="E5140">
            <v>2</v>
          </cell>
          <cell r="F5140" t="str">
            <v>Trần Hiếu Trinh</v>
          </cell>
          <cell r="G5140">
            <v>47</v>
          </cell>
        </row>
        <row r="5141">
          <cell r="B5141" t="str">
            <v>021100017502</v>
          </cell>
          <cell r="C5141" t="str">
            <v>Thực hành Kỹ thuật số</v>
          </cell>
          <cell r="D5141" t="str">
            <v>22C1-ĐCN1</v>
          </cell>
          <cell r="E5141">
            <v>2</v>
          </cell>
          <cell r="F5141" t="str">
            <v>Trần Công  Tiến</v>
          </cell>
          <cell r="G5141">
            <v>52</v>
          </cell>
        </row>
        <row r="5142">
          <cell r="B5142" t="str">
            <v>021100017503</v>
          </cell>
          <cell r="C5142" t="str">
            <v>Thực hành Kỹ thuật số</v>
          </cell>
          <cell r="D5142" t="str">
            <v>22C1-ĐCN2</v>
          </cell>
          <cell r="E5142">
            <v>2</v>
          </cell>
          <cell r="F5142" t="str">
            <v>Nguyễn Trần Thanh  Nhàn</v>
          </cell>
          <cell r="G5142">
            <v>38</v>
          </cell>
        </row>
        <row r="5143">
          <cell r="B5143" t="str">
            <v>021100017601</v>
          </cell>
          <cell r="C5143" t="str">
            <v>Thực hành Máy điện</v>
          </cell>
          <cell r="D5143" t="str">
            <v>21C1-ĐĐT1</v>
          </cell>
          <cell r="E5143">
            <v>2</v>
          </cell>
          <cell r="F5143" t="str">
            <v>Lê Thế  Huân</v>
          </cell>
          <cell r="G5143">
            <v>50</v>
          </cell>
        </row>
        <row r="5144">
          <cell r="B5144" t="str">
            <v>021100017701</v>
          </cell>
          <cell r="C5144" t="str">
            <v>Thực hành May trang phục 1</v>
          </cell>
          <cell r="D5144" t="str">
            <v>22C1-CNM1</v>
          </cell>
          <cell r="E5144">
            <v>2</v>
          </cell>
          <cell r="F5144" t="str">
            <v>Chế Vân Cầm</v>
          </cell>
          <cell r="G5144">
            <v>20</v>
          </cell>
        </row>
        <row r="5145">
          <cell r="B5145" t="str">
            <v>021100020901</v>
          </cell>
          <cell r="C5145" t="str">
            <v>Truyền động điện và ứng dụng</v>
          </cell>
          <cell r="D5145" t="str">
            <v>21C1-ĐCN1</v>
          </cell>
          <cell r="E5145">
            <v>2</v>
          </cell>
          <cell r="F5145" t="str">
            <v>Nguyễn Minh Đức  Cường</v>
          </cell>
          <cell r="G5145">
            <v>47</v>
          </cell>
        </row>
        <row r="5146">
          <cell r="B5146" t="str">
            <v>021100020902</v>
          </cell>
          <cell r="C5146" t="str">
            <v>Truyền động điện và ứng dụng</v>
          </cell>
          <cell r="D5146" t="str">
            <v>21C1-ĐCN2</v>
          </cell>
          <cell r="E5146">
            <v>2</v>
          </cell>
          <cell r="F5146" t="str">
            <v>Nguyễn Minh Đức  Cường</v>
          </cell>
          <cell r="G5146">
            <v>40</v>
          </cell>
        </row>
        <row r="5147">
          <cell r="B5147" t="str">
            <v>021100020903</v>
          </cell>
          <cell r="C5147" t="str">
            <v>Truyền động điện và ứng dụng</v>
          </cell>
          <cell r="D5147" t="str">
            <v>21C1-ĐCN1</v>
          </cell>
          <cell r="E5147">
            <v>2</v>
          </cell>
          <cell r="G5147">
            <v>22</v>
          </cell>
        </row>
        <row r="5148">
          <cell r="B5148" t="str">
            <v>021100021101</v>
          </cell>
          <cell r="C5148" t="str">
            <v>Truyền nhiệt</v>
          </cell>
          <cell r="D5148" t="str">
            <v>22C1-CNL1</v>
          </cell>
          <cell r="E5148">
            <v>2</v>
          </cell>
          <cell r="F5148" t="str">
            <v>Nguyễn Thanh Hải (TG)</v>
          </cell>
          <cell r="G5148">
            <v>16</v>
          </cell>
        </row>
        <row r="5149">
          <cell r="B5149" t="str">
            <v>021100021102</v>
          </cell>
          <cell r="C5149" t="str">
            <v>Truyền nhiệt</v>
          </cell>
          <cell r="D5149" t="str">
            <v>22C1-KML1</v>
          </cell>
          <cell r="E5149">
            <v>2</v>
          </cell>
          <cell r="F5149" t="str">
            <v>Trần Đình Khoa</v>
          </cell>
          <cell r="G5149">
            <v>54</v>
          </cell>
        </row>
        <row r="5150">
          <cell r="B5150" t="str">
            <v>021100021103</v>
          </cell>
          <cell r="C5150" t="str">
            <v>Truyền nhiệt</v>
          </cell>
          <cell r="D5150" t="str">
            <v>22C1-VSL1</v>
          </cell>
          <cell r="E5150">
            <v>2</v>
          </cell>
          <cell r="F5150" t="str">
            <v>Nguyễn Thanh Hải (TG)</v>
          </cell>
          <cell r="G5150">
            <v>52</v>
          </cell>
        </row>
        <row r="5151">
          <cell r="B5151" t="str">
            <v>021100021201</v>
          </cell>
          <cell r="C5151" t="str">
            <v>Tự động hóa quá trình công nghệ</v>
          </cell>
          <cell r="D5151" t="str">
            <v>21C1-ĐĐT1</v>
          </cell>
          <cell r="E5151">
            <v>2</v>
          </cell>
          <cell r="F5151" t="str">
            <v>Nguyễn Thị Tố  Nga</v>
          </cell>
          <cell r="G5151">
            <v>46</v>
          </cell>
        </row>
        <row r="5152">
          <cell r="B5152" t="str">
            <v>021100021202</v>
          </cell>
          <cell r="C5152" t="str">
            <v>Tự động hóa quá trình công nghệ</v>
          </cell>
          <cell r="D5152" t="str">
            <v>21C1-ĐĐT1</v>
          </cell>
          <cell r="E5152">
            <v>2</v>
          </cell>
          <cell r="G5152">
            <v>8</v>
          </cell>
        </row>
        <row r="5153">
          <cell r="B5153" t="str">
            <v>021100023601</v>
          </cell>
          <cell r="C5153" t="str">
            <v>Cung cấp điện</v>
          </cell>
          <cell r="D5153" t="str">
            <v>22C1-ĐCN1</v>
          </cell>
          <cell r="E5153">
            <v>2</v>
          </cell>
          <cell r="F5153" t="str">
            <v>Nguyễn Minh Đức  Cường</v>
          </cell>
          <cell r="G5153">
            <v>70</v>
          </cell>
        </row>
        <row r="5154">
          <cell r="B5154" t="str">
            <v>021100023602</v>
          </cell>
          <cell r="C5154" t="str">
            <v>Cung cấp điện</v>
          </cell>
          <cell r="D5154" t="str">
            <v>22C1-ĐCN2</v>
          </cell>
          <cell r="E5154">
            <v>2</v>
          </cell>
          <cell r="F5154" t="str">
            <v>Nguyễn Minh Đức  Cường</v>
          </cell>
          <cell r="G5154">
            <v>55</v>
          </cell>
        </row>
        <row r="5155">
          <cell r="B5155" t="str">
            <v>021100024801</v>
          </cell>
          <cell r="C5155" t="str">
            <v>Khí cụ điện</v>
          </cell>
          <cell r="D5155" t="str">
            <v>22C1-ĐĐT1</v>
          </cell>
          <cell r="E5155">
            <v>2</v>
          </cell>
          <cell r="F5155" t="str">
            <v>Phạm Minh Nghĩa</v>
          </cell>
          <cell r="G5155">
            <v>50</v>
          </cell>
        </row>
        <row r="5156">
          <cell r="B5156" t="str">
            <v>021100024802</v>
          </cell>
          <cell r="C5156" t="str">
            <v>Khí cụ điện</v>
          </cell>
          <cell r="D5156" t="str">
            <v>22C1-ĐCN1</v>
          </cell>
          <cell r="E5156">
            <v>2</v>
          </cell>
          <cell r="F5156" t="str">
            <v>Nguyễn Minh Đức  Cường</v>
          </cell>
          <cell r="G5156">
            <v>67</v>
          </cell>
        </row>
        <row r="5157">
          <cell r="B5157" t="str">
            <v>021100024803</v>
          </cell>
          <cell r="C5157" t="str">
            <v>Khí cụ điện</v>
          </cell>
          <cell r="D5157" t="str">
            <v>22C1-ĐCN2</v>
          </cell>
          <cell r="E5157">
            <v>2</v>
          </cell>
          <cell r="F5157" t="str">
            <v>Phạm Minh Nghĩa</v>
          </cell>
          <cell r="G5157">
            <v>32</v>
          </cell>
        </row>
        <row r="5158">
          <cell r="B5158" t="str">
            <v>021100024804</v>
          </cell>
          <cell r="C5158" t="str">
            <v>Khí cụ điện</v>
          </cell>
          <cell r="D5158" t="str">
            <v>22C1-TĐH1</v>
          </cell>
          <cell r="E5158">
            <v>2</v>
          </cell>
          <cell r="F5158" t="str">
            <v>Nguyễn Thùy  Linh</v>
          </cell>
          <cell r="G5158">
            <v>46</v>
          </cell>
        </row>
        <row r="5159">
          <cell r="B5159" t="str">
            <v>021100024805</v>
          </cell>
          <cell r="C5159" t="str">
            <v>Khí cụ điện</v>
          </cell>
          <cell r="D5159" t="str">
            <v>22C1-ĐĐT1</v>
          </cell>
          <cell r="E5159">
            <v>2</v>
          </cell>
          <cell r="G5159">
            <v>65</v>
          </cell>
        </row>
        <row r="5160">
          <cell r="B5160" t="str">
            <v>021100027101</v>
          </cell>
          <cell r="C5160" t="str">
            <v>Máy điện</v>
          </cell>
          <cell r="D5160" t="str">
            <v>22C1-ĐĐT1</v>
          </cell>
          <cell r="E5160">
            <v>2</v>
          </cell>
          <cell r="F5160" t="str">
            <v>Nguyễn Văn  Yên</v>
          </cell>
          <cell r="G5160">
            <v>52</v>
          </cell>
        </row>
        <row r="5161">
          <cell r="B5161" t="str">
            <v>021100027102</v>
          </cell>
          <cell r="C5161" t="str">
            <v>Máy điện</v>
          </cell>
          <cell r="D5161" t="str">
            <v>22C1-ĐCN1</v>
          </cell>
          <cell r="E5161">
            <v>2</v>
          </cell>
          <cell r="F5161" t="str">
            <v>Lê Thế  Huân</v>
          </cell>
          <cell r="G5161">
            <v>54</v>
          </cell>
        </row>
        <row r="5162">
          <cell r="B5162" t="str">
            <v>021100027103</v>
          </cell>
          <cell r="C5162" t="str">
            <v>Máy điện</v>
          </cell>
          <cell r="D5162" t="str">
            <v>22C1-ĐCN2</v>
          </cell>
          <cell r="E5162">
            <v>2</v>
          </cell>
          <cell r="F5162" t="str">
            <v>Lê Thế  Huân</v>
          </cell>
          <cell r="G5162">
            <v>30</v>
          </cell>
        </row>
        <row r="5163">
          <cell r="B5163" t="str">
            <v>021100027104</v>
          </cell>
          <cell r="C5163" t="str">
            <v>Máy điện</v>
          </cell>
          <cell r="D5163" t="str">
            <v>22C1-TĐH1</v>
          </cell>
          <cell r="E5163">
            <v>2</v>
          </cell>
          <cell r="F5163" t="str">
            <v>Nguyễn Văn  Yên</v>
          </cell>
          <cell r="G5163">
            <v>48</v>
          </cell>
        </row>
        <row r="5164">
          <cell r="B5164" t="str">
            <v>021100029501</v>
          </cell>
          <cell r="C5164" t="str">
            <v>Trang bị điện</v>
          </cell>
          <cell r="D5164" t="str">
            <v>22C1-TĐH1</v>
          </cell>
          <cell r="E5164">
            <v>2</v>
          </cell>
          <cell r="F5164" t="str">
            <v>Nguyễn Minh Đức  Cường</v>
          </cell>
          <cell r="G5164">
            <v>64</v>
          </cell>
        </row>
        <row r="5165">
          <cell r="B5165" t="str">
            <v>021100036401</v>
          </cell>
          <cell r="C5165" t="str">
            <v>Mạch điện</v>
          </cell>
          <cell r="D5165" t="str">
            <v>18C1_HL2_22C1-ĐCN2</v>
          </cell>
          <cell r="E5165">
            <v>2</v>
          </cell>
          <cell r="F5165" t="str">
            <v>Vũ Hạnh  Chiêu</v>
          </cell>
          <cell r="G5165">
            <v>1</v>
          </cell>
        </row>
        <row r="5166">
          <cell r="B5166" t="str">
            <v>021100037301</v>
          </cell>
          <cell r="C5166" t="str">
            <v>Kỹ thuật Robot</v>
          </cell>
          <cell r="D5166" t="str">
            <v>21C1-CĐT1</v>
          </cell>
          <cell r="E5166">
            <v>2</v>
          </cell>
          <cell r="F5166" t="str">
            <v>Trần Nguyên Bảo Trân</v>
          </cell>
          <cell r="G5166">
            <v>21</v>
          </cell>
        </row>
        <row r="5167">
          <cell r="B5167" t="str">
            <v>021100037302</v>
          </cell>
          <cell r="C5167" t="str">
            <v>Kỹ thuật Robot</v>
          </cell>
          <cell r="D5167" t="str">
            <v>21C1-TĐH1</v>
          </cell>
          <cell r="E5167">
            <v>2</v>
          </cell>
          <cell r="F5167" t="str">
            <v>Ngô Phong  Cường</v>
          </cell>
          <cell r="G5167">
            <v>34</v>
          </cell>
        </row>
        <row r="5168">
          <cell r="B5168" t="str">
            <v>021100037303</v>
          </cell>
          <cell r="C5168" t="str">
            <v>Kỹ thuật Robot</v>
          </cell>
          <cell r="D5168" t="str">
            <v>21C1-TĐH1</v>
          </cell>
          <cell r="E5168">
            <v>2</v>
          </cell>
          <cell r="G5168">
            <v>3</v>
          </cell>
        </row>
        <row r="5169">
          <cell r="B5169" t="str">
            <v>021100037801</v>
          </cell>
          <cell r="C5169" t="str">
            <v>Kỹ thuật điều khiển tự động</v>
          </cell>
          <cell r="D5169" t="str">
            <v>21C1-TĐH1</v>
          </cell>
          <cell r="E5169">
            <v>2</v>
          </cell>
          <cell r="F5169" t="str">
            <v>Nguyễn Thị Tố  Nga</v>
          </cell>
          <cell r="G5169">
            <v>36</v>
          </cell>
        </row>
        <row r="5170">
          <cell r="B5170" t="str">
            <v>021100037802</v>
          </cell>
          <cell r="C5170" t="str">
            <v>Kỹ thuật điều khiển tự động</v>
          </cell>
          <cell r="D5170" t="str">
            <v>21C1-TĐH1</v>
          </cell>
          <cell r="E5170">
            <v>2</v>
          </cell>
          <cell r="G5170">
            <v>15</v>
          </cell>
        </row>
        <row r="5171">
          <cell r="B5171" t="str">
            <v>021100041201</v>
          </cell>
          <cell r="C5171" t="str">
            <v>Thực hành Trang bị điện</v>
          </cell>
          <cell r="D5171" t="str">
            <v>21C1-ĐĐT1</v>
          </cell>
          <cell r="E5171">
            <v>2</v>
          </cell>
          <cell r="F5171" t="str">
            <v>Ngô Hoàng  Anh, Nguyễn Anh  Tăng</v>
          </cell>
          <cell r="G5171">
            <v>53</v>
          </cell>
        </row>
        <row r="5172">
          <cell r="B5172" t="str">
            <v>021100041202</v>
          </cell>
          <cell r="C5172" t="str">
            <v>Thực hành Trang bị điện</v>
          </cell>
          <cell r="D5172" t="str">
            <v>22C1-CĐT1</v>
          </cell>
          <cell r="E5172">
            <v>2</v>
          </cell>
          <cell r="F5172" t="str">
            <v>Nguyễn Thùy  Linh, Trần Trung  Hiếu</v>
          </cell>
          <cell r="G5172">
            <v>53</v>
          </cell>
        </row>
        <row r="5173">
          <cell r="B5173" t="str">
            <v>021100041401</v>
          </cell>
          <cell r="C5173" t="str">
            <v>Thực hành Vi xử lý</v>
          </cell>
          <cell r="D5173" t="str">
            <v>21C1-CĐT1</v>
          </cell>
          <cell r="E5173">
            <v>2</v>
          </cell>
          <cell r="F5173" t="str">
            <v>Đặng Đức  Minh</v>
          </cell>
          <cell r="G5173">
            <v>21</v>
          </cell>
        </row>
        <row r="5174">
          <cell r="B5174" t="str">
            <v>021100041402</v>
          </cell>
          <cell r="C5174" t="str">
            <v>Thực hành Vi xử lý</v>
          </cell>
          <cell r="D5174" t="str">
            <v>21C1-ĐĐT1</v>
          </cell>
          <cell r="E5174">
            <v>2</v>
          </cell>
          <cell r="F5174" t="str">
            <v>Nguyễn Minh  Đức(B)</v>
          </cell>
          <cell r="G5174">
            <v>46</v>
          </cell>
        </row>
        <row r="5175">
          <cell r="B5175" t="str">
            <v>021100041403</v>
          </cell>
          <cell r="C5175" t="str">
            <v>Thực hành Vi xử lý</v>
          </cell>
          <cell r="D5175" t="str">
            <v>21C1-TĐH1</v>
          </cell>
          <cell r="E5175">
            <v>2</v>
          </cell>
          <cell r="F5175" t="str">
            <v>Đặng Đức  Minh</v>
          </cell>
          <cell r="G5175">
            <v>31</v>
          </cell>
        </row>
        <row r="5176">
          <cell r="B5176" t="str">
            <v>021100055001</v>
          </cell>
          <cell r="C5176" t="str">
            <v>Marketing điện tử</v>
          </cell>
          <cell r="D5176" t="str">
            <v>22C1-TMĐ1</v>
          </cell>
          <cell r="E5176">
            <v>2</v>
          </cell>
          <cell r="F5176" t="str">
            <v>Trần Thị Hồng Hạnh (TG)</v>
          </cell>
          <cell r="G5176">
            <v>31</v>
          </cell>
        </row>
        <row r="5177">
          <cell r="B5177" t="str">
            <v>021100075501</v>
          </cell>
          <cell r="C5177" t="str">
            <v>Thực hành Scada</v>
          </cell>
          <cell r="D5177" t="str">
            <v>21C1-CĐT1</v>
          </cell>
          <cell r="E5177">
            <v>2</v>
          </cell>
          <cell r="F5177" t="str">
            <v>Đặng Đức  Minh</v>
          </cell>
          <cell r="G5177">
            <v>21</v>
          </cell>
        </row>
        <row r="5178">
          <cell r="B5178" t="str">
            <v>021100075502</v>
          </cell>
          <cell r="C5178" t="str">
            <v>Thực hành Scada</v>
          </cell>
          <cell r="D5178" t="str">
            <v>21C1-ĐCN1</v>
          </cell>
          <cell r="E5178">
            <v>2</v>
          </cell>
          <cell r="F5178" t="str">
            <v>Đặng Đức  Minh, Huỳnh Ngọc Mai</v>
          </cell>
          <cell r="G5178">
            <v>45</v>
          </cell>
        </row>
        <row r="5179">
          <cell r="B5179" t="str">
            <v>021100075503</v>
          </cell>
          <cell r="C5179" t="str">
            <v>Thực hành Scada</v>
          </cell>
          <cell r="D5179" t="str">
            <v>21C1-ĐCN2</v>
          </cell>
          <cell r="E5179">
            <v>2</v>
          </cell>
          <cell r="F5179" t="str">
            <v>Huỳnh Duy An, Huỳnh Ngọc Mai</v>
          </cell>
          <cell r="G5179">
            <v>40</v>
          </cell>
        </row>
        <row r="5180">
          <cell r="B5180" t="str">
            <v>021100075504</v>
          </cell>
          <cell r="C5180" t="str">
            <v>Thực hành Scada</v>
          </cell>
          <cell r="D5180" t="str">
            <v>21C1-TĐH1</v>
          </cell>
          <cell r="E5180">
            <v>2</v>
          </cell>
          <cell r="F5180" t="str">
            <v>Huỳnh Ngọc Mai</v>
          </cell>
          <cell r="G5180">
            <v>34</v>
          </cell>
        </row>
        <row r="5181">
          <cell r="B5181" t="str">
            <v>021100075505</v>
          </cell>
          <cell r="C5181" t="str">
            <v>Thực hành Scada</v>
          </cell>
          <cell r="D5181" t="str">
            <v>21C1-ĐĐT1</v>
          </cell>
          <cell r="E5181">
            <v>2</v>
          </cell>
          <cell r="F5181" t="str">
            <v>Đặng Đức  Minh</v>
          </cell>
          <cell r="G5181">
            <v>46</v>
          </cell>
        </row>
        <row r="5182">
          <cell r="B5182" t="str">
            <v>021100076901</v>
          </cell>
          <cell r="C5182" t="str">
            <v>Dung sai - Kỹ thuật đo</v>
          </cell>
          <cell r="D5182" t="str">
            <v>22C1-CTM1</v>
          </cell>
          <cell r="E5182">
            <v>2</v>
          </cell>
          <cell r="F5182" t="str">
            <v>Trần Thị  Hương</v>
          </cell>
          <cell r="G5182">
            <v>47</v>
          </cell>
        </row>
        <row r="5183">
          <cell r="B5183" t="str">
            <v>021100076902</v>
          </cell>
          <cell r="C5183" t="str">
            <v>Dung sai - Kỹ thuật đo</v>
          </cell>
          <cell r="D5183" t="str">
            <v>22C1-CCK1</v>
          </cell>
          <cell r="E5183">
            <v>2</v>
          </cell>
          <cell r="F5183" t="str">
            <v>Trần Thị  Hương</v>
          </cell>
          <cell r="G5183">
            <v>50</v>
          </cell>
        </row>
        <row r="5184">
          <cell r="B5184" t="str">
            <v>021100076903</v>
          </cell>
          <cell r="C5184" t="str">
            <v>Dung sai - Kỹ thuật đo</v>
          </cell>
          <cell r="D5184" t="str">
            <v>22C1-CCK2</v>
          </cell>
          <cell r="E5184">
            <v>2</v>
          </cell>
          <cell r="F5184" t="str">
            <v>Trần Thị  Hương</v>
          </cell>
          <cell r="G5184">
            <v>56</v>
          </cell>
        </row>
        <row r="5185">
          <cell r="B5185" t="str">
            <v>021100076904</v>
          </cell>
          <cell r="C5185" t="str">
            <v>Dung sai - Kỹ thuật đo</v>
          </cell>
          <cell r="D5185" t="str">
            <v>22C1-CCK3</v>
          </cell>
          <cell r="E5185">
            <v>2</v>
          </cell>
          <cell r="F5185" t="str">
            <v>Trần Thị  Hương</v>
          </cell>
          <cell r="G5185">
            <v>50</v>
          </cell>
        </row>
        <row r="5186">
          <cell r="B5186" t="str">
            <v>021100076905</v>
          </cell>
          <cell r="C5186" t="str">
            <v>Dung sai - Kỹ thuật đo</v>
          </cell>
          <cell r="D5186" t="str">
            <v>22C1-CCK4</v>
          </cell>
          <cell r="E5186">
            <v>2</v>
          </cell>
          <cell r="F5186" t="str">
            <v>Trần Thị  Hương</v>
          </cell>
          <cell r="G5186">
            <v>49</v>
          </cell>
        </row>
        <row r="5187">
          <cell r="B5187" t="str">
            <v>021100076906</v>
          </cell>
          <cell r="C5187" t="str">
            <v>Dung sai - Kỹ thuật đo</v>
          </cell>
          <cell r="D5187" t="str">
            <v>22C1-CĐT1</v>
          </cell>
          <cell r="E5187">
            <v>2</v>
          </cell>
          <cell r="F5187" t="str">
            <v>Trần Thị  Hương</v>
          </cell>
          <cell r="G5187">
            <v>54</v>
          </cell>
        </row>
        <row r="5188">
          <cell r="B5188" t="str">
            <v>021100078001</v>
          </cell>
          <cell r="C5188" t="str">
            <v>Trang bị điện trong máy cắt kim loại</v>
          </cell>
          <cell r="D5188" t="str">
            <v>21C1_HL2_CK2</v>
          </cell>
          <cell r="E5188">
            <v>2</v>
          </cell>
          <cell r="F5188" t="str">
            <v>Bùi Anh  Tuấn</v>
          </cell>
          <cell r="G5188">
            <v>11</v>
          </cell>
        </row>
        <row r="5189">
          <cell r="B5189" t="str">
            <v>021100085701</v>
          </cell>
          <cell r="C5189" t="str">
            <v>Thiết kế kho lạnh</v>
          </cell>
          <cell r="D5189" t="str">
            <v>21C1-VSL1</v>
          </cell>
          <cell r="E5189">
            <v>2</v>
          </cell>
          <cell r="F5189" t="str">
            <v>Trần Đình Khoa</v>
          </cell>
          <cell r="G5189">
            <v>38</v>
          </cell>
        </row>
        <row r="5190">
          <cell r="B5190" t="str">
            <v>021100085702</v>
          </cell>
          <cell r="C5190" t="str">
            <v>Thiết kế kho lạnh</v>
          </cell>
          <cell r="D5190" t="str">
            <v>21C1-VSL1</v>
          </cell>
          <cell r="E5190">
            <v>2</v>
          </cell>
          <cell r="G5190">
            <v>1</v>
          </cell>
        </row>
        <row r="5191">
          <cell r="B5191" t="str">
            <v>021100086101</v>
          </cell>
          <cell r="C5191" t="str">
            <v>Công nghệ chế tạo máy</v>
          </cell>
          <cell r="D5191" t="str">
            <v>21C1-CCK1</v>
          </cell>
          <cell r="E5191">
            <v>2</v>
          </cell>
          <cell r="F5191" t="str">
            <v>Dương Minh  Chung</v>
          </cell>
          <cell r="G5191">
            <v>38</v>
          </cell>
        </row>
        <row r="5192">
          <cell r="B5192" t="str">
            <v>021100086102</v>
          </cell>
          <cell r="C5192" t="str">
            <v>Công nghệ chế tạo máy</v>
          </cell>
          <cell r="D5192" t="str">
            <v>21C1-CCK2</v>
          </cell>
          <cell r="E5192">
            <v>2</v>
          </cell>
          <cell r="F5192" t="str">
            <v>Nguyễn Thành  Long</v>
          </cell>
          <cell r="G5192">
            <v>38</v>
          </cell>
        </row>
        <row r="5193">
          <cell r="B5193" t="str">
            <v>021100086103</v>
          </cell>
          <cell r="C5193" t="str">
            <v>Công nghệ chế tạo máy</v>
          </cell>
          <cell r="D5193" t="str">
            <v>21C1-CCK3</v>
          </cell>
          <cell r="E5193">
            <v>2</v>
          </cell>
          <cell r="F5193" t="str">
            <v>Đinh Văn Đệ, Nguyễn Duy Tân</v>
          </cell>
          <cell r="G5193">
            <v>33</v>
          </cell>
        </row>
        <row r="5194">
          <cell r="B5194" t="str">
            <v>021100086104</v>
          </cell>
          <cell r="C5194" t="str">
            <v>Công nghệ chế tạo máy</v>
          </cell>
          <cell r="D5194" t="str">
            <v>21C1-CCK4</v>
          </cell>
          <cell r="E5194">
            <v>2</v>
          </cell>
          <cell r="F5194" t="str">
            <v>Đinh Văn Đệ, Nguyễn Duy Tân</v>
          </cell>
          <cell r="G5194">
            <v>41</v>
          </cell>
        </row>
        <row r="5195">
          <cell r="B5195" t="str">
            <v>021100086105</v>
          </cell>
          <cell r="C5195" t="str">
            <v>Công nghệ chế tạo máy</v>
          </cell>
          <cell r="D5195" t="str">
            <v>21C1-CCK1</v>
          </cell>
          <cell r="E5195">
            <v>2</v>
          </cell>
          <cell r="G5195">
            <v>2</v>
          </cell>
        </row>
        <row r="5196">
          <cell r="B5196" t="str">
            <v>021100087701</v>
          </cell>
          <cell r="C5196" t="str">
            <v>Điện tử cơ bản</v>
          </cell>
          <cell r="D5196" t="str">
            <v>18C1_HL2_22C1-CNL1</v>
          </cell>
          <cell r="E5196">
            <v>2</v>
          </cell>
          <cell r="F5196" t="str">
            <v>Nguyễn Thanh Dũng</v>
          </cell>
          <cell r="G5196">
            <v>1</v>
          </cell>
        </row>
        <row r="5197">
          <cell r="B5197" t="str">
            <v>021100089301</v>
          </cell>
          <cell r="C5197" t="str">
            <v>Vận hành và bảo trì hệ thống lạnh</v>
          </cell>
          <cell r="D5197" t="str">
            <v>21C1-VSL1</v>
          </cell>
          <cell r="E5197">
            <v>2</v>
          </cell>
          <cell r="F5197" t="str">
            <v>Đặng Thế Huân</v>
          </cell>
          <cell r="G5197">
            <v>38</v>
          </cell>
        </row>
        <row r="5198">
          <cell r="B5198" t="str">
            <v>021100089302</v>
          </cell>
          <cell r="C5198" t="str">
            <v>Vận hành và bảo trì hệ thống lạnh</v>
          </cell>
          <cell r="D5198" t="str">
            <v>21C1-VSL1</v>
          </cell>
          <cell r="E5198">
            <v>2</v>
          </cell>
          <cell r="G5198">
            <v>1</v>
          </cell>
        </row>
        <row r="5199">
          <cell r="B5199" t="str">
            <v>021100089801</v>
          </cell>
          <cell r="C5199" t="str">
            <v>Lò hơi</v>
          </cell>
          <cell r="D5199" t="str">
            <v>21C1-CNL1</v>
          </cell>
          <cell r="E5199">
            <v>2</v>
          </cell>
          <cell r="F5199" t="str">
            <v>Đinh Đồng Hiệp</v>
          </cell>
          <cell r="G5199">
            <v>46</v>
          </cell>
        </row>
        <row r="5200">
          <cell r="B5200" t="str">
            <v>021100090901</v>
          </cell>
          <cell r="C5200" t="str">
            <v>Thiết kế trang phục 1</v>
          </cell>
          <cell r="D5200" t="str">
            <v>22C1-CNM1</v>
          </cell>
          <cell r="E5200">
            <v>2</v>
          </cell>
          <cell r="F5200" t="str">
            <v>Lê Thị Phương Thảo</v>
          </cell>
          <cell r="G5200">
            <v>20</v>
          </cell>
        </row>
        <row r="5201">
          <cell r="B5201" t="str">
            <v>021100094501</v>
          </cell>
          <cell r="C5201" t="str">
            <v>Phần cứng và mạng máy tính</v>
          </cell>
          <cell r="D5201" t="str">
            <v>20C1_HL2_22C1-LTM1</v>
          </cell>
          <cell r="E5201">
            <v>2</v>
          </cell>
          <cell r="F5201" t="str">
            <v>Trần Hữu Tài (TG)</v>
          </cell>
          <cell r="G5201">
            <v>1</v>
          </cell>
        </row>
        <row r="5202">
          <cell r="B5202" t="str">
            <v>021100094801</v>
          </cell>
          <cell r="C5202" t="str">
            <v>Vẽ kỹ thuật</v>
          </cell>
          <cell r="D5202" t="str">
            <v>16CĐ_21C3_HL2_Đ.Lực 1</v>
          </cell>
          <cell r="E5202">
            <v>2</v>
          </cell>
          <cell r="F5202" t="str">
            <v>Nguyễn Văn Bộ (TG)</v>
          </cell>
          <cell r="G5202">
            <v>1</v>
          </cell>
        </row>
        <row r="5203">
          <cell r="B5203" t="str">
            <v>021100096901</v>
          </cell>
          <cell r="C5203" t="str">
            <v>Ngữ âm và âm vị học</v>
          </cell>
          <cell r="D5203" t="str">
            <v>22C1-NNA1</v>
          </cell>
          <cell r="E5203">
            <v>2</v>
          </cell>
          <cell r="F5203" t="str">
            <v>Phạm Xuân Lan (TG)</v>
          </cell>
          <cell r="G5203">
            <v>25</v>
          </cell>
        </row>
        <row r="5204">
          <cell r="B5204" t="str">
            <v>021100096902</v>
          </cell>
          <cell r="C5204" t="str">
            <v>Ngữ âm và âm vị học</v>
          </cell>
          <cell r="D5204" t="str">
            <v>22C1-NNA2</v>
          </cell>
          <cell r="E5204">
            <v>2</v>
          </cell>
          <cell r="F5204" t="str">
            <v>Phạm Xuân Lan (TG)</v>
          </cell>
          <cell r="G5204">
            <v>25</v>
          </cell>
        </row>
        <row r="5205">
          <cell r="B5205" t="str">
            <v>021100119701</v>
          </cell>
          <cell r="C5205" t="str">
            <v>Anh văn</v>
          </cell>
          <cell r="D5205" t="str">
            <v>17C1_HL2_22C2B-CĐT1</v>
          </cell>
          <cell r="E5205">
            <v>2</v>
          </cell>
          <cell r="F5205" t="str">
            <v>Nguyễn Thị Thu Tâm</v>
          </cell>
          <cell r="G5205">
            <v>1</v>
          </cell>
        </row>
        <row r="5206">
          <cell r="B5206" t="str">
            <v>021100121002</v>
          </cell>
          <cell r="C5206" t="str">
            <v>Thực hành Tự động hóa quá trình công nghệ</v>
          </cell>
          <cell r="D5206" t="str">
            <v>21C1-TĐH1</v>
          </cell>
          <cell r="E5206">
            <v>2</v>
          </cell>
          <cell r="F5206" t="str">
            <v>Lê Tiến Đạt</v>
          </cell>
          <cell r="G5206">
            <v>33</v>
          </cell>
        </row>
        <row r="5207">
          <cell r="B5207" t="str">
            <v>021100123201</v>
          </cell>
          <cell r="C5207" t="str">
            <v>Lập trình CNC</v>
          </cell>
          <cell r="D5207" t="str">
            <v>20C1_HL2_BCN</v>
          </cell>
          <cell r="E5207">
            <v>2</v>
          </cell>
          <cell r="F5207" t="str">
            <v>Bùi Anh  Tuấn</v>
          </cell>
          <cell r="G5207">
            <v>16</v>
          </cell>
        </row>
        <row r="5208">
          <cell r="B5208" t="str">
            <v>021100123202</v>
          </cell>
          <cell r="C5208" t="str">
            <v>Lập trình CNC</v>
          </cell>
          <cell r="D5208" t="str">
            <v>20C1_HL2_BCN</v>
          </cell>
          <cell r="E5208">
            <v>2</v>
          </cell>
          <cell r="G5208">
            <v>4</v>
          </cell>
        </row>
        <row r="5209">
          <cell r="B5209" t="str">
            <v>021100125201</v>
          </cell>
          <cell r="C5209" t="str">
            <v>Thực hành Tiện cơ bản</v>
          </cell>
          <cell r="D5209" t="str">
            <v>22C1-CTM1</v>
          </cell>
          <cell r="E5209">
            <v>2</v>
          </cell>
          <cell r="F5209" t="str">
            <v>Nguyễn Thanh Giang</v>
          </cell>
          <cell r="G5209">
            <v>44</v>
          </cell>
        </row>
        <row r="5210">
          <cell r="B5210" t="str">
            <v>021100125202</v>
          </cell>
          <cell r="C5210" t="str">
            <v>Thực hành Tiện cơ bản</v>
          </cell>
          <cell r="D5210" t="str">
            <v>22C1-CCK1</v>
          </cell>
          <cell r="E5210">
            <v>2</v>
          </cell>
          <cell r="F5210" t="str">
            <v>Lưu Hoàng Sáng (TG)</v>
          </cell>
          <cell r="G5210">
            <v>50</v>
          </cell>
        </row>
        <row r="5211">
          <cell r="B5211" t="str">
            <v>021100125203</v>
          </cell>
          <cell r="C5211" t="str">
            <v>Thực hành Tiện cơ bản</v>
          </cell>
          <cell r="D5211" t="str">
            <v>22C1-CCK2</v>
          </cell>
          <cell r="E5211">
            <v>2</v>
          </cell>
          <cell r="F5211" t="str">
            <v>Lưu Hoàng Sáng (TG)</v>
          </cell>
          <cell r="G5211">
            <v>55</v>
          </cell>
        </row>
        <row r="5212">
          <cell r="B5212" t="str">
            <v>021100125204</v>
          </cell>
          <cell r="C5212" t="str">
            <v>Thực hành Tiện cơ bản</v>
          </cell>
          <cell r="D5212" t="str">
            <v>22C1-CCK3</v>
          </cell>
          <cell r="E5212">
            <v>2</v>
          </cell>
          <cell r="F5212" t="str">
            <v>Vũ Đức  Pháp</v>
          </cell>
          <cell r="G5212">
            <v>50</v>
          </cell>
        </row>
        <row r="5213">
          <cell r="B5213" t="str">
            <v>021100125205</v>
          </cell>
          <cell r="C5213" t="str">
            <v>Thực hành Tiện cơ bản</v>
          </cell>
          <cell r="D5213" t="str">
            <v>22C1-CCK4</v>
          </cell>
          <cell r="E5213">
            <v>2</v>
          </cell>
          <cell r="F5213" t="str">
            <v>Nguyễn Thanh Giang</v>
          </cell>
          <cell r="G5213">
            <v>49</v>
          </cell>
        </row>
        <row r="5214">
          <cell r="B5214" t="str">
            <v>021100125206</v>
          </cell>
          <cell r="C5214" t="str">
            <v>Thực hành Tiện cơ bản</v>
          </cell>
          <cell r="D5214" t="str">
            <v>22C1-CCK1</v>
          </cell>
          <cell r="E5214">
            <v>2</v>
          </cell>
          <cell r="G5214">
            <v>7</v>
          </cell>
        </row>
        <row r="5215">
          <cell r="B5215" t="str">
            <v>021100125301</v>
          </cell>
          <cell r="C5215" t="str">
            <v>Nguyên lý - Chi tiết máy</v>
          </cell>
          <cell r="D5215" t="str">
            <v>20C1_HL2_CK1</v>
          </cell>
          <cell r="E5215">
            <v>2</v>
          </cell>
          <cell r="F5215" t="str">
            <v>Nguyễn Thanh Giang</v>
          </cell>
          <cell r="G5215">
            <v>9</v>
          </cell>
        </row>
        <row r="5216">
          <cell r="B5216" t="str">
            <v>021100125302</v>
          </cell>
          <cell r="C5216" t="str">
            <v>Nguyên lý - Chi tiết máy</v>
          </cell>
          <cell r="D5216" t="str">
            <v>21C1_HL2_CK2</v>
          </cell>
          <cell r="E5216">
            <v>2</v>
          </cell>
          <cell r="F5216" t="str">
            <v>Nguyễn Hồng Phúc</v>
          </cell>
          <cell r="G5216">
            <v>18</v>
          </cell>
        </row>
        <row r="5217">
          <cell r="B5217" t="str">
            <v>021100125601</v>
          </cell>
          <cell r="C5217" t="str">
            <v>Nghe</v>
          </cell>
          <cell r="D5217" t="str">
            <v>22C1-NNA1</v>
          </cell>
          <cell r="E5217">
            <v>2</v>
          </cell>
          <cell r="F5217" t="str">
            <v>Vương Thanh Thủy</v>
          </cell>
          <cell r="G5217">
            <v>25</v>
          </cell>
        </row>
        <row r="5218">
          <cell r="B5218" t="str">
            <v>021100125602</v>
          </cell>
          <cell r="C5218" t="str">
            <v>Nghe</v>
          </cell>
          <cell r="D5218" t="str">
            <v>22C1-NNA2</v>
          </cell>
          <cell r="E5218">
            <v>2</v>
          </cell>
          <cell r="F5218" t="str">
            <v>Vương Thanh Thủy</v>
          </cell>
          <cell r="G5218">
            <v>25</v>
          </cell>
        </row>
        <row r="5219">
          <cell r="B5219" t="str">
            <v>021100125701</v>
          </cell>
          <cell r="C5219" t="str">
            <v>Nói</v>
          </cell>
          <cell r="D5219" t="str">
            <v>22C1-NNA1</v>
          </cell>
          <cell r="E5219">
            <v>2</v>
          </cell>
          <cell r="F5219" t="str">
            <v>Trương Ánh Linh (TG)</v>
          </cell>
          <cell r="G5219">
            <v>25</v>
          </cell>
        </row>
        <row r="5220">
          <cell r="B5220" t="str">
            <v>021100125702</v>
          </cell>
          <cell r="C5220" t="str">
            <v>Nói</v>
          </cell>
          <cell r="D5220" t="str">
            <v>22C1-NNA2</v>
          </cell>
          <cell r="E5220">
            <v>2</v>
          </cell>
          <cell r="F5220" t="str">
            <v>Trương Ánh Linh (TG)</v>
          </cell>
          <cell r="G5220">
            <v>25</v>
          </cell>
        </row>
        <row r="5221">
          <cell r="B5221" t="str">
            <v>021100125901</v>
          </cell>
          <cell r="C5221" t="str">
            <v>Viết</v>
          </cell>
          <cell r="D5221" t="str">
            <v>22C1-NNA1</v>
          </cell>
          <cell r="E5221">
            <v>2</v>
          </cell>
          <cell r="F5221" t="str">
            <v>Lâm Thị Phương Thảo</v>
          </cell>
          <cell r="G5221">
            <v>25</v>
          </cell>
        </row>
        <row r="5222">
          <cell r="B5222" t="str">
            <v>021100125902</v>
          </cell>
          <cell r="C5222" t="str">
            <v>Viết</v>
          </cell>
          <cell r="D5222" t="str">
            <v>22C1-NNA2</v>
          </cell>
          <cell r="E5222">
            <v>2</v>
          </cell>
          <cell r="F5222" t="str">
            <v>Lâm Thị Phương Thảo</v>
          </cell>
          <cell r="G5222">
            <v>25</v>
          </cell>
        </row>
        <row r="5223">
          <cell r="B5223" t="str">
            <v>021100128301</v>
          </cell>
          <cell r="C5223" t="str">
            <v>Kỹ thuật thủy lực - Khí nén</v>
          </cell>
          <cell r="D5223" t="str">
            <v>21C1-CCK1</v>
          </cell>
          <cell r="E5223">
            <v>2</v>
          </cell>
          <cell r="F5223" t="str">
            <v>Trần Minh  Thông</v>
          </cell>
          <cell r="G5223">
            <v>39</v>
          </cell>
        </row>
        <row r="5224">
          <cell r="B5224" t="str">
            <v>021100128302</v>
          </cell>
          <cell r="C5224" t="str">
            <v>Kỹ thuật thủy lực - Khí nén</v>
          </cell>
          <cell r="D5224" t="str">
            <v>21C1-CCK2</v>
          </cell>
          <cell r="E5224">
            <v>2</v>
          </cell>
          <cell r="F5224" t="str">
            <v>Chung Trần Thế  Vinh</v>
          </cell>
          <cell r="G5224">
            <v>37</v>
          </cell>
        </row>
        <row r="5225">
          <cell r="B5225" t="str">
            <v>021100128303</v>
          </cell>
          <cell r="C5225" t="str">
            <v>Kỹ thuật thủy lực - Khí nén</v>
          </cell>
          <cell r="D5225" t="str">
            <v>21C1-CCK3</v>
          </cell>
          <cell r="E5225">
            <v>2</v>
          </cell>
          <cell r="F5225" t="str">
            <v>Chung Trần Thế  Vinh</v>
          </cell>
          <cell r="G5225">
            <v>36</v>
          </cell>
        </row>
        <row r="5226">
          <cell r="B5226" t="str">
            <v>021100128304</v>
          </cell>
          <cell r="C5226" t="str">
            <v>Kỹ thuật thủy lực - Khí nén</v>
          </cell>
          <cell r="D5226" t="str">
            <v>21C1-CCK4</v>
          </cell>
          <cell r="E5226">
            <v>2</v>
          </cell>
          <cell r="F5226" t="str">
            <v>Chung Trần Thế  Vinh</v>
          </cell>
          <cell r="G5226">
            <v>40</v>
          </cell>
        </row>
        <row r="5227">
          <cell r="B5227" t="str">
            <v>021100128305</v>
          </cell>
          <cell r="C5227" t="str">
            <v>Kỹ thuật thủy lực - Khí nén</v>
          </cell>
          <cell r="D5227" t="str">
            <v>20C1_HL2_CK</v>
          </cell>
          <cell r="E5227">
            <v>2</v>
          </cell>
          <cell r="F5227" t="str">
            <v>Trần Minh  Thông</v>
          </cell>
          <cell r="G5227">
            <v>16</v>
          </cell>
        </row>
        <row r="5228">
          <cell r="B5228" t="str">
            <v>021100128306</v>
          </cell>
          <cell r="C5228" t="str">
            <v>Kỹ thuật thủy lực - Khí nén</v>
          </cell>
          <cell r="D5228" t="str">
            <v>20C1_HL2_CK1</v>
          </cell>
          <cell r="E5228">
            <v>2</v>
          </cell>
          <cell r="F5228" t="str">
            <v>Chung Trần Thế  Vinh</v>
          </cell>
          <cell r="G5228">
            <v>14</v>
          </cell>
        </row>
        <row r="5229">
          <cell r="B5229" t="str">
            <v>021100128307</v>
          </cell>
          <cell r="C5229" t="str">
            <v>Kỹ thuật thủy lực - Khí nén</v>
          </cell>
          <cell r="D5229" t="str">
            <v>21C1-CCK1</v>
          </cell>
          <cell r="E5229">
            <v>2</v>
          </cell>
          <cell r="G5229">
            <v>34</v>
          </cell>
        </row>
        <row r="5230">
          <cell r="B5230" t="str">
            <v>021100128308</v>
          </cell>
          <cell r="C5230" t="str">
            <v>Kỹ thuật thủy lực - Khí nén</v>
          </cell>
          <cell r="D5230" t="str">
            <v>20C1_HL2_CK; 21C1-CCK1</v>
          </cell>
          <cell r="E5230">
            <v>2</v>
          </cell>
          <cell r="G5230">
            <v>6</v>
          </cell>
        </row>
        <row r="5231">
          <cell r="B5231" t="str">
            <v>021100128401</v>
          </cell>
          <cell r="C5231" t="str">
            <v>Vẽ kỹ thuật</v>
          </cell>
          <cell r="D5231" t="str">
            <v>22C1-CĐT1</v>
          </cell>
          <cell r="E5231">
            <v>2</v>
          </cell>
          <cell r="F5231" t="str">
            <v>Nguyễn Thanh  Vũ</v>
          </cell>
          <cell r="G5231">
            <v>55</v>
          </cell>
        </row>
        <row r="5232">
          <cell r="B5232" t="str">
            <v>021100128501</v>
          </cell>
          <cell r="C5232" t="str">
            <v>Thực hành Đo lường và cảm biến</v>
          </cell>
          <cell r="D5232" t="str">
            <v>21C1-ĐCN1</v>
          </cell>
          <cell r="E5232">
            <v>2</v>
          </cell>
          <cell r="F5232" t="str">
            <v>Nguyễn Thị Ngọc Hiền, Trần Công  Tiến</v>
          </cell>
          <cell r="G5232">
            <v>46</v>
          </cell>
        </row>
        <row r="5233">
          <cell r="B5233" t="str">
            <v>021100128502</v>
          </cell>
          <cell r="C5233" t="str">
            <v>Thực hành Đo lường và cảm biến</v>
          </cell>
          <cell r="D5233" t="str">
            <v>21C1-ĐCN2</v>
          </cell>
          <cell r="E5233">
            <v>2</v>
          </cell>
          <cell r="F5233" t="str">
            <v>Trần Hiếu Trinh</v>
          </cell>
          <cell r="G5233">
            <v>43</v>
          </cell>
        </row>
        <row r="5234">
          <cell r="B5234" t="str">
            <v>021100128503</v>
          </cell>
          <cell r="C5234" t="str">
            <v>Thực hành Đo lường và cảm biến</v>
          </cell>
          <cell r="D5234" t="str">
            <v>22C1-ĐĐT1</v>
          </cell>
          <cell r="E5234">
            <v>2</v>
          </cell>
          <cell r="F5234" t="str">
            <v>Trần Công  Tiến</v>
          </cell>
          <cell r="G5234">
            <v>48</v>
          </cell>
        </row>
        <row r="5235">
          <cell r="B5235" t="str">
            <v>021100128504</v>
          </cell>
          <cell r="C5235" t="str">
            <v>Thực hành Đo lường và cảm biến</v>
          </cell>
          <cell r="D5235" t="str">
            <v>22C1-TĐH1</v>
          </cell>
          <cell r="E5235">
            <v>2</v>
          </cell>
          <cell r="F5235" t="str">
            <v>Tạ Minh  Cường</v>
          </cell>
          <cell r="G5235">
            <v>43</v>
          </cell>
        </row>
        <row r="5236">
          <cell r="B5236" t="str">
            <v>021100128505</v>
          </cell>
          <cell r="C5236" t="str">
            <v>Thực hành Đo lường và cảm biến</v>
          </cell>
          <cell r="D5236" t="str">
            <v>22C1-CĐT1</v>
          </cell>
          <cell r="E5236">
            <v>2</v>
          </cell>
          <cell r="F5236" t="str">
            <v>Tạ Minh  Cường</v>
          </cell>
          <cell r="G5236">
            <v>48</v>
          </cell>
        </row>
        <row r="5237">
          <cell r="B5237" t="str">
            <v>021100128506</v>
          </cell>
          <cell r="C5237" t="str">
            <v>Thực hành Đo lường và cảm biến</v>
          </cell>
          <cell r="D5237" t="str">
            <v>22C1-ĐĐT1</v>
          </cell>
          <cell r="E5237">
            <v>2</v>
          </cell>
          <cell r="G5237">
            <v>7</v>
          </cell>
        </row>
        <row r="5238">
          <cell r="B5238" t="str">
            <v>021100128701</v>
          </cell>
          <cell r="C5238" t="str">
            <v>Lập trình PLC</v>
          </cell>
          <cell r="D5238" t="str">
            <v>21C1-ĐCN1</v>
          </cell>
          <cell r="E5238">
            <v>2</v>
          </cell>
          <cell r="F5238" t="str">
            <v>Mạnh Lê Hoàn</v>
          </cell>
          <cell r="G5238">
            <v>53</v>
          </cell>
        </row>
        <row r="5239">
          <cell r="B5239" t="str">
            <v>021100128702</v>
          </cell>
          <cell r="C5239" t="str">
            <v>Lập trình PLC</v>
          </cell>
          <cell r="D5239" t="str">
            <v>21C1-ĐCN2</v>
          </cell>
          <cell r="E5239">
            <v>2</v>
          </cell>
          <cell r="F5239" t="str">
            <v>Huỳnh Duy An</v>
          </cell>
          <cell r="G5239">
            <v>52</v>
          </cell>
        </row>
        <row r="5240">
          <cell r="B5240" t="str">
            <v>021100128703</v>
          </cell>
          <cell r="C5240" t="str">
            <v>Lập trình PLC</v>
          </cell>
          <cell r="D5240" t="str">
            <v>21C1-ĐCN1</v>
          </cell>
          <cell r="E5240">
            <v>2</v>
          </cell>
          <cell r="G5240">
            <v>50</v>
          </cell>
        </row>
        <row r="5241">
          <cell r="B5241" t="str">
            <v>021100129101</v>
          </cell>
          <cell r="C5241" t="str">
            <v>Điện tử tương tự</v>
          </cell>
          <cell r="D5241" t="str">
            <v>21C1-ĐĐT1</v>
          </cell>
          <cell r="E5241">
            <v>2</v>
          </cell>
          <cell r="F5241" t="str">
            <v>Nguyễn Trần Thanh  Nhàn</v>
          </cell>
          <cell r="G5241">
            <v>51</v>
          </cell>
        </row>
        <row r="5242">
          <cell r="B5242" t="str">
            <v>021100129102</v>
          </cell>
          <cell r="C5242" t="str">
            <v>Điện tử tương tự</v>
          </cell>
          <cell r="D5242" t="str">
            <v>21C1-TĐH1</v>
          </cell>
          <cell r="E5242">
            <v>2</v>
          </cell>
          <cell r="F5242" t="str">
            <v>Tăng Cẩm Huê</v>
          </cell>
          <cell r="G5242">
            <v>38</v>
          </cell>
        </row>
        <row r="5243">
          <cell r="B5243" t="str">
            <v>021100129103</v>
          </cell>
          <cell r="C5243" t="str">
            <v>Điện tử tương tự</v>
          </cell>
          <cell r="D5243" t="str">
            <v>21C1-ĐĐT1</v>
          </cell>
          <cell r="E5243">
            <v>2</v>
          </cell>
          <cell r="G5243">
            <v>4</v>
          </cell>
        </row>
        <row r="5244">
          <cell r="B5244" t="str">
            <v>021100130301</v>
          </cell>
          <cell r="C5244" t="str">
            <v>Thực hành Vẽ điện</v>
          </cell>
          <cell r="D5244" t="str">
            <v>22C1-ĐCN1</v>
          </cell>
          <cell r="E5244">
            <v>2</v>
          </cell>
          <cell r="F5244" t="str">
            <v>Phan Thanh Hoàng</v>
          </cell>
          <cell r="G5244">
            <v>53</v>
          </cell>
        </row>
        <row r="5245">
          <cell r="B5245" t="str">
            <v>021100130302</v>
          </cell>
          <cell r="C5245" t="str">
            <v>Thực hành Vẽ điện</v>
          </cell>
          <cell r="D5245" t="str">
            <v>22C1-ĐCN2</v>
          </cell>
          <cell r="E5245">
            <v>2</v>
          </cell>
          <cell r="F5245" t="str">
            <v>Tăng Cẩm Huê</v>
          </cell>
          <cell r="G5245">
            <v>30</v>
          </cell>
        </row>
        <row r="5246">
          <cell r="B5246" t="str">
            <v>021100130801</v>
          </cell>
          <cell r="C5246" t="str">
            <v>Kinh tế vi mô</v>
          </cell>
          <cell r="D5246" t="str">
            <v>22C1-KTD1</v>
          </cell>
          <cell r="E5246">
            <v>2</v>
          </cell>
          <cell r="F5246" t="str">
            <v>Trịnh Hoàng Hiệp</v>
          </cell>
          <cell r="G5246">
            <v>53</v>
          </cell>
        </row>
        <row r="5247">
          <cell r="B5247" t="str">
            <v>021100130802</v>
          </cell>
          <cell r="C5247" t="str">
            <v>Kinh tế vi mô</v>
          </cell>
          <cell r="D5247" t="str">
            <v>22C1-QTD1</v>
          </cell>
          <cell r="E5247">
            <v>2</v>
          </cell>
          <cell r="F5247" t="str">
            <v>Trịnh Hoàng Hiệp</v>
          </cell>
          <cell r="G5247">
            <v>49</v>
          </cell>
        </row>
        <row r="5248">
          <cell r="B5248" t="str">
            <v>021100130803</v>
          </cell>
          <cell r="C5248" t="str">
            <v>Kinh tế vi mô</v>
          </cell>
          <cell r="D5248" t="str">
            <v>22C1-QTD2</v>
          </cell>
          <cell r="E5248">
            <v>2</v>
          </cell>
          <cell r="F5248" t="str">
            <v>Trịnh Hoàng Hiệp</v>
          </cell>
          <cell r="G5248">
            <v>52</v>
          </cell>
        </row>
        <row r="5249">
          <cell r="B5249" t="str">
            <v>021100131101</v>
          </cell>
          <cell r="C5249" t="str">
            <v>Nguyên lý thống kê</v>
          </cell>
          <cell r="D5249" t="str">
            <v>22C1-KTD1</v>
          </cell>
          <cell r="E5249">
            <v>2</v>
          </cell>
          <cell r="F5249" t="str">
            <v>Nguyễn Thành Công (TG)</v>
          </cell>
          <cell r="G5249">
            <v>50</v>
          </cell>
        </row>
        <row r="5250">
          <cell r="B5250" t="str">
            <v>021100131401</v>
          </cell>
          <cell r="C5250" t="str">
            <v>Marketing căn bản</v>
          </cell>
          <cell r="D5250" t="str">
            <v>22C1-QTD1</v>
          </cell>
          <cell r="E5250">
            <v>2</v>
          </cell>
          <cell r="F5250" t="str">
            <v>Hồ Thị Ái Liên (TG)</v>
          </cell>
          <cell r="G5250">
            <v>50</v>
          </cell>
        </row>
        <row r="5251">
          <cell r="B5251" t="str">
            <v>021100131402</v>
          </cell>
          <cell r="C5251" t="str">
            <v>Marketing căn bản</v>
          </cell>
          <cell r="D5251" t="str">
            <v>22C1-QTD2</v>
          </cell>
          <cell r="E5251">
            <v>2</v>
          </cell>
          <cell r="F5251" t="str">
            <v>Trần Thị Ngọc Dung</v>
          </cell>
          <cell r="G5251">
            <v>53</v>
          </cell>
        </row>
        <row r="5252">
          <cell r="B5252" t="str">
            <v>021100131501</v>
          </cell>
          <cell r="C5252" t="str">
            <v>Hành vi tổ chức</v>
          </cell>
          <cell r="D5252" t="str">
            <v>22C1-QTD1</v>
          </cell>
          <cell r="E5252">
            <v>2</v>
          </cell>
          <cell r="F5252" t="str">
            <v>Lê Hồng Ngọc My</v>
          </cell>
          <cell r="G5252">
            <v>49</v>
          </cell>
        </row>
        <row r="5253">
          <cell r="B5253" t="str">
            <v>021100131502</v>
          </cell>
          <cell r="C5253" t="str">
            <v>Hành vi tổ chức</v>
          </cell>
          <cell r="D5253" t="str">
            <v>22C1-QTD2</v>
          </cell>
          <cell r="E5253">
            <v>2</v>
          </cell>
          <cell r="F5253" t="str">
            <v>Võ Thị Kim Thư</v>
          </cell>
          <cell r="G5253">
            <v>52</v>
          </cell>
        </row>
        <row r="5254">
          <cell r="B5254" t="str">
            <v>021100132901</v>
          </cell>
          <cell r="C5254" t="str">
            <v>Thực hành Đồng - Sơn Ô tô</v>
          </cell>
          <cell r="D5254" t="str">
            <v>21C1-CNÔ1</v>
          </cell>
          <cell r="E5254">
            <v>2</v>
          </cell>
          <cell r="F5254" t="str">
            <v>Đỗ Hoàng Duy, Nguyễn Sơn Tùng (TG)</v>
          </cell>
          <cell r="G5254">
            <v>44</v>
          </cell>
        </row>
        <row r="5255">
          <cell r="B5255" t="str">
            <v>021100132902</v>
          </cell>
          <cell r="C5255" t="str">
            <v>Thực hành Đồng - Sơn Ô tô</v>
          </cell>
          <cell r="D5255" t="str">
            <v>21C1-CNÔ10</v>
          </cell>
          <cell r="E5255">
            <v>2</v>
          </cell>
          <cell r="F5255" t="str">
            <v>Trần Văn Đông</v>
          </cell>
          <cell r="G5255">
            <v>43</v>
          </cell>
        </row>
        <row r="5256">
          <cell r="B5256" t="str">
            <v>021100132903</v>
          </cell>
          <cell r="C5256" t="str">
            <v>Thực hành Đồng - Sơn Ô tô</v>
          </cell>
          <cell r="D5256" t="str">
            <v>21C1-CNÔ2</v>
          </cell>
          <cell r="E5256">
            <v>2</v>
          </cell>
          <cell r="F5256" t="str">
            <v>Huỳnh Đình Văn, Nguyễn Sơn Tùng (TG)</v>
          </cell>
          <cell r="G5256">
            <v>49</v>
          </cell>
        </row>
        <row r="5257">
          <cell r="B5257" t="str">
            <v>021100132904</v>
          </cell>
          <cell r="C5257" t="str">
            <v>Thực hành Đồng - Sơn Ô tô</v>
          </cell>
          <cell r="D5257" t="str">
            <v>21C1-CNÔ3</v>
          </cell>
          <cell r="E5257">
            <v>2</v>
          </cell>
          <cell r="F5257" t="str">
            <v>Đỗ Hoàng Duy</v>
          </cell>
          <cell r="G5257">
            <v>41</v>
          </cell>
        </row>
        <row r="5258">
          <cell r="B5258" t="str">
            <v>021100132905</v>
          </cell>
          <cell r="C5258" t="str">
            <v>Thực hành Đồng - Sơn Ô tô</v>
          </cell>
          <cell r="D5258" t="str">
            <v>21C1-CNÔ4</v>
          </cell>
          <cell r="E5258">
            <v>2</v>
          </cell>
          <cell r="F5258" t="str">
            <v>Đỗ Hoàng Duy, Trần Văn Đông</v>
          </cell>
          <cell r="G5258">
            <v>41</v>
          </cell>
        </row>
        <row r="5259">
          <cell r="B5259" t="str">
            <v>021100132906</v>
          </cell>
          <cell r="C5259" t="str">
            <v>Thực hành Đồng - Sơn Ô tô</v>
          </cell>
          <cell r="D5259" t="str">
            <v>21C1-CNÔ5</v>
          </cell>
          <cell r="E5259">
            <v>2</v>
          </cell>
          <cell r="F5259" t="str">
            <v>Nguyễn Sơn Tùng (TG)</v>
          </cell>
          <cell r="G5259">
            <v>41</v>
          </cell>
        </row>
        <row r="5260">
          <cell r="B5260" t="str">
            <v>021100132907</v>
          </cell>
          <cell r="C5260" t="str">
            <v>Thực hành Đồng - Sơn Ô tô</v>
          </cell>
          <cell r="D5260" t="str">
            <v>21C1-CNÔ6</v>
          </cell>
          <cell r="E5260">
            <v>2</v>
          </cell>
          <cell r="F5260" t="str">
            <v>Nguyễn Tấn Lực (TG), Trần Văn Đông</v>
          </cell>
          <cell r="G5260">
            <v>45</v>
          </cell>
        </row>
        <row r="5261">
          <cell r="B5261" t="str">
            <v>021100132908</v>
          </cell>
          <cell r="C5261" t="str">
            <v>Thực hành Đồng - Sơn Ô tô</v>
          </cell>
          <cell r="D5261" t="str">
            <v>21C1-CNÔ7</v>
          </cell>
          <cell r="E5261">
            <v>2</v>
          </cell>
          <cell r="F5261" t="str">
            <v>Trần Văn Đông</v>
          </cell>
          <cell r="G5261">
            <v>43</v>
          </cell>
        </row>
        <row r="5262">
          <cell r="B5262" t="str">
            <v>021100132909</v>
          </cell>
          <cell r="C5262" t="str">
            <v>Thực hành Đồng - Sơn Ô tô</v>
          </cell>
          <cell r="D5262" t="str">
            <v>21C1-CNÔ8</v>
          </cell>
          <cell r="E5262">
            <v>2</v>
          </cell>
          <cell r="F5262" t="str">
            <v>Đỗ Hoàng Duy</v>
          </cell>
          <cell r="G5262">
            <v>39</v>
          </cell>
        </row>
        <row r="5263">
          <cell r="B5263" t="str">
            <v>021100132910</v>
          </cell>
          <cell r="C5263" t="str">
            <v>Thực hành Đồng - Sơn Ô tô</v>
          </cell>
          <cell r="D5263" t="str">
            <v>21C1-CNÔ9</v>
          </cell>
          <cell r="E5263">
            <v>2</v>
          </cell>
          <cell r="F5263" t="str">
            <v>Đỗ Hoàng Duy</v>
          </cell>
          <cell r="G5263">
            <v>37</v>
          </cell>
        </row>
        <row r="5264">
          <cell r="B5264" t="str">
            <v>021100134201</v>
          </cell>
          <cell r="C5264" t="str">
            <v>Thiết kế Web</v>
          </cell>
          <cell r="D5264" t="str">
            <v>19C1_HL2_22C2B-TKĐ1</v>
          </cell>
          <cell r="E5264">
            <v>2</v>
          </cell>
          <cell r="F5264" t="str">
            <v>Nguyễn Thị Oanh (TG)</v>
          </cell>
          <cell r="G5264">
            <v>1</v>
          </cell>
        </row>
        <row r="5265">
          <cell r="B5265" t="str">
            <v>021100134601</v>
          </cell>
          <cell r="C5265" t="str">
            <v>Cơ sở kỹ thuật lạnh</v>
          </cell>
          <cell r="D5265" t="str">
            <v>22C1-CNL1</v>
          </cell>
          <cell r="E5265">
            <v>2</v>
          </cell>
          <cell r="F5265" t="str">
            <v>Nguyễn Thanh Dũng</v>
          </cell>
          <cell r="G5265">
            <v>16</v>
          </cell>
        </row>
        <row r="5266">
          <cell r="B5266" t="str">
            <v>021100134602</v>
          </cell>
          <cell r="C5266" t="str">
            <v>Cơ sở kỹ thuật lạnh</v>
          </cell>
          <cell r="D5266" t="str">
            <v>22C1-KML1</v>
          </cell>
          <cell r="E5266">
            <v>2</v>
          </cell>
          <cell r="F5266" t="str">
            <v>Trần Đình Khoa</v>
          </cell>
          <cell r="G5266">
            <v>56</v>
          </cell>
        </row>
        <row r="5267">
          <cell r="B5267" t="str">
            <v>021100134603</v>
          </cell>
          <cell r="C5267" t="str">
            <v>Cơ sở kỹ thuật lạnh</v>
          </cell>
          <cell r="D5267" t="str">
            <v>22C1-VSL1</v>
          </cell>
          <cell r="E5267">
            <v>2</v>
          </cell>
          <cell r="F5267" t="str">
            <v>Nguyễn Thanh Dũng</v>
          </cell>
          <cell r="G5267">
            <v>52</v>
          </cell>
        </row>
        <row r="5268">
          <cell r="B5268" t="str">
            <v>021100134701</v>
          </cell>
          <cell r="C5268" t="str">
            <v>Trang bị điện hệ thống lạnh</v>
          </cell>
          <cell r="D5268" t="str">
            <v>22C1-CNL1</v>
          </cell>
          <cell r="E5268">
            <v>2</v>
          </cell>
          <cell r="F5268" t="str">
            <v>Đỗ Trọng  Quý</v>
          </cell>
          <cell r="G5268">
            <v>19</v>
          </cell>
        </row>
        <row r="5269">
          <cell r="B5269" t="str">
            <v>021100134702</v>
          </cell>
          <cell r="C5269" t="str">
            <v>Trang bị điện hệ thống lạnh</v>
          </cell>
          <cell r="D5269" t="str">
            <v>22C1-KML1</v>
          </cell>
          <cell r="E5269">
            <v>2</v>
          </cell>
          <cell r="F5269" t="str">
            <v>Võ Anh Hào</v>
          </cell>
          <cell r="G5269">
            <v>54</v>
          </cell>
        </row>
        <row r="5270">
          <cell r="B5270" t="str">
            <v>021100134703</v>
          </cell>
          <cell r="C5270" t="str">
            <v>Trang bị điện hệ thống lạnh</v>
          </cell>
          <cell r="D5270" t="str">
            <v>22C1-VSL1</v>
          </cell>
          <cell r="E5270">
            <v>2</v>
          </cell>
          <cell r="F5270" t="str">
            <v>Đỗ Trọng  Quý</v>
          </cell>
          <cell r="G5270">
            <v>53</v>
          </cell>
        </row>
        <row r="5271">
          <cell r="B5271" t="str">
            <v>021100140301</v>
          </cell>
          <cell r="C5271" t="str">
            <v>Đồ án môn học 1</v>
          </cell>
          <cell r="D5271" t="str">
            <v>18C1_HL2_21C1-ĐCN2</v>
          </cell>
          <cell r="E5271">
            <v>2</v>
          </cell>
          <cell r="F5271" t="str">
            <v>Phan Thanh Hoàng</v>
          </cell>
          <cell r="G5271">
            <v>1</v>
          </cell>
        </row>
        <row r="5272">
          <cell r="B5272" t="str">
            <v>021100140501</v>
          </cell>
          <cell r="C5272" t="str">
            <v>Thực tập tốt nghiệp</v>
          </cell>
          <cell r="D5272" t="str">
            <v>20C1_HL2_TTTN-ĐĐT</v>
          </cell>
          <cell r="E5272">
            <v>2</v>
          </cell>
          <cell r="G5272">
            <v>2</v>
          </cell>
        </row>
        <row r="5273">
          <cell r="B5273" t="str">
            <v>021100141501</v>
          </cell>
          <cell r="C5273" t="str">
            <v>Thực hành kỹ thuật điều khiển tự động</v>
          </cell>
          <cell r="D5273" t="str">
            <v>21C1-TĐH1</v>
          </cell>
          <cell r="E5273">
            <v>2</v>
          </cell>
          <cell r="F5273" t="str">
            <v>Mạnh Lê Hoàn</v>
          </cell>
          <cell r="G5273">
            <v>38</v>
          </cell>
        </row>
        <row r="5274">
          <cell r="B5274" t="str">
            <v>021100141601</v>
          </cell>
          <cell r="C5274" t="str">
            <v>Kỹ thuật cơ điện tử</v>
          </cell>
          <cell r="D5274" t="str">
            <v>21C1-CĐT1</v>
          </cell>
          <cell r="E5274">
            <v>2</v>
          </cell>
          <cell r="F5274" t="str">
            <v>Ngô Phong  Cường</v>
          </cell>
          <cell r="G5274">
            <v>21</v>
          </cell>
        </row>
        <row r="5275">
          <cell r="B5275" t="str">
            <v>021100141602</v>
          </cell>
          <cell r="C5275" t="str">
            <v>Kỹ thuật cơ điện tử</v>
          </cell>
          <cell r="D5275" t="str">
            <v>21C1-CĐT1</v>
          </cell>
          <cell r="E5275">
            <v>2</v>
          </cell>
          <cell r="G5275">
            <v>1</v>
          </cell>
        </row>
        <row r="5276">
          <cell r="B5276" t="str">
            <v>021100141901</v>
          </cell>
          <cell r="C5276" t="str">
            <v>Kỹ thuật lắp đặt điện</v>
          </cell>
          <cell r="D5276" t="str">
            <v>21C1-ĐĐT1</v>
          </cell>
          <cell r="E5276">
            <v>2</v>
          </cell>
          <cell r="F5276" t="str">
            <v>Nguyễn Minh Đức  Cường</v>
          </cell>
          <cell r="G5276">
            <v>47</v>
          </cell>
        </row>
        <row r="5277">
          <cell r="B5277" t="str">
            <v>021100141902</v>
          </cell>
          <cell r="C5277" t="str">
            <v>Kỹ thuật lắp đặt điện</v>
          </cell>
          <cell r="D5277" t="str">
            <v>21C1-ĐĐT1</v>
          </cell>
          <cell r="E5277">
            <v>2</v>
          </cell>
          <cell r="G5277">
            <v>1</v>
          </cell>
        </row>
        <row r="5278">
          <cell r="B5278" t="str">
            <v>021100142001</v>
          </cell>
          <cell r="C5278" t="str">
            <v>Thực hành cung cấp điện</v>
          </cell>
          <cell r="D5278" t="str">
            <v>21C1-ĐCN1</v>
          </cell>
          <cell r="E5278">
            <v>2</v>
          </cell>
          <cell r="F5278" t="str">
            <v>Đỗ Huỳnh Thanh  Phong</v>
          </cell>
          <cell r="G5278">
            <v>46</v>
          </cell>
        </row>
        <row r="5279">
          <cell r="B5279" t="str">
            <v>021100142002</v>
          </cell>
          <cell r="C5279" t="str">
            <v>Thực hành cung cấp điện</v>
          </cell>
          <cell r="D5279" t="str">
            <v>21C1-ĐCN2</v>
          </cell>
          <cell r="E5279">
            <v>2</v>
          </cell>
          <cell r="F5279" t="str">
            <v>Trần Nam Anh</v>
          </cell>
          <cell r="G5279">
            <v>41</v>
          </cell>
        </row>
        <row r="5280">
          <cell r="B5280" t="str">
            <v>021100142301</v>
          </cell>
          <cell r="C5280" t="str">
            <v>Thực hành điện công nghiệp</v>
          </cell>
          <cell r="D5280" t="str">
            <v>21C1-ĐCN1</v>
          </cell>
          <cell r="E5280">
            <v>2</v>
          </cell>
          <cell r="F5280" t="str">
            <v>Nguyễn Văn  Yên</v>
          </cell>
          <cell r="G5280">
            <v>45</v>
          </cell>
        </row>
        <row r="5281">
          <cell r="B5281" t="str">
            <v>021100142302</v>
          </cell>
          <cell r="C5281" t="str">
            <v>Thực hành điện công nghiệp</v>
          </cell>
          <cell r="D5281" t="str">
            <v>21C1-ĐCN2</v>
          </cell>
          <cell r="E5281">
            <v>2</v>
          </cell>
          <cell r="F5281" t="str">
            <v>Trần Trung  Hiếu</v>
          </cell>
          <cell r="G5281">
            <v>40</v>
          </cell>
        </row>
        <row r="5282">
          <cell r="B5282" t="str">
            <v>021100142901</v>
          </cell>
          <cell r="C5282" t="str">
            <v>Điều hòa không khí ôtô</v>
          </cell>
          <cell r="D5282" t="str">
            <v>21C1-CNL1</v>
          </cell>
          <cell r="E5282">
            <v>2</v>
          </cell>
          <cell r="F5282" t="str">
            <v>Nguyễn Vũ Xuân  Thì</v>
          </cell>
          <cell r="G5282">
            <v>46</v>
          </cell>
        </row>
        <row r="5283">
          <cell r="B5283" t="str">
            <v>021100142902</v>
          </cell>
          <cell r="C5283" t="str">
            <v>Điều hòa không khí ôtô</v>
          </cell>
          <cell r="D5283" t="str">
            <v>21C1-KML1</v>
          </cell>
          <cell r="E5283">
            <v>2</v>
          </cell>
          <cell r="F5283" t="str">
            <v>Lê Quang Liêm</v>
          </cell>
          <cell r="G5283">
            <v>38</v>
          </cell>
        </row>
        <row r="5284">
          <cell r="B5284" t="str">
            <v>021100142903</v>
          </cell>
          <cell r="C5284" t="str">
            <v>Điều hòa không khí ôtô</v>
          </cell>
          <cell r="D5284" t="str">
            <v>21C1-VSL1</v>
          </cell>
          <cell r="E5284">
            <v>2</v>
          </cell>
          <cell r="F5284" t="str">
            <v>Nguyễn Vũ Xuân  Thì</v>
          </cell>
          <cell r="G5284">
            <v>38</v>
          </cell>
        </row>
        <row r="5285">
          <cell r="B5285" t="str">
            <v>021100143101</v>
          </cell>
          <cell r="C5285" t="str">
            <v>Thực hành hệ thống điều hòa không khí cục bộ</v>
          </cell>
          <cell r="D5285" t="str">
            <v>21C1-CNL1</v>
          </cell>
          <cell r="E5285">
            <v>2</v>
          </cell>
          <cell r="F5285" t="str">
            <v>Phan Văn Hòa</v>
          </cell>
          <cell r="G5285">
            <v>45</v>
          </cell>
        </row>
        <row r="5286">
          <cell r="B5286" t="str">
            <v>021100143102</v>
          </cell>
          <cell r="C5286" t="str">
            <v>Thực hành hệ thống điều hòa không khí cục bộ</v>
          </cell>
          <cell r="D5286" t="str">
            <v>21C1-KML1</v>
          </cell>
          <cell r="E5286">
            <v>2</v>
          </cell>
          <cell r="F5286" t="str">
            <v>Nguyễn Vũ Xuân  Thì</v>
          </cell>
          <cell r="G5286">
            <v>39</v>
          </cell>
        </row>
        <row r="5287">
          <cell r="B5287" t="str">
            <v>021100143103</v>
          </cell>
          <cell r="C5287" t="str">
            <v>Thực hành hệ thống điều hòa không khí cục bộ</v>
          </cell>
          <cell r="D5287" t="str">
            <v>21C1-VSL1</v>
          </cell>
          <cell r="E5287">
            <v>2</v>
          </cell>
          <cell r="F5287" t="str">
            <v>Phan Văn Hòa</v>
          </cell>
          <cell r="G5287">
            <v>38</v>
          </cell>
        </row>
        <row r="5288">
          <cell r="B5288" t="str">
            <v>021100143201</v>
          </cell>
          <cell r="C5288" t="str">
            <v>Thực hành hệ thống máy lạnh công nghiệp</v>
          </cell>
          <cell r="D5288" t="str">
            <v>21C1-CNL1</v>
          </cell>
          <cell r="E5288">
            <v>2</v>
          </cell>
          <cell r="F5288" t="str">
            <v>Đặng Thế Huân</v>
          </cell>
          <cell r="G5288">
            <v>42</v>
          </cell>
        </row>
        <row r="5289">
          <cell r="B5289" t="str">
            <v>021100143202</v>
          </cell>
          <cell r="C5289" t="str">
            <v>Thực hành hệ thống máy lạnh công nghiệp</v>
          </cell>
          <cell r="D5289" t="str">
            <v>21C1-KML1</v>
          </cell>
          <cell r="E5289">
            <v>2</v>
          </cell>
          <cell r="F5289" t="str">
            <v>Đặng Thế Huân</v>
          </cell>
          <cell r="G5289">
            <v>37</v>
          </cell>
        </row>
        <row r="5290">
          <cell r="B5290" t="str">
            <v>021100143203</v>
          </cell>
          <cell r="C5290" t="str">
            <v>Thực hành hệ thống máy lạnh công nghiệp</v>
          </cell>
          <cell r="D5290" t="str">
            <v>21C1-VSL1</v>
          </cell>
          <cell r="E5290">
            <v>2</v>
          </cell>
          <cell r="F5290" t="str">
            <v>Đặng Thế Huân, Nguyễn Vũ Xuân  Thì</v>
          </cell>
          <cell r="G5290">
            <v>39</v>
          </cell>
        </row>
        <row r="5291">
          <cell r="B5291" t="str">
            <v>021100143501</v>
          </cell>
          <cell r="C5291" t="str">
            <v>Chuyên đề máy lạnh</v>
          </cell>
          <cell r="D5291" t="str">
            <v>21C1-CNL1</v>
          </cell>
          <cell r="E5291">
            <v>2</v>
          </cell>
          <cell r="F5291" t="str">
            <v>Đinh Đồng Hiệp</v>
          </cell>
          <cell r="G5291">
            <v>45</v>
          </cell>
        </row>
        <row r="5292">
          <cell r="B5292" t="str">
            <v>021100143502</v>
          </cell>
          <cell r="C5292" t="str">
            <v>Chuyên đề máy lạnh</v>
          </cell>
          <cell r="D5292" t="str">
            <v>21C1-KML1</v>
          </cell>
          <cell r="E5292">
            <v>2</v>
          </cell>
          <cell r="F5292" t="str">
            <v>Đinh Đồng Hiệp</v>
          </cell>
          <cell r="G5292">
            <v>36</v>
          </cell>
        </row>
        <row r="5293">
          <cell r="B5293" t="str">
            <v>021100143503</v>
          </cell>
          <cell r="C5293" t="str">
            <v>Chuyên đề máy lạnh</v>
          </cell>
          <cell r="D5293" t="str">
            <v>21C1-CNL1</v>
          </cell>
          <cell r="E5293">
            <v>2</v>
          </cell>
          <cell r="G5293">
            <v>1</v>
          </cell>
        </row>
        <row r="5294">
          <cell r="B5294" t="str">
            <v>021100144001</v>
          </cell>
          <cell r="C5294" t="str">
            <v>Tự động hóa hệ thống lạnh</v>
          </cell>
          <cell r="D5294" t="str">
            <v>21C1-KML1</v>
          </cell>
          <cell r="E5294">
            <v>2</v>
          </cell>
          <cell r="F5294" t="str">
            <v>Nguyễn Thanh Dũng</v>
          </cell>
          <cell r="G5294">
            <v>36</v>
          </cell>
        </row>
        <row r="5295">
          <cell r="B5295" t="str">
            <v>021100144002</v>
          </cell>
          <cell r="C5295" t="str">
            <v>Tự động hóa hệ thống lạnh</v>
          </cell>
          <cell r="D5295" t="str">
            <v>21C1-KML1</v>
          </cell>
          <cell r="E5295">
            <v>2</v>
          </cell>
          <cell r="G5295">
            <v>2</v>
          </cell>
        </row>
        <row r="5296">
          <cell r="B5296" t="str">
            <v>021100144201</v>
          </cell>
          <cell r="C5296" t="str">
            <v>Thực hành CNC cơ bản</v>
          </cell>
          <cell r="D5296" t="str">
            <v>21C1-CCK1</v>
          </cell>
          <cell r="E5296">
            <v>2</v>
          </cell>
          <cell r="F5296" t="str">
            <v>Trương Thị Phương Hồng</v>
          </cell>
          <cell r="G5296">
            <v>37</v>
          </cell>
        </row>
        <row r="5297">
          <cell r="B5297" t="str">
            <v>021100144202</v>
          </cell>
          <cell r="C5297" t="str">
            <v>Thực hành CNC cơ bản</v>
          </cell>
          <cell r="D5297" t="str">
            <v>21C1-CCK2</v>
          </cell>
          <cell r="E5297">
            <v>2</v>
          </cell>
          <cell r="F5297" t="str">
            <v>Đỗ Thị Phương Khanh</v>
          </cell>
          <cell r="G5297">
            <v>41</v>
          </cell>
        </row>
        <row r="5298">
          <cell r="B5298" t="str">
            <v>021100144203</v>
          </cell>
          <cell r="C5298" t="str">
            <v>Thực hành CNC cơ bản</v>
          </cell>
          <cell r="D5298" t="str">
            <v>21C1-CCK3</v>
          </cell>
          <cell r="E5298">
            <v>2</v>
          </cell>
          <cell r="F5298" t="str">
            <v>Chung Trần Thế  Vinh</v>
          </cell>
          <cell r="G5298">
            <v>33</v>
          </cell>
        </row>
        <row r="5299">
          <cell r="B5299" t="str">
            <v>021100144204</v>
          </cell>
          <cell r="C5299" t="str">
            <v>Thực hành CNC cơ bản</v>
          </cell>
          <cell r="D5299" t="str">
            <v>21C1-CCK4</v>
          </cell>
          <cell r="E5299">
            <v>2</v>
          </cell>
          <cell r="F5299" t="str">
            <v>Trần Minh  Thông</v>
          </cell>
          <cell r="G5299">
            <v>54</v>
          </cell>
        </row>
        <row r="5300">
          <cell r="B5300" t="str">
            <v>021100144205</v>
          </cell>
          <cell r="C5300" t="str">
            <v>Thực hành CNC cơ bản</v>
          </cell>
          <cell r="D5300" t="str">
            <v>21C1-CTM1</v>
          </cell>
          <cell r="E5300">
            <v>2</v>
          </cell>
          <cell r="F5300" t="str">
            <v>Trương Thị Phương Hồng</v>
          </cell>
          <cell r="G5300">
            <v>23</v>
          </cell>
        </row>
        <row r="5301">
          <cell r="B5301" t="str">
            <v>021100144206</v>
          </cell>
          <cell r="C5301" t="str">
            <v>Thực hành CNC cơ bản</v>
          </cell>
          <cell r="D5301" t="str">
            <v>20C1_HL2_CK2</v>
          </cell>
          <cell r="E5301">
            <v>2</v>
          </cell>
          <cell r="F5301" t="str">
            <v>Bùi Anh  Tuấn</v>
          </cell>
          <cell r="G5301">
            <v>14</v>
          </cell>
        </row>
        <row r="5302">
          <cell r="B5302" t="str">
            <v>021100144301</v>
          </cell>
          <cell r="C5302" t="str">
            <v>Thực hành CNC nâng cao</v>
          </cell>
          <cell r="D5302" t="str">
            <v>21C1-CCK1</v>
          </cell>
          <cell r="E5302">
            <v>2</v>
          </cell>
          <cell r="F5302" t="str">
            <v>Trương Thị Phương Hồng</v>
          </cell>
          <cell r="G5302">
            <v>42</v>
          </cell>
        </row>
        <row r="5303">
          <cell r="B5303" t="str">
            <v>021100144302</v>
          </cell>
          <cell r="C5303" t="str">
            <v>Thực hành CNC nâng cao</v>
          </cell>
          <cell r="D5303" t="str">
            <v>21C1-CCK2</v>
          </cell>
          <cell r="E5303">
            <v>2</v>
          </cell>
          <cell r="F5303" t="str">
            <v>Đỗ Thị Phương Khanh</v>
          </cell>
          <cell r="G5303">
            <v>38</v>
          </cell>
        </row>
        <row r="5304">
          <cell r="B5304" t="str">
            <v>021100144303</v>
          </cell>
          <cell r="C5304" t="str">
            <v>Thực hành CNC nâng cao</v>
          </cell>
          <cell r="D5304" t="str">
            <v>21C1-CCK3</v>
          </cell>
          <cell r="E5304">
            <v>2</v>
          </cell>
          <cell r="F5304" t="str">
            <v>Chung Trần Thế  Vinh</v>
          </cell>
          <cell r="G5304">
            <v>33</v>
          </cell>
        </row>
        <row r="5305">
          <cell r="B5305" t="str">
            <v>021100144304</v>
          </cell>
          <cell r="C5305" t="str">
            <v>Thực hành CNC nâng cao</v>
          </cell>
          <cell r="D5305" t="str">
            <v>21C1-CCK4</v>
          </cell>
          <cell r="E5305">
            <v>2</v>
          </cell>
          <cell r="F5305" t="str">
            <v>Bùi Anh  Tuấn, Chung Trần Thế  Vinh, Trương Thị Phương Hồng</v>
          </cell>
          <cell r="G5305">
            <v>52</v>
          </cell>
        </row>
        <row r="5306">
          <cell r="B5306" t="str">
            <v>021100145302</v>
          </cell>
          <cell r="C5306" t="str">
            <v>Lập trình CNC</v>
          </cell>
          <cell r="D5306" t="str">
            <v>20C1_HL2_CK1</v>
          </cell>
          <cell r="E5306">
            <v>2</v>
          </cell>
          <cell r="F5306" t="str">
            <v>Bùi Anh  Tuấn</v>
          </cell>
          <cell r="G5306">
            <v>16</v>
          </cell>
        </row>
        <row r="5307">
          <cell r="B5307" t="str">
            <v>021100145701</v>
          </cell>
          <cell r="C5307" t="str">
            <v>Thực hành phay nâng cao</v>
          </cell>
          <cell r="D5307" t="str">
            <v>21C1-CCK1</v>
          </cell>
          <cell r="E5307">
            <v>2</v>
          </cell>
          <cell r="F5307" t="str">
            <v>Nguyễn Tiến  Dũng</v>
          </cell>
          <cell r="G5307">
            <v>40</v>
          </cell>
        </row>
        <row r="5308">
          <cell r="B5308" t="str">
            <v>021100145702</v>
          </cell>
          <cell r="C5308" t="str">
            <v>Thực hành phay nâng cao</v>
          </cell>
          <cell r="D5308" t="str">
            <v>21C1-CCK2</v>
          </cell>
          <cell r="E5308">
            <v>2</v>
          </cell>
          <cell r="F5308" t="str">
            <v>Nguyễn Hồng Phúc</v>
          </cell>
          <cell r="G5308">
            <v>36</v>
          </cell>
        </row>
        <row r="5309">
          <cell r="B5309" t="str">
            <v>021100145703</v>
          </cell>
          <cell r="C5309" t="str">
            <v>Thực hành phay nâng cao</v>
          </cell>
          <cell r="D5309" t="str">
            <v>21C1-CCK3</v>
          </cell>
          <cell r="E5309">
            <v>2</v>
          </cell>
          <cell r="F5309" t="str">
            <v>Phan Văn Thành</v>
          </cell>
          <cell r="G5309">
            <v>33</v>
          </cell>
        </row>
        <row r="5310">
          <cell r="B5310" t="str">
            <v>021100145704</v>
          </cell>
          <cell r="C5310" t="str">
            <v>Thực hành phay nâng cao</v>
          </cell>
          <cell r="D5310" t="str">
            <v>21C1-CCK4</v>
          </cell>
          <cell r="E5310">
            <v>2</v>
          </cell>
          <cell r="F5310" t="str">
            <v>Nguyễn Chí  Nhân</v>
          </cell>
          <cell r="G5310">
            <v>41</v>
          </cell>
        </row>
        <row r="5311">
          <cell r="B5311" t="str">
            <v>021100145801</v>
          </cell>
          <cell r="C5311" t="str">
            <v>Thực tập tốt nghiệp</v>
          </cell>
          <cell r="D5311" t="str">
            <v>21C1-CTM1</v>
          </cell>
          <cell r="E5311">
            <v>2</v>
          </cell>
          <cell r="G5311">
            <v>28</v>
          </cell>
        </row>
        <row r="5312">
          <cell r="B5312" t="str">
            <v>021100146301</v>
          </cell>
          <cell r="C5312" t="str">
            <v>Thực hành phay cơ bản</v>
          </cell>
          <cell r="D5312" t="str">
            <v>22C1-CTM1</v>
          </cell>
          <cell r="E5312">
            <v>2</v>
          </cell>
          <cell r="F5312" t="str">
            <v>Nguyễn Duy  Hải</v>
          </cell>
          <cell r="G5312">
            <v>44</v>
          </cell>
        </row>
        <row r="5313">
          <cell r="B5313" t="str">
            <v>021100146302</v>
          </cell>
          <cell r="C5313" t="str">
            <v>Thực hành phay cơ bản</v>
          </cell>
          <cell r="D5313" t="str">
            <v>22C1-CCK1</v>
          </cell>
          <cell r="E5313">
            <v>2</v>
          </cell>
          <cell r="F5313" t="str">
            <v>Phan Văn Thành</v>
          </cell>
          <cell r="G5313">
            <v>50</v>
          </cell>
        </row>
        <row r="5314">
          <cell r="B5314" t="str">
            <v>021100146303</v>
          </cell>
          <cell r="C5314" t="str">
            <v>Thực hành phay cơ bản</v>
          </cell>
          <cell r="D5314" t="str">
            <v>22C1-CCK2</v>
          </cell>
          <cell r="E5314">
            <v>2</v>
          </cell>
          <cell r="F5314" t="str">
            <v>Nguyễn Tiến  Dũng</v>
          </cell>
          <cell r="G5314">
            <v>53</v>
          </cell>
        </row>
        <row r="5315">
          <cell r="B5315" t="str">
            <v>021100146304</v>
          </cell>
          <cell r="C5315" t="str">
            <v>Thực hành phay cơ bản</v>
          </cell>
          <cell r="D5315" t="str">
            <v>22C1-CCK3</v>
          </cell>
          <cell r="E5315">
            <v>2</v>
          </cell>
          <cell r="F5315" t="str">
            <v>Trần Đình Khải</v>
          </cell>
          <cell r="G5315">
            <v>49</v>
          </cell>
        </row>
        <row r="5316">
          <cell r="B5316" t="str">
            <v>021100146305</v>
          </cell>
          <cell r="C5316" t="str">
            <v>Thực hành phay cơ bản</v>
          </cell>
          <cell r="D5316" t="str">
            <v>22C1-CCK4</v>
          </cell>
          <cell r="E5316">
            <v>2</v>
          </cell>
          <cell r="F5316" t="str">
            <v>Nguyễn Duy Tân</v>
          </cell>
          <cell r="G5316">
            <v>51</v>
          </cell>
        </row>
        <row r="5317">
          <cell r="B5317" t="str">
            <v>021100146401</v>
          </cell>
          <cell r="C5317" t="str">
            <v>Trang bị điện trong hệ thống thiết bị công nghiệp</v>
          </cell>
          <cell r="D5317" t="str">
            <v>20C1_HL2_BCN</v>
          </cell>
          <cell r="E5317">
            <v>2</v>
          </cell>
          <cell r="F5317" t="str">
            <v>Võ Hoài Sơn</v>
          </cell>
          <cell r="G5317">
            <v>7</v>
          </cell>
        </row>
        <row r="5318">
          <cell r="B5318" t="str">
            <v>021100146402</v>
          </cell>
          <cell r="C5318" t="str">
            <v>Trang bị điện trong hệ thống thiết bị công nghiệp</v>
          </cell>
          <cell r="D5318" t="str">
            <v>20C1_HL2_BCN</v>
          </cell>
          <cell r="E5318">
            <v>2</v>
          </cell>
          <cell r="G5318">
            <v>1</v>
          </cell>
        </row>
        <row r="5319">
          <cell r="B5319" t="str">
            <v>021100147201</v>
          </cell>
          <cell r="C5319" t="str">
            <v>Nguyên lý - Chi tiết máy</v>
          </cell>
          <cell r="D5319" t="str">
            <v>21C1-CNÔ1</v>
          </cell>
          <cell r="E5319">
            <v>2</v>
          </cell>
          <cell r="F5319" t="str">
            <v>Dương Thị Hồng</v>
          </cell>
          <cell r="G5319">
            <v>42</v>
          </cell>
        </row>
        <row r="5320">
          <cell r="B5320" t="str">
            <v>021100147202</v>
          </cell>
          <cell r="C5320" t="str">
            <v>Nguyên lý - Chi tiết máy</v>
          </cell>
          <cell r="D5320" t="str">
            <v>21C1-CNÔ10</v>
          </cell>
          <cell r="E5320">
            <v>2</v>
          </cell>
          <cell r="F5320" t="str">
            <v>Dương Thị Hồng</v>
          </cell>
          <cell r="G5320">
            <v>43</v>
          </cell>
        </row>
        <row r="5321">
          <cell r="B5321" t="str">
            <v>021100147203</v>
          </cell>
          <cell r="C5321" t="str">
            <v>Nguyên lý - Chi tiết máy</v>
          </cell>
          <cell r="D5321" t="str">
            <v>21C1-CNÔ2</v>
          </cell>
          <cell r="E5321">
            <v>2</v>
          </cell>
          <cell r="F5321" t="str">
            <v>Nguyễn Thị Xuân Chinh</v>
          </cell>
          <cell r="G5321">
            <v>45</v>
          </cell>
        </row>
        <row r="5322">
          <cell r="B5322" t="str">
            <v>021100147204</v>
          </cell>
          <cell r="C5322" t="str">
            <v>Nguyên lý - Chi tiết máy</v>
          </cell>
          <cell r="D5322" t="str">
            <v>21C1-CNÔ3</v>
          </cell>
          <cell r="E5322">
            <v>2</v>
          </cell>
          <cell r="F5322" t="str">
            <v>Lư Thị Yến  Vũ</v>
          </cell>
          <cell r="G5322">
            <v>38</v>
          </cell>
        </row>
        <row r="5323">
          <cell r="B5323" t="str">
            <v>021100147205</v>
          </cell>
          <cell r="C5323" t="str">
            <v>Nguyên lý - Chi tiết máy</v>
          </cell>
          <cell r="D5323" t="str">
            <v>21C1-CNÔ4</v>
          </cell>
          <cell r="E5323">
            <v>2</v>
          </cell>
          <cell r="F5323" t="str">
            <v>Nguyễn Thị Xuân Chinh</v>
          </cell>
          <cell r="G5323">
            <v>41</v>
          </cell>
        </row>
        <row r="5324">
          <cell r="B5324" t="str">
            <v>021100147206</v>
          </cell>
          <cell r="C5324" t="str">
            <v>Nguyên lý - Chi tiết máy</v>
          </cell>
          <cell r="D5324" t="str">
            <v>21C1-CNÔ5</v>
          </cell>
          <cell r="E5324">
            <v>2</v>
          </cell>
          <cell r="F5324" t="str">
            <v>Lư Thị Yến  Vũ</v>
          </cell>
          <cell r="G5324">
            <v>39</v>
          </cell>
        </row>
        <row r="5325">
          <cell r="B5325" t="str">
            <v>021100147207</v>
          </cell>
          <cell r="C5325" t="str">
            <v>Nguyên lý - Chi tiết máy</v>
          </cell>
          <cell r="D5325" t="str">
            <v>21C1-CNÔ6</v>
          </cell>
          <cell r="E5325">
            <v>2</v>
          </cell>
          <cell r="F5325" t="str">
            <v>Lư Thị Yến  Vũ</v>
          </cell>
          <cell r="G5325">
            <v>44</v>
          </cell>
        </row>
        <row r="5326">
          <cell r="B5326" t="str">
            <v>021100147208</v>
          </cell>
          <cell r="C5326" t="str">
            <v>Nguyên lý - Chi tiết máy</v>
          </cell>
          <cell r="D5326" t="str">
            <v>21C1-CNÔ7</v>
          </cell>
          <cell r="E5326">
            <v>2</v>
          </cell>
          <cell r="F5326" t="str">
            <v>Lư Thị Yến  Vũ</v>
          </cell>
          <cell r="G5326">
            <v>42</v>
          </cell>
        </row>
        <row r="5327">
          <cell r="B5327" t="str">
            <v>021100147209</v>
          </cell>
          <cell r="C5327" t="str">
            <v>Nguyên lý - Chi tiết máy</v>
          </cell>
          <cell r="D5327" t="str">
            <v>21C1-CNÔ8</v>
          </cell>
          <cell r="E5327">
            <v>2</v>
          </cell>
          <cell r="F5327" t="str">
            <v>Nguyễn Thị Xuân Chinh</v>
          </cell>
          <cell r="G5327">
            <v>41</v>
          </cell>
        </row>
        <row r="5328">
          <cell r="B5328" t="str">
            <v>021100147210</v>
          </cell>
          <cell r="C5328" t="str">
            <v>Nguyên lý - Chi tiết máy</v>
          </cell>
          <cell r="D5328" t="str">
            <v>21C1-CNÔ9</v>
          </cell>
          <cell r="E5328">
            <v>2</v>
          </cell>
          <cell r="F5328" t="str">
            <v>Nguyễn Thị Xuân Chinh</v>
          </cell>
          <cell r="G5328">
            <v>35</v>
          </cell>
        </row>
        <row r="5329">
          <cell r="B5329" t="str">
            <v>021100147211</v>
          </cell>
          <cell r="C5329" t="str">
            <v>Nguyên lý - Chi tiết máy</v>
          </cell>
          <cell r="D5329" t="str">
            <v>21C1-CNÔ1</v>
          </cell>
          <cell r="E5329">
            <v>2</v>
          </cell>
          <cell r="G5329">
            <v>49</v>
          </cell>
        </row>
        <row r="5330">
          <cell r="B5330" t="str">
            <v>021100147212</v>
          </cell>
          <cell r="C5330" t="str">
            <v>Nguyên lý - Chi tiết máy</v>
          </cell>
          <cell r="D5330" t="str">
            <v>21C1_HL2_Đ.Lực 1</v>
          </cell>
          <cell r="E5330">
            <v>2</v>
          </cell>
          <cell r="F5330" t="str">
            <v>Võ Hoài Sơn</v>
          </cell>
          <cell r="G5330">
            <v>24</v>
          </cell>
        </row>
        <row r="5331">
          <cell r="B5331" t="str">
            <v>021100147213</v>
          </cell>
          <cell r="C5331" t="str">
            <v>Nguyên lý - Chi tiết máy</v>
          </cell>
          <cell r="D5331" t="str">
            <v>21C1_HL2_Đ.Lực 1; 21C1-CNÔ1</v>
          </cell>
          <cell r="E5331">
            <v>2</v>
          </cell>
        </row>
        <row r="5332">
          <cell r="B5332" t="str">
            <v>021100147301</v>
          </cell>
          <cell r="C5332" t="str">
            <v>Hệ thống điện và điện tử ôtô</v>
          </cell>
          <cell r="D5332" t="str">
            <v>22C1-CNÔ1</v>
          </cell>
          <cell r="E5332">
            <v>2</v>
          </cell>
          <cell r="F5332" t="str">
            <v>Trần  Xuân Dung (TG)</v>
          </cell>
          <cell r="G5332">
            <v>51</v>
          </cell>
        </row>
        <row r="5333">
          <cell r="B5333" t="str">
            <v>021100147302</v>
          </cell>
          <cell r="C5333" t="str">
            <v>Hệ thống điện và điện tử ôtô</v>
          </cell>
          <cell r="D5333" t="str">
            <v>22C1-CNÔ2</v>
          </cell>
          <cell r="E5333">
            <v>2</v>
          </cell>
          <cell r="F5333" t="str">
            <v>Trần  Xuân Dung (TG)</v>
          </cell>
          <cell r="G5333">
            <v>50</v>
          </cell>
        </row>
        <row r="5334">
          <cell r="B5334" t="str">
            <v>021100147303</v>
          </cell>
          <cell r="C5334" t="str">
            <v>Hệ thống điện và điện tử ôtô</v>
          </cell>
          <cell r="D5334" t="str">
            <v>22C1-CNÔ3</v>
          </cell>
          <cell r="E5334">
            <v>2</v>
          </cell>
          <cell r="F5334" t="str">
            <v>Nguyễn Thành Đức</v>
          </cell>
          <cell r="G5334">
            <v>52</v>
          </cell>
        </row>
        <row r="5335">
          <cell r="B5335" t="str">
            <v>021100147304</v>
          </cell>
          <cell r="C5335" t="str">
            <v>Hệ thống điện và điện tử ôtô</v>
          </cell>
          <cell r="D5335" t="str">
            <v>22C1-CNÔ4</v>
          </cell>
          <cell r="E5335">
            <v>2</v>
          </cell>
          <cell r="F5335" t="str">
            <v>Đặng Thái  Sơn</v>
          </cell>
          <cell r="G5335">
            <v>50</v>
          </cell>
        </row>
        <row r="5336">
          <cell r="B5336" t="str">
            <v>021100147305</v>
          </cell>
          <cell r="C5336" t="str">
            <v>Hệ thống điện và điện tử ôtô</v>
          </cell>
          <cell r="D5336" t="str">
            <v>22C1-CNÔ5</v>
          </cell>
          <cell r="E5336">
            <v>2</v>
          </cell>
          <cell r="F5336" t="str">
            <v>Nguyễn Lương Tâm</v>
          </cell>
          <cell r="G5336">
            <v>41</v>
          </cell>
        </row>
        <row r="5337">
          <cell r="B5337" t="str">
            <v>021100147306</v>
          </cell>
          <cell r="C5337" t="str">
            <v>Hệ thống điện và điện tử ôtô</v>
          </cell>
          <cell r="D5337" t="str">
            <v>22C1-CNÔ6</v>
          </cell>
          <cell r="E5337">
            <v>2</v>
          </cell>
          <cell r="F5337" t="str">
            <v>Lý Văn Trung</v>
          </cell>
          <cell r="G5337">
            <v>41</v>
          </cell>
        </row>
        <row r="5338">
          <cell r="B5338" t="str">
            <v>021100147307</v>
          </cell>
          <cell r="C5338" t="str">
            <v>Hệ thống điện và điện tử ôtô</v>
          </cell>
          <cell r="D5338" t="str">
            <v>22C1-CNÔ7</v>
          </cell>
          <cell r="E5338">
            <v>2</v>
          </cell>
          <cell r="F5338" t="str">
            <v>Giang Văn Tiến</v>
          </cell>
          <cell r="G5338">
            <v>45</v>
          </cell>
        </row>
        <row r="5339">
          <cell r="B5339" t="str">
            <v>021100147308</v>
          </cell>
          <cell r="C5339" t="str">
            <v>Hệ thống điện và điện tử ôtô</v>
          </cell>
          <cell r="D5339" t="str">
            <v>22C1-CNÔ8</v>
          </cell>
          <cell r="E5339">
            <v>2</v>
          </cell>
          <cell r="F5339" t="str">
            <v>Hà Quốc Bảo</v>
          </cell>
          <cell r="G5339">
            <v>47</v>
          </cell>
        </row>
        <row r="5340">
          <cell r="B5340" t="str">
            <v>021100147309</v>
          </cell>
          <cell r="C5340" t="str">
            <v>Hệ thống điện và điện tử ôtô</v>
          </cell>
          <cell r="D5340" t="str">
            <v>22C1-CNÔ9</v>
          </cell>
          <cell r="E5340">
            <v>2</v>
          </cell>
          <cell r="F5340" t="str">
            <v>Lý Văn Trung</v>
          </cell>
          <cell r="G5340">
            <v>33</v>
          </cell>
        </row>
        <row r="5341">
          <cell r="B5341" t="str">
            <v>021100147310</v>
          </cell>
          <cell r="C5341" t="str">
            <v>Hệ thống điện và điện tử ôtô</v>
          </cell>
          <cell r="D5341" t="str">
            <v>22C1-CNÔ10</v>
          </cell>
          <cell r="E5341">
            <v>2</v>
          </cell>
          <cell r="F5341" t="str">
            <v>Giang Văn Tiến</v>
          </cell>
          <cell r="G5341">
            <v>28</v>
          </cell>
        </row>
        <row r="5342">
          <cell r="B5342" t="str">
            <v>021100147401</v>
          </cell>
          <cell r="C5342" t="str">
            <v>Thực hành động cơ xăng</v>
          </cell>
          <cell r="D5342" t="str">
            <v>22C1-CNÔ1</v>
          </cell>
          <cell r="E5342">
            <v>2</v>
          </cell>
          <cell r="F5342" t="str">
            <v>Huỳnh Đình Văn</v>
          </cell>
          <cell r="G5342">
            <v>52</v>
          </cell>
        </row>
        <row r="5343">
          <cell r="B5343" t="str">
            <v>021100147402</v>
          </cell>
          <cell r="C5343" t="str">
            <v>Thực hành động cơ xăng</v>
          </cell>
          <cell r="D5343" t="str">
            <v>22C1-CNÔ2</v>
          </cell>
          <cell r="E5343">
            <v>2</v>
          </cell>
          <cell r="F5343" t="str">
            <v>Nguyễn Anh Tuấn, Trần Quốc Duy</v>
          </cell>
          <cell r="G5343">
            <v>50</v>
          </cell>
        </row>
        <row r="5344">
          <cell r="B5344" t="str">
            <v>021100147403</v>
          </cell>
          <cell r="C5344" t="str">
            <v>Thực hành động cơ xăng</v>
          </cell>
          <cell r="D5344" t="str">
            <v>22C1-CNÔ3</v>
          </cell>
          <cell r="E5344">
            <v>2</v>
          </cell>
          <cell r="F5344" t="str">
            <v>Bùi Trọng Tân</v>
          </cell>
          <cell r="G5344">
            <v>50</v>
          </cell>
        </row>
        <row r="5345">
          <cell r="B5345" t="str">
            <v>021100147404</v>
          </cell>
          <cell r="C5345" t="str">
            <v>Thực hành động cơ xăng</v>
          </cell>
          <cell r="D5345" t="str">
            <v>22C1-CNÔ4</v>
          </cell>
          <cell r="E5345">
            <v>2</v>
          </cell>
          <cell r="F5345" t="str">
            <v>Trần Duy Sư (TG)</v>
          </cell>
          <cell r="G5345">
            <v>48</v>
          </cell>
        </row>
        <row r="5346">
          <cell r="B5346" t="str">
            <v>021100147405</v>
          </cell>
          <cell r="C5346" t="str">
            <v>Thực hành động cơ xăng</v>
          </cell>
          <cell r="D5346" t="str">
            <v>22C1-CNÔ5</v>
          </cell>
          <cell r="E5346">
            <v>2</v>
          </cell>
          <cell r="F5346" t="str">
            <v>Lý Văn Trung</v>
          </cell>
          <cell r="G5346">
            <v>40</v>
          </cell>
        </row>
        <row r="5347">
          <cell r="B5347" t="str">
            <v>021100147406</v>
          </cell>
          <cell r="C5347" t="str">
            <v>Thực hành động cơ xăng</v>
          </cell>
          <cell r="D5347" t="str">
            <v>22C1-CNÔ6</v>
          </cell>
          <cell r="E5347">
            <v>2</v>
          </cell>
          <cell r="F5347" t="str">
            <v>Nguyễn Minh  Thái, Trần Khắc Vinh (TG)</v>
          </cell>
          <cell r="G5347">
            <v>41</v>
          </cell>
        </row>
        <row r="5348">
          <cell r="B5348" t="str">
            <v>021100147407</v>
          </cell>
          <cell r="C5348" t="str">
            <v>Thực hành động cơ xăng</v>
          </cell>
          <cell r="D5348" t="str">
            <v>22C1-CNÔ7</v>
          </cell>
          <cell r="E5348">
            <v>2</v>
          </cell>
          <cell r="F5348" t="str">
            <v>Nguyễn Hữu Lương</v>
          </cell>
          <cell r="G5348">
            <v>44</v>
          </cell>
        </row>
        <row r="5349">
          <cell r="B5349" t="str">
            <v>021100147408</v>
          </cell>
          <cell r="C5349" t="str">
            <v>Thực hành động cơ xăng</v>
          </cell>
          <cell r="D5349" t="str">
            <v>22C1-CNÔ8</v>
          </cell>
          <cell r="E5349">
            <v>2</v>
          </cell>
          <cell r="F5349" t="str">
            <v>Huỳnh Đình Văn, Trần Quốc Duy</v>
          </cell>
          <cell r="G5349">
            <v>44</v>
          </cell>
        </row>
        <row r="5350">
          <cell r="B5350" t="str">
            <v>021100147409</v>
          </cell>
          <cell r="C5350" t="str">
            <v>Thực hành động cơ xăng</v>
          </cell>
          <cell r="D5350" t="str">
            <v>22C1-CNÔ9</v>
          </cell>
          <cell r="E5350">
            <v>2</v>
          </cell>
          <cell r="F5350" t="str">
            <v>Hoàng Phúc Bảo, Lý Văn Trung</v>
          </cell>
          <cell r="G5350">
            <v>33</v>
          </cell>
        </row>
        <row r="5351">
          <cell r="B5351" t="str">
            <v>021100147410</v>
          </cell>
          <cell r="C5351" t="str">
            <v>Thực hành động cơ xăng</v>
          </cell>
          <cell r="D5351" t="str">
            <v>22C1-CNÔ10</v>
          </cell>
          <cell r="E5351">
            <v>2</v>
          </cell>
          <cell r="F5351" t="str">
            <v>Bùi Trọng Tân, Trần Duy Sư (TG), Trần Khắc Vinh (TG)</v>
          </cell>
          <cell r="G5351">
            <v>28</v>
          </cell>
        </row>
        <row r="5352">
          <cell r="B5352" t="str">
            <v>021100147701</v>
          </cell>
          <cell r="C5352" t="str">
            <v>Thực hành động cơ Diesel</v>
          </cell>
          <cell r="D5352" t="str">
            <v>21C1-CNÔ1</v>
          </cell>
          <cell r="E5352">
            <v>2</v>
          </cell>
          <cell r="F5352" t="str">
            <v>Bùi Trọng Tân</v>
          </cell>
          <cell r="G5352">
            <v>43</v>
          </cell>
        </row>
        <row r="5353">
          <cell r="B5353" t="str">
            <v>021100147702</v>
          </cell>
          <cell r="C5353" t="str">
            <v>Thực hành động cơ Diesel</v>
          </cell>
          <cell r="D5353" t="str">
            <v>21C1-CNÔ10</v>
          </cell>
          <cell r="E5353">
            <v>2</v>
          </cell>
          <cell r="F5353" t="str">
            <v>Nguyễn Hữu Lương</v>
          </cell>
          <cell r="G5353">
            <v>44</v>
          </cell>
        </row>
        <row r="5354">
          <cell r="B5354" t="str">
            <v>021100147703</v>
          </cell>
          <cell r="C5354" t="str">
            <v>Thực hành động cơ Diesel</v>
          </cell>
          <cell r="D5354" t="str">
            <v>21C1-CNÔ2</v>
          </cell>
          <cell r="E5354">
            <v>2</v>
          </cell>
          <cell r="F5354" t="str">
            <v>Triệu Phú  Nguyên, Võ Đắc Thịnh</v>
          </cell>
          <cell r="G5354">
            <v>45</v>
          </cell>
        </row>
        <row r="5355">
          <cell r="B5355" t="str">
            <v>021100147704</v>
          </cell>
          <cell r="C5355" t="str">
            <v>Thực hành động cơ Diesel</v>
          </cell>
          <cell r="D5355" t="str">
            <v>21C1-CNÔ3</v>
          </cell>
          <cell r="E5355">
            <v>2</v>
          </cell>
          <cell r="F5355" t="str">
            <v>Huỳnh Đình Văn, Võ Đắc Thịnh</v>
          </cell>
          <cell r="G5355">
            <v>41</v>
          </cell>
        </row>
        <row r="5356">
          <cell r="B5356" t="str">
            <v>021100147705</v>
          </cell>
          <cell r="C5356" t="str">
            <v>Thực hành động cơ Diesel</v>
          </cell>
          <cell r="D5356" t="str">
            <v>21C1-CNÔ4</v>
          </cell>
          <cell r="E5356">
            <v>2</v>
          </cell>
          <cell r="F5356" t="str">
            <v>Phan Anh Tuấn  Kiệt</v>
          </cell>
          <cell r="G5356">
            <v>41</v>
          </cell>
        </row>
        <row r="5357">
          <cell r="B5357" t="str">
            <v>021100147706</v>
          </cell>
          <cell r="C5357" t="str">
            <v>Thực hành động cơ Diesel</v>
          </cell>
          <cell r="D5357" t="str">
            <v>21C1-CNÔ5</v>
          </cell>
          <cell r="E5357">
            <v>2</v>
          </cell>
          <cell r="F5357" t="str">
            <v>Nguyễn Hữu Lương, Trần Quốc Duy</v>
          </cell>
          <cell r="G5357">
            <v>40</v>
          </cell>
        </row>
        <row r="5358">
          <cell r="B5358" t="str">
            <v>021100147707</v>
          </cell>
          <cell r="C5358" t="str">
            <v>Thực hành động cơ Diesel</v>
          </cell>
          <cell r="D5358" t="str">
            <v>21C1-CNÔ6</v>
          </cell>
          <cell r="E5358">
            <v>2</v>
          </cell>
          <cell r="F5358" t="str">
            <v>Nguyễn Hoàng Vinh, Triệu Phú  Nguyên</v>
          </cell>
          <cell r="G5358">
            <v>45</v>
          </cell>
        </row>
        <row r="5359">
          <cell r="B5359" t="str">
            <v>021100147708</v>
          </cell>
          <cell r="C5359" t="str">
            <v>Thực hành động cơ Diesel</v>
          </cell>
          <cell r="D5359" t="str">
            <v>21C1-CNÔ7</v>
          </cell>
          <cell r="E5359">
            <v>2</v>
          </cell>
          <cell r="F5359" t="str">
            <v>Nguyễn Hoàng Vinh, Nguyễn Hữu Lương</v>
          </cell>
          <cell r="G5359">
            <v>43</v>
          </cell>
        </row>
        <row r="5360">
          <cell r="B5360" t="str">
            <v>021100147709</v>
          </cell>
          <cell r="C5360" t="str">
            <v>Thực hành động cơ Diesel</v>
          </cell>
          <cell r="D5360" t="str">
            <v>21C1-CNÔ8</v>
          </cell>
          <cell r="E5360">
            <v>2</v>
          </cell>
          <cell r="F5360" t="str">
            <v>Hoàng Phúc Bảo, Nguyễn Hoàng Vinh</v>
          </cell>
          <cell r="G5360">
            <v>40</v>
          </cell>
        </row>
        <row r="5361">
          <cell r="B5361" t="str">
            <v>021100147710</v>
          </cell>
          <cell r="C5361" t="str">
            <v>Thực hành động cơ Diesel</v>
          </cell>
          <cell r="D5361" t="str">
            <v>21C1-CNÔ9</v>
          </cell>
          <cell r="E5361">
            <v>2</v>
          </cell>
          <cell r="F5361" t="str">
            <v>Nguyễn Minh  Thái</v>
          </cell>
          <cell r="G5361">
            <v>36</v>
          </cell>
        </row>
        <row r="5362">
          <cell r="B5362" t="str">
            <v>021100148001</v>
          </cell>
          <cell r="C5362" t="str">
            <v>Thực tập tốt nghiệp</v>
          </cell>
          <cell r="D5362" t="str">
            <v>20C1_HL2_TTTN-D.LUC</v>
          </cell>
          <cell r="E5362">
            <v>2</v>
          </cell>
          <cell r="G5362">
            <v>5</v>
          </cell>
        </row>
        <row r="5363">
          <cell r="B5363" t="str">
            <v>021100148101</v>
          </cell>
          <cell r="C5363" t="str">
            <v>Hệ thống phanh trên ôtô hiện đại</v>
          </cell>
          <cell r="D5363" t="str">
            <v>21C1-CNÔ1</v>
          </cell>
          <cell r="E5363">
            <v>2</v>
          </cell>
          <cell r="F5363" t="str">
            <v>Nguyễn Thái Bình</v>
          </cell>
          <cell r="G5363">
            <v>46</v>
          </cell>
        </row>
        <row r="5364">
          <cell r="B5364" t="str">
            <v>021100148102</v>
          </cell>
          <cell r="C5364" t="str">
            <v>Hệ thống phanh trên ôtô hiện đại</v>
          </cell>
          <cell r="D5364" t="str">
            <v>21C1-CNÔ10</v>
          </cell>
          <cell r="E5364">
            <v>2</v>
          </cell>
          <cell r="F5364" t="str">
            <v>Trần Văn Đông</v>
          </cell>
          <cell r="G5364">
            <v>43</v>
          </cell>
        </row>
        <row r="5365">
          <cell r="B5365" t="str">
            <v>021100148103</v>
          </cell>
          <cell r="C5365" t="str">
            <v>Hệ thống phanh trên ôtô hiện đại</v>
          </cell>
          <cell r="D5365" t="str">
            <v>21C1-CNÔ2</v>
          </cell>
          <cell r="E5365">
            <v>2</v>
          </cell>
          <cell r="F5365" t="str">
            <v>Nguyễn Thái Bình</v>
          </cell>
          <cell r="G5365">
            <v>46</v>
          </cell>
        </row>
        <row r="5366">
          <cell r="B5366" t="str">
            <v>021100148104</v>
          </cell>
          <cell r="C5366" t="str">
            <v>Hệ thống phanh trên ôtô hiện đại</v>
          </cell>
          <cell r="D5366" t="str">
            <v>21C1-CNÔ3</v>
          </cell>
          <cell r="E5366">
            <v>2</v>
          </cell>
          <cell r="F5366" t="str">
            <v>Kiều Trung  Tín</v>
          </cell>
          <cell r="G5366">
            <v>41</v>
          </cell>
        </row>
        <row r="5367">
          <cell r="B5367" t="str">
            <v>021100148105</v>
          </cell>
          <cell r="C5367" t="str">
            <v>Hệ thống phanh trên ôtô hiện đại</v>
          </cell>
          <cell r="D5367" t="str">
            <v>21C1-CNÔ4</v>
          </cell>
          <cell r="E5367">
            <v>2</v>
          </cell>
          <cell r="F5367" t="str">
            <v>Kiều Trung  Tín</v>
          </cell>
          <cell r="G5367">
            <v>41</v>
          </cell>
        </row>
        <row r="5368">
          <cell r="B5368" t="str">
            <v>021100148106</v>
          </cell>
          <cell r="C5368" t="str">
            <v>Hệ thống phanh trên ôtô hiện đại</v>
          </cell>
          <cell r="D5368" t="str">
            <v>21C1-CNÔ5</v>
          </cell>
          <cell r="E5368">
            <v>2</v>
          </cell>
          <cell r="F5368" t="str">
            <v>Hồ Văn  Hóa</v>
          </cell>
          <cell r="G5368">
            <v>42</v>
          </cell>
        </row>
        <row r="5369">
          <cell r="B5369" t="str">
            <v>021100148107</v>
          </cell>
          <cell r="C5369" t="str">
            <v>Hệ thống phanh trên ôtô hiện đại</v>
          </cell>
          <cell r="D5369" t="str">
            <v>21C1-CNÔ6</v>
          </cell>
          <cell r="E5369">
            <v>2</v>
          </cell>
          <cell r="F5369" t="str">
            <v>Hồ Văn  Hóa</v>
          </cell>
          <cell r="G5369">
            <v>45</v>
          </cell>
        </row>
        <row r="5370">
          <cell r="B5370" t="str">
            <v>021100148108</v>
          </cell>
          <cell r="C5370" t="str">
            <v>Hệ thống phanh trên ôtô hiện đại</v>
          </cell>
          <cell r="D5370" t="str">
            <v>21C1-CNÔ7</v>
          </cell>
          <cell r="E5370">
            <v>2</v>
          </cell>
          <cell r="F5370" t="str">
            <v>Trần Văn Đông</v>
          </cell>
          <cell r="G5370">
            <v>46</v>
          </cell>
        </row>
        <row r="5371">
          <cell r="B5371" t="str">
            <v>021100148109</v>
          </cell>
          <cell r="C5371" t="str">
            <v>Hệ thống phanh trên ôtô hiện đại</v>
          </cell>
          <cell r="D5371" t="str">
            <v>21C1-CNÔ8</v>
          </cell>
          <cell r="E5371">
            <v>2</v>
          </cell>
          <cell r="F5371" t="str">
            <v>Trần Thế Sơn</v>
          </cell>
          <cell r="G5371">
            <v>42</v>
          </cell>
        </row>
        <row r="5372">
          <cell r="B5372" t="str">
            <v>021100148110</v>
          </cell>
          <cell r="C5372" t="str">
            <v>Hệ thống phanh trên ôtô hiện đại</v>
          </cell>
          <cell r="D5372" t="str">
            <v>21C1-CNÔ9</v>
          </cell>
          <cell r="E5372">
            <v>2</v>
          </cell>
          <cell r="F5372" t="str">
            <v>Trần Thế Sơn</v>
          </cell>
          <cell r="G5372">
            <v>36</v>
          </cell>
        </row>
        <row r="5373">
          <cell r="B5373" t="str">
            <v>021100148111</v>
          </cell>
          <cell r="C5373" t="str">
            <v>Hệ thống phanh trên ôtô hiện đại</v>
          </cell>
          <cell r="D5373" t="str">
            <v>21C1-CNÔ1</v>
          </cell>
          <cell r="E5373">
            <v>2</v>
          </cell>
          <cell r="G5373">
            <v>15</v>
          </cell>
        </row>
        <row r="5374">
          <cell r="B5374" t="str">
            <v>021100148501</v>
          </cell>
          <cell r="C5374" t="str">
            <v>Cấu hình mạng</v>
          </cell>
          <cell r="D5374" t="str">
            <v>17C1_HL2_21C1-QTM1</v>
          </cell>
          <cell r="E5374">
            <v>2</v>
          </cell>
          <cell r="F5374" t="str">
            <v>Dương Ngọc  Vọng</v>
          </cell>
          <cell r="G5374">
            <v>1</v>
          </cell>
        </row>
        <row r="5375">
          <cell r="B5375" t="str">
            <v>021100148701</v>
          </cell>
          <cell r="C5375" t="str">
            <v>Quản trị hệ thống mail server</v>
          </cell>
          <cell r="D5375" t="str">
            <v>17C1_HL2_21C1-QTM1</v>
          </cell>
          <cell r="E5375">
            <v>2</v>
          </cell>
          <cell r="F5375" t="str">
            <v>Nguyễn Văn Đôn</v>
          </cell>
          <cell r="G5375">
            <v>1</v>
          </cell>
        </row>
        <row r="5376">
          <cell r="B5376" t="str">
            <v>021100152401</v>
          </cell>
          <cell r="C5376" t="str">
            <v>Vẽ kỹ thuật ngành may</v>
          </cell>
          <cell r="D5376" t="str">
            <v>21C1-CNM1</v>
          </cell>
          <cell r="E5376">
            <v>2</v>
          </cell>
          <cell r="F5376" t="str">
            <v>Nguyễn Ngọc  Thọ</v>
          </cell>
          <cell r="G5376">
            <v>10</v>
          </cell>
        </row>
        <row r="5377">
          <cell r="B5377" t="str">
            <v>021100152402</v>
          </cell>
          <cell r="C5377" t="str">
            <v>Vẽ kỹ thuật ngành may</v>
          </cell>
          <cell r="D5377" t="str">
            <v>22C1-CNM1</v>
          </cell>
          <cell r="E5377">
            <v>2</v>
          </cell>
          <cell r="F5377" t="str">
            <v>Nguyễn Ngọc  Thọ</v>
          </cell>
          <cell r="G5377">
            <v>20</v>
          </cell>
        </row>
        <row r="5378">
          <cell r="B5378" t="str">
            <v>021100153501</v>
          </cell>
          <cell r="C5378" t="str">
            <v>Phát triển mẫu trên mannequin</v>
          </cell>
          <cell r="D5378" t="str">
            <v>21C1-CNM1</v>
          </cell>
          <cell r="E5378">
            <v>2</v>
          </cell>
          <cell r="F5378" t="str">
            <v>Chế Vân Cầm</v>
          </cell>
          <cell r="G5378">
            <v>11</v>
          </cell>
        </row>
        <row r="5379">
          <cell r="B5379" t="str">
            <v>021100153601</v>
          </cell>
          <cell r="C5379" t="str">
            <v>Kế toán doanh nghiệp</v>
          </cell>
          <cell r="D5379" t="str">
            <v>21C1-TCD1</v>
          </cell>
          <cell r="E5379">
            <v>2</v>
          </cell>
          <cell r="F5379" t="str">
            <v>Nguyễn Thị Thanh Hòa</v>
          </cell>
          <cell r="G5379">
            <v>18</v>
          </cell>
        </row>
        <row r="5380">
          <cell r="B5380" t="str">
            <v>021100154401</v>
          </cell>
          <cell r="C5380" t="str">
            <v>Quản trị tài chính doanh nghiệp</v>
          </cell>
          <cell r="D5380" t="str">
            <v>22C1-TMĐ1</v>
          </cell>
          <cell r="E5380">
            <v>2</v>
          </cell>
          <cell r="F5380" t="str">
            <v>Dương Thị Kim Nhung (TG)</v>
          </cell>
          <cell r="G5380">
            <v>31</v>
          </cell>
        </row>
        <row r="5381">
          <cell r="B5381" t="str">
            <v>021100158401</v>
          </cell>
          <cell r="C5381" t="str">
            <v>Tiếng Anh Đàm phán</v>
          </cell>
          <cell r="D5381" t="str">
            <v>21C1-NNA1</v>
          </cell>
          <cell r="E5381">
            <v>2</v>
          </cell>
          <cell r="F5381" t="str">
            <v>Nguyễn Thị Thanh  Tú</v>
          </cell>
          <cell r="G5381">
            <v>32</v>
          </cell>
        </row>
        <row r="5382">
          <cell r="B5382" t="str">
            <v>021100158501</v>
          </cell>
          <cell r="C5382" t="str">
            <v>Thực hành Nghe 2</v>
          </cell>
          <cell r="D5382" t="str">
            <v>21C1-NNA1</v>
          </cell>
          <cell r="E5382">
            <v>2</v>
          </cell>
          <cell r="F5382" t="str">
            <v>Phạm Xuân Lan (TG)</v>
          </cell>
          <cell r="G5382">
            <v>33</v>
          </cell>
        </row>
        <row r="5383">
          <cell r="B5383" t="str">
            <v>021100158601</v>
          </cell>
          <cell r="C5383" t="str">
            <v>Thực hành Nói 2</v>
          </cell>
          <cell r="D5383" t="str">
            <v>21C1-NNA1</v>
          </cell>
          <cell r="E5383">
            <v>2</v>
          </cell>
          <cell r="F5383" t="str">
            <v>Nguyễn Thị Lan Luyến (TG), Trương Ánh Linh (TG)</v>
          </cell>
          <cell r="G5383">
            <v>32</v>
          </cell>
        </row>
        <row r="5384">
          <cell r="B5384" t="str">
            <v>021100158801</v>
          </cell>
          <cell r="C5384" t="str">
            <v>Thực hành Viết 2</v>
          </cell>
          <cell r="D5384" t="str">
            <v>21C1-NNA1</v>
          </cell>
          <cell r="E5384">
            <v>2</v>
          </cell>
          <cell r="F5384" t="str">
            <v>Lê Gia Mẫn (TG)</v>
          </cell>
          <cell r="G5384">
            <v>32</v>
          </cell>
        </row>
        <row r="5385">
          <cell r="B5385" t="str">
            <v>021100159201</v>
          </cell>
          <cell r="C5385" t="str">
            <v>Thực tập Tốt nghiệp</v>
          </cell>
          <cell r="D5385" t="str">
            <v>20C1-HL2_TTTN-T.ANH</v>
          </cell>
          <cell r="E5385">
            <v>2</v>
          </cell>
          <cell r="G5385">
            <v>1</v>
          </cell>
        </row>
        <row r="5386">
          <cell r="B5386" t="str">
            <v>021100159301</v>
          </cell>
          <cell r="C5386" t="str">
            <v>Tiếng Anh Thuyết trình</v>
          </cell>
          <cell r="D5386" t="str">
            <v>22C1-NNA1</v>
          </cell>
          <cell r="E5386">
            <v>2</v>
          </cell>
          <cell r="F5386" t="str">
            <v>Nguyễn Thị Thanh  Tú</v>
          </cell>
          <cell r="G5386">
            <v>25</v>
          </cell>
        </row>
        <row r="5387">
          <cell r="B5387" t="str">
            <v>021100159302</v>
          </cell>
          <cell r="C5387" t="str">
            <v>Tiếng Anh Thuyết trình</v>
          </cell>
          <cell r="D5387" t="str">
            <v>22C1-NNA2</v>
          </cell>
          <cell r="E5387">
            <v>2</v>
          </cell>
          <cell r="F5387" t="str">
            <v>Nguyễn Thị Thanh  Tú</v>
          </cell>
          <cell r="G5387">
            <v>25</v>
          </cell>
        </row>
        <row r="5388">
          <cell r="B5388" t="str">
            <v>021100160601</v>
          </cell>
          <cell r="C5388" t="str">
            <v>Đồ án Nguyên lý - Chi tiết máy</v>
          </cell>
          <cell r="D5388" t="str">
            <v>21C1-CCK1</v>
          </cell>
          <cell r="E5388">
            <v>2</v>
          </cell>
          <cell r="F5388" t="str">
            <v>Trần Minh  Thông</v>
          </cell>
          <cell r="G5388">
            <v>38</v>
          </cell>
        </row>
        <row r="5389">
          <cell r="B5389" t="str">
            <v>021100160602</v>
          </cell>
          <cell r="C5389" t="str">
            <v>Đồ án Nguyên lý - Chi tiết máy</v>
          </cell>
          <cell r="D5389" t="str">
            <v>21C1-CCK2</v>
          </cell>
          <cell r="E5389">
            <v>2</v>
          </cell>
          <cell r="F5389" t="str">
            <v>Nguyễn Hồng Phúc</v>
          </cell>
          <cell r="G5389">
            <v>41</v>
          </cell>
        </row>
        <row r="5390">
          <cell r="B5390" t="str">
            <v>021100160603</v>
          </cell>
          <cell r="C5390" t="str">
            <v>Đồ án Nguyên lý - Chi tiết máy</v>
          </cell>
          <cell r="D5390" t="str">
            <v>21C1-CCK3</v>
          </cell>
          <cell r="E5390">
            <v>2</v>
          </cell>
          <cell r="F5390" t="str">
            <v>Trần Minh  Thông</v>
          </cell>
          <cell r="G5390">
            <v>32</v>
          </cell>
        </row>
        <row r="5391">
          <cell r="B5391" t="str">
            <v>021100160604</v>
          </cell>
          <cell r="C5391" t="str">
            <v>Đồ án Nguyên lý - Chi tiết máy</v>
          </cell>
          <cell r="D5391" t="str">
            <v>21C1-CCK4</v>
          </cell>
          <cell r="E5391">
            <v>2</v>
          </cell>
          <cell r="F5391" t="str">
            <v>Nguyễn Hồng Phúc</v>
          </cell>
          <cell r="G5391">
            <v>41</v>
          </cell>
        </row>
        <row r="5392">
          <cell r="B5392" t="str">
            <v>021100160605</v>
          </cell>
          <cell r="C5392" t="str">
            <v>Đồ án Nguyên lý - Chi tiết máy</v>
          </cell>
          <cell r="D5392" t="str">
            <v>20C1_HL2_CK</v>
          </cell>
          <cell r="E5392">
            <v>2</v>
          </cell>
          <cell r="F5392" t="str">
            <v>Nguyễn Hồng Phúc</v>
          </cell>
          <cell r="G5392">
            <v>24</v>
          </cell>
        </row>
        <row r="5393">
          <cell r="B5393" t="str">
            <v>021100173501</v>
          </cell>
          <cell r="C5393" t="str">
            <v>Kế toán thương mại dịch vụ</v>
          </cell>
          <cell r="D5393" t="str">
            <v>21C1-KTD1</v>
          </cell>
          <cell r="E5393">
            <v>2</v>
          </cell>
          <cell r="F5393" t="str">
            <v>Lưu Thị Thúy</v>
          </cell>
          <cell r="G5393">
            <v>37</v>
          </cell>
        </row>
        <row r="5394">
          <cell r="B5394" t="str">
            <v>021100181201</v>
          </cell>
          <cell r="C5394" t="str">
            <v>Nguyên lý tạo hình</v>
          </cell>
          <cell r="D5394" t="str">
            <v>20C1_HL2_22C1-TKĐ1</v>
          </cell>
          <cell r="E5394">
            <v>2</v>
          </cell>
          <cell r="F5394" t="str">
            <v>Nguyễn Thị Quỳnh Hoa (TG)</v>
          </cell>
          <cell r="G5394">
            <v>2</v>
          </cell>
        </row>
        <row r="5395">
          <cell r="B5395" t="str">
            <v>021100182001</v>
          </cell>
          <cell r="C5395" t="str">
            <v>An toàn lao động</v>
          </cell>
          <cell r="D5395" t="str">
            <v>22C1-KXD1</v>
          </cell>
          <cell r="E5395">
            <v>2</v>
          </cell>
          <cell r="F5395" t="str">
            <v>Trình Minh Phong</v>
          </cell>
          <cell r="G5395">
            <v>28</v>
          </cell>
        </row>
        <row r="5396">
          <cell r="B5396" t="str">
            <v>021100183501</v>
          </cell>
          <cell r="C5396" t="str">
            <v>Soạn thảo văn bản</v>
          </cell>
          <cell r="D5396" t="str">
            <v>22C1-KTD1</v>
          </cell>
          <cell r="E5396">
            <v>2</v>
          </cell>
          <cell r="F5396" t="str">
            <v>Nguyễn Mỹ Tiên</v>
          </cell>
          <cell r="G5396">
            <v>50</v>
          </cell>
        </row>
        <row r="5397">
          <cell r="B5397" t="str">
            <v>021100184001</v>
          </cell>
          <cell r="C5397" t="str">
            <v>Đồ án kết cấu bê tông cốt thép</v>
          </cell>
          <cell r="D5397" t="str">
            <v>21C1_HL2_Xây dựng</v>
          </cell>
          <cell r="E5397">
            <v>2</v>
          </cell>
          <cell r="F5397" t="str">
            <v>Trình Minh Phong</v>
          </cell>
          <cell r="G5397">
            <v>14</v>
          </cell>
        </row>
        <row r="5398">
          <cell r="B5398" t="str">
            <v>021100184401</v>
          </cell>
          <cell r="C5398" t="str">
            <v>Tổ chức thi công</v>
          </cell>
          <cell r="D5398" t="str">
            <v>21C1-KXD1</v>
          </cell>
          <cell r="E5398">
            <v>2</v>
          </cell>
          <cell r="F5398" t="str">
            <v>Phạm Quang Vũ</v>
          </cell>
          <cell r="G5398">
            <v>31</v>
          </cell>
        </row>
        <row r="5399">
          <cell r="B5399" t="str">
            <v>021100185101</v>
          </cell>
          <cell r="C5399" t="str">
            <v>Đồ án thi công</v>
          </cell>
          <cell r="D5399" t="str">
            <v>21C1-KXD1</v>
          </cell>
          <cell r="E5399">
            <v>2</v>
          </cell>
          <cell r="F5399" t="str">
            <v>Phạm Quang Vũ</v>
          </cell>
          <cell r="G5399">
            <v>31</v>
          </cell>
        </row>
        <row r="5400">
          <cell r="B5400" t="str">
            <v>021100186701</v>
          </cell>
          <cell r="C5400" t="str">
            <v>Dựng Video</v>
          </cell>
          <cell r="D5400" t="str">
            <v>20C1_HL2_21C1-TKĐ1</v>
          </cell>
          <cell r="E5400">
            <v>2</v>
          </cell>
          <cell r="F5400" t="str">
            <v>Huỳnh Quốc Dũng</v>
          </cell>
          <cell r="G5400">
            <v>2</v>
          </cell>
        </row>
        <row r="5401">
          <cell r="B5401" t="str">
            <v>021100190101</v>
          </cell>
          <cell r="C5401" t="str">
            <v>Tài chính doanh nghiệp 2</v>
          </cell>
          <cell r="D5401" t="str">
            <v>21C1-TCD1</v>
          </cell>
          <cell r="E5401">
            <v>2</v>
          </cell>
          <cell r="F5401" t="str">
            <v>Lữ Xuân Trang</v>
          </cell>
          <cell r="G5401">
            <v>17</v>
          </cell>
        </row>
        <row r="5402">
          <cell r="B5402" t="str">
            <v>021100190102</v>
          </cell>
          <cell r="C5402" t="str">
            <v>Tài chính doanh nghiệp 2</v>
          </cell>
          <cell r="D5402" t="str">
            <v>21C1-TCD1</v>
          </cell>
          <cell r="E5402">
            <v>2</v>
          </cell>
          <cell r="G5402">
            <v>6</v>
          </cell>
        </row>
        <row r="5403">
          <cell r="B5403" t="str">
            <v>021100190501</v>
          </cell>
          <cell r="C5403" t="str">
            <v>Quản trị rủi ro tài chính</v>
          </cell>
          <cell r="D5403" t="str">
            <v>21C1-TCD1</v>
          </cell>
          <cell r="E5403">
            <v>2</v>
          </cell>
          <cell r="F5403" t="str">
            <v>Lâm Ánh Nguyệt (TG)</v>
          </cell>
          <cell r="G5403">
            <v>17</v>
          </cell>
        </row>
        <row r="5404">
          <cell r="B5404" t="str">
            <v>021100192201</v>
          </cell>
          <cell r="C5404" t="str">
            <v>Thực hành tháo lắp các cụm máy công cụ - CNC</v>
          </cell>
          <cell r="D5404" t="str">
            <v>21C1-CĐT1</v>
          </cell>
          <cell r="E5404">
            <v>2</v>
          </cell>
          <cell r="F5404" t="str">
            <v>Nguyễn Duy Tân</v>
          </cell>
          <cell r="G5404">
            <v>21</v>
          </cell>
        </row>
        <row r="5405">
          <cell r="B5405" t="str">
            <v>021100192301</v>
          </cell>
          <cell r="C5405" t="str">
            <v>Thực hành Gia công cơ khí trên máy công cụ - CNC</v>
          </cell>
          <cell r="D5405" t="str">
            <v>21C1-CĐT1</v>
          </cell>
          <cell r="E5405">
            <v>2</v>
          </cell>
          <cell r="F5405" t="str">
            <v>Trần Minh  Thông</v>
          </cell>
          <cell r="G5405">
            <v>21</v>
          </cell>
        </row>
        <row r="5406">
          <cell r="B5406" t="str">
            <v>021100192302</v>
          </cell>
          <cell r="C5406" t="str">
            <v>Thực hành Gia công cơ khí trên máy công cụ - CNC</v>
          </cell>
          <cell r="D5406" t="str">
            <v>20C1_HL2_CĐT</v>
          </cell>
          <cell r="E5406">
            <v>2</v>
          </cell>
          <cell r="F5406" t="str">
            <v>Bùi Anh  Tuấn</v>
          </cell>
          <cell r="G5406">
            <v>10</v>
          </cell>
        </row>
        <row r="5407">
          <cell r="B5407" t="str">
            <v>021100192401</v>
          </cell>
          <cell r="C5407" t="str">
            <v>Thực hành lắp đặt, vận hành hệ thống cơ điện tử</v>
          </cell>
          <cell r="D5407" t="str">
            <v>21C1-CĐT1</v>
          </cell>
          <cell r="E5407">
            <v>2</v>
          </cell>
          <cell r="F5407" t="str">
            <v>Nguyễn Thị Tố  Nga</v>
          </cell>
          <cell r="G5407">
            <v>25</v>
          </cell>
        </row>
        <row r="5408">
          <cell r="B5408" t="str">
            <v>021100194201</v>
          </cell>
          <cell r="C5408" t="str">
            <v>Thanh toán điện tử</v>
          </cell>
          <cell r="D5408" t="str">
            <v>20C1_HL2_22C1-TMĐ1</v>
          </cell>
          <cell r="E5408">
            <v>2</v>
          </cell>
          <cell r="F5408" t="str">
            <v>Lê Hồng Ngọc My</v>
          </cell>
          <cell r="G5408">
            <v>2</v>
          </cell>
        </row>
        <row r="5409">
          <cell r="B5409" t="str">
            <v>021100195501</v>
          </cell>
          <cell r="C5409" t="str">
            <v>Thiết kế CAD cơ bản</v>
          </cell>
          <cell r="D5409" t="str">
            <v>21C1-CCK1</v>
          </cell>
          <cell r="E5409">
            <v>2</v>
          </cell>
          <cell r="F5409" t="str">
            <v>Nguyễn Khắc Huy</v>
          </cell>
          <cell r="G5409">
            <v>37</v>
          </cell>
        </row>
        <row r="5410">
          <cell r="B5410" t="str">
            <v>021100195502</v>
          </cell>
          <cell r="C5410" t="str">
            <v>Thiết kế CAD cơ bản</v>
          </cell>
          <cell r="D5410" t="str">
            <v>21C1-CCK2</v>
          </cell>
          <cell r="E5410">
            <v>2</v>
          </cell>
          <cell r="F5410" t="str">
            <v>Nguyễn Khắc Huy</v>
          </cell>
          <cell r="G5410">
            <v>36</v>
          </cell>
        </row>
        <row r="5411">
          <cell r="B5411" t="str">
            <v>021100195503</v>
          </cell>
          <cell r="C5411" t="str">
            <v>Thiết kế CAD cơ bản</v>
          </cell>
          <cell r="D5411" t="str">
            <v>21C1-CCK3</v>
          </cell>
          <cell r="E5411">
            <v>2</v>
          </cell>
          <cell r="F5411" t="str">
            <v>Võ Hoài Sơn</v>
          </cell>
          <cell r="G5411">
            <v>32</v>
          </cell>
        </row>
        <row r="5412">
          <cell r="B5412" t="str">
            <v>021100195504</v>
          </cell>
          <cell r="C5412" t="str">
            <v>Thiết kế CAD cơ bản</v>
          </cell>
          <cell r="D5412" t="str">
            <v>21C1-CCK4</v>
          </cell>
          <cell r="E5412">
            <v>2</v>
          </cell>
          <cell r="F5412" t="str">
            <v>Nguyễn Khắc Huy</v>
          </cell>
          <cell r="G5412">
            <v>41</v>
          </cell>
        </row>
        <row r="5413">
          <cell r="B5413" t="str">
            <v>021100195505</v>
          </cell>
          <cell r="C5413" t="str">
            <v>Thiết kế CAD cơ bản</v>
          </cell>
          <cell r="D5413" t="str">
            <v>21C1-CTM1</v>
          </cell>
          <cell r="E5413">
            <v>2</v>
          </cell>
          <cell r="F5413" t="str">
            <v>Trương Thị Phương Hồng</v>
          </cell>
          <cell r="G5413">
            <v>23</v>
          </cell>
        </row>
        <row r="5414">
          <cell r="B5414" t="str">
            <v>021100195506</v>
          </cell>
          <cell r="C5414" t="str">
            <v>Thiết kế CAD cơ bản</v>
          </cell>
          <cell r="D5414" t="str">
            <v>20C1_HL2_CK1</v>
          </cell>
          <cell r="E5414">
            <v>2</v>
          </cell>
          <cell r="F5414" t="str">
            <v>Nguyễn Khắc Huy</v>
          </cell>
          <cell r="G5414">
            <v>15</v>
          </cell>
        </row>
        <row r="5415">
          <cell r="B5415" t="str">
            <v>021100195507</v>
          </cell>
          <cell r="C5415" t="str">
            <v>Thiết kế CAD cơ bản</v>
          </cell>
          <cell r="D5415" t="str">
            <v>20C1_HL2_CK</v>
          </cell>
          <cell r="E5415">
            <v>2</v>
          </cell>
          <cell r="F5415" t="str">
            <v>Nguyễn Khắc Huy</v>
          </cell>
          <cell r="G5415">
            <v>32</v>
          </cell>
        </row>
        <row r="5416">
          <cell r="B5416" t="str">
            <v>021100195508</v>
          </cell>
          <cell r="C5416" t="str">
            <v>Thiết kế CAD cơ bản</v>
          </cell>
          <cell r="D5416" t="str">
            <v>21C1_HL2_CK1</v>
          </cell>
          <cell r="E5416">
            <v>2</v>
          </cell>
          <cell r="F5416" t="str">
            <v>Đỗ Thị Phương Khanh</v>
          </cell>
          <cell r="G5416">
            <v>24</v>
          </cell>
        </row>
        <row r="5417">
          <cell r="B5417" t="str">
            <v>021100195509</v>
          </cell>
          <cell r="C5417" t="str">
            <v>Thiết kế CAD cơ bản</v>
          </cell>
          <cell r="D5417" t="str">
            <v>21C1-CCK1</v>
          </cell>
          <cell r="E5417">
            <v>2</v>
          </cell>
          <cell r="G5417">
            <v>36</v>
          </cell>
        </row>
        <row r="5418">
          <cell r="B5418" t="str">
            <v>021100196401</v>
          </cell>
          <cell r="C5418" t="str">
            <v>Thực hành công nghệ sản xuất may công nghiệp</v>
          </cell>
          <cell r="D5418" t="str">
            <v>21C1-CNM1</v>
          </cell>
          <cell r="E5418">
            <v>2</v>
          </cell>
          <cell r="F5418" t="str">
            <v>Trần Hồng Thảo</v>
          </cell>
          <cell r="G5418">
            <v>11</v>
          </cell>
        </row>
        <row r="5419">
          <cell r="B5419" t="str">
            <v>021100196501</v>
          </cell>
          <cell r="C5419" t="str">
            <v>Thực tập tốt nghiệp</v>
          </cell>
          <cell r="D5419" t="str">
            <v>19C1_HL2_TTTN-KTE</v>
          </cell>
          <cell r="E5419">
            <v>2</v>
          </cell>
          <cell r="G5419">
            <v>2</v>
          </cell>
        </row>
        <row r="5420">
          <cell r="B5420" t="str">
            <v>021100196701</v>
          </cell>
          <cell r="C5420" t="str">
            <v>Giáo dục chính trị</v>
          </cell>
          <cell r="D5420" t="str">
            <v>22C1-CTM1</v>
          </cell>
          <cell r="E5420">
            <v>2</v>
          </cell>
          <cell r="F5420" t="str">
            <v>Phan Thị Thùy  Trang</v>
          </cell>
          <cell r="G5420">
            <v>45</v>
          </cell>
        </row>
        <row r="5421">
          <cell r="B5421" t="str">
            <v>021100196702</v>
          </cell>
          <cell r="C5421" t="str">
            <v>Giáo dục chính trị</v>
          </cell>
          <cell r="D5421" t="str">
            <v>22C1-CCK1</v>
          </cell>
          <cell r="E5421">
            <v>2</v>
          </cell>
          <cell r="F5421" t="str">
            <v>Đỗ Thị  Ngát</v>
          </cell>
          <cell r="G5421">
            <v>50</v>
          </cell>
        </row>
        <row r="5422">
          <cell r="B5422" t="str">
            <v>021100196703</v>
          </cell>
          <cell r="C5422" t="str">
            <v>Giáo dục chính trị</v>
          </cell>
          <cell r="D5422" t="str">
            <v>22C1-CCK2</v>
          </cell>
          <cell r="E5422">
            <v>2</v>
          </cell>
          <cell r="F5422" t="str">
            <v>Nguyễn Ngọc  Quỳnh</v>
          </cell>
          <cell r="G5422">
            <v>53</v>
          </cell>
        </row>
        <row r="5423">
          <cell r="B5423" t="str">
            <v>021100196704</v>
          </cell>
          <cell r="C5423" t="str">
            <v>Giáo dục chính trị</v>
          </cell>
          <cell r="D5423" t="str">
            <v>22C1-CCK3</v>
          </cell>
          <cell r="E5423">
            <v>2</v>
          </cell>
          <cell r="F5423" t="str">
            <v>Phan Thị Thùy  Trang</v>
          </cell>
          <cell r="G5423">
            <v>49</v>
          </cell>
        </row>
        <row r="5424">
          <cell r="B5424" t="str">
            <v>021100196705</v>
          </cell>
          <cell r="C5424" t="str">
            <v>Giáo dục chính trị</v>
          </cell>
          <cell r="D5424" t="str">
            <v>22C1-CCK4</v>
          </cell>
          <cell r="E5424">
            <v>2</v>
          </cell>
          <cell r="F5424" t="str">
            <v>Nguyễn Ngọc  Quỳnh, Phạm Thị  Vinh</v>
          </cell>
          <cell r="G5424">
            <v>49</v>
          </cell>
        </row>
        <row r="5425">
          <cell r="B5425" t="str">
            <v>021100196706</v>
          </cell>
          <cell r="C5425" t="str">
            <v>Giáo dục chính trị</v>
          </cell>
          <cell r="D5425" t="str">
            <v>22C1-CNÔ1</v>
          </cell>
          <cell r="E5425">
            <v>2</v>
          </cell>
          <cell r="F5425" t="str">
            <v>Nguyễn Anh  Kiệt</v>
          </cell>
          <cell r="G5425">
            <v>52</v>
          </cell>
        </row>
        <row r="5426">
          <cell r="B5426" t="str">
            <v>021100196707</v>
          </cell>
          <cell r="C5426" t="str">
            <v>Giáo dục chính trị</v>
          </cell>
          <cell r="D5426" t="str">
            <v>22C1-CNÔ2</v>
          </cell>
          <cell r="E5426">
            <v>2</v>
          </cell>
          <cell r="F5426" t="str">
            <v>Đỗ Thị  Ngát</v>
          </cell>
          <cell r="G5426">
            <v>53</v>
          </cell>
        </row>
        <row r="5427">
          <cell r="B5427" t="str">
            <v>021100196708</v>
          </cell>
          <cell r="C5427" t="str">
            <v>Giáo dục chính trị</v>
          </cell>
          <cell r="D5427" t="str">
            <v>22C1-CNÔ3</v>
          </cell>
          <cell r="E5427">
            <v>2</v>
          </cell>
          <cell r="F5427" t="str">
            <v>Đinh Thị  Huyên</v>
          </cell>
          <cell r="G5427">
            <v>51</v>
          </cell>
        </row>
        <row r="5428">
          <cell r="B5428" t="str">
            <v>021100196709</v>
          </cell>
          <cell r="C5428" t="str">
            <v>Giáo dục chính trị</v>
          </cell>
          <cell r="D5428" t="str">
            <v>22C1-CNÔ4</v>
          </cell>
          <cell r="E5428">
            <v>2</v>
          </cell>
          <cell r="F5428" t="str">
            <v>Đỗ Thị  Thơm, Nguyễn Anh  Kiệt</v>
          </cell>
          <cell r="G5428">
            <v>47</v>
          </cell>
        </row>
        <row r="5429">
          <cell r="B5429" t="str">
            <v>021100196710</v>
          </cell>
          <cell r="C5429" t="str">
            <v>Giáo dục chính trị</v>
          </cell>
          <cell r="D5429" t="str">
            <v>22C1-CNÔ5</v>
          </cell>
          <cell r="E5429">
            <v>2</v>
          </cell>
          <cell r="F5429" t="str">
            <v>Hoàng Thị Trang</v>
          </cell>
          <cell r="G5429">
            <v>43</v>
          </cell>
        </row>
        <row r="5430">
          <cell r="B5430" t="str">
            <v>021100196711</v>
          </cell>
          <cell r="C5430" t="str">
            <v>Giáo dục chính trị</v>
          </cell>
          <cell r="D5430" t="str">
            <v>22C1-CNÔ6</v>
          </cell>
          <cell r="E5430">
            <v>2</v>
          </cell>
          <cell r="F5430" t="str">
            <v>Trần Thị Hồng  Thu</v>
          </cell>
          <cell r="G5430">
            <v>41</v>
          </cell>
        </row>
        <row r="5431">
          <cell r="B5431" t="str">
            <v>021100196712</v>
          </cell>
          <cell r="C5431" t="str">
            <v>Giáo dục chính trị</v>
          </cell>
          <cell r="D5431" t="str">
            <v>22C1-CNÔ7</v>
          </cell>
          <cell r="E5431">
            <v>2</v>
          </cell>
          <cell r="F5431" t="str">
            <v>Trần Thị Hồng  Thu</v>
          </cell>
          <cell r="G5431">
            <v>44</v>
          </cell>
        </row>
        <row r="5432">
          <cell r="B5432" t="str">
            <v>021100196713</v>
          </cell>
          <cell r="C5432" t="str">
            <v>Giáo dục chính trị</v>
          </cell>
          <cell r="D5432" t="str">
            <v>22C1-CNÔ8</v>
          </cell>
          <cell r="E5432">
            <v>2</v>
          </cell>
          <cell r="F5432" t="str">
            <v>Hoàng Thị Trang</v>
          </cell>
          <cell r="G5432">
            <v>44</v>
          </cell>
        </row>
        <row r="5433">
          <cell r="B5433" t="str">
            <v>021100196714</v>
          </cell>
          <cell r="C5433" t="str">
            <v>Giáo dục chính trị</v>
          </cell>
          <cell r="D5433" t="str">
            <v>22C1-CNÔ9</v>
          </cell>
          <cell r="E5433">
            <v>2</v>
          </cell>
          <cell r="F5433" t="str">
            <v>Nguyễn Anh  Kiệt</v>
          </cell>
          <cell r="G5433">
            <v>31</v>
          </cell>
        </row>
        <row r="5434">
          <cell r="B5434" t="str">
            <v>021100196715</v>
          </cell>
          <cell r="C5434" t="str">
            <v>Giáo dục chính trị</v>
          </cell>
          <cell r="D5434" t="str">
            <v>22C1-CNÔ10</v>
          </cell>
          <cell r="E5434">
            <v>2</v>
          </cell>
          <cell r="F5434" t="str">
            <v>Đinh Thị  Huyên</v>
          </cell>
          <cell r="G5434">
            <v>31</v>
          </cell>
        </row>
        <row r="5435">
          <cell r="B5435" t="str">
            <v>021100196716</v>
          </cell>
          <cell r="C5435" t="str">
            <v>Giáo dục chính trị</v>
          </cell>
          <cell r="D5435" t="str">
            <v>22C1-TKW1; 22C1-CNM1</v>
          </cell>
          <cell r="E5435">
            <v>2</v>
          </cell>
          <cell r="F5435" t="str">
            <v>Đỗ Thị  Thơm</v>
          </cell>
          <cell r="G5435">
            <v>41</v>
          </cell>
        </row>
        <row r="5436">
          <cell r="B5436" t="str">
            <v>021100196717</v>
          </cell>
          <cell r="C5436" t="str">
            <v>Giáo dục chính trị</v>
          </cell>
          <cell r="D5436" t="str">
            <v>22C1-CMT1</v>
          </cell>
          <cell r="E5436">
            <v>2</v>
          </cell>
          <cell r="F5436" t="str">
            <v>Nguyễn Thị  Dinh</v>
          </cell>
          <cell r="G5436">
            <v>60</v>
          </cell>
        </row>
        <row r="5437">
          <cell r="B5437" t="str">
            <v>021100196718</v>
          </cell>
          <cell r="C5437" t="str">
            <v>Giáo dục chính trị</v>
          </cell>
          <cell r="D5437" t="str">
            <v>22C1-LTM1</v>
          </cell>
          <cell r="E5437">
            <v>2</v>
          </cell>
          <cell r="F5437" t="str">
            <v>Đỗ Thị  Ngát</v>
          </cell>
          <cell r="G5437">
            <v>47</v>
          </cell>
        </row>
        <row r="5438">
          <cell r="B5438" t="str">
            <v>021100196719</v>
          </cell>
          <cell r="C5438" t="str">
            <v>Giáo dục chính trị</v>
          </cell>
          <cell r="D5438" t="str">
            <v>22C1-QTM1; 22C1-THU1</v>
          </cell>
          <cell r="E5438">
            <v>2</v>
          </cell>
          <cell r="F5438" t="str">
            <v>Nguyễn Ngọc  Quỳnh</v>
          </cell>
          <cell r="G5438">
            <v>45</v>
          </cell>
        </row>
        <row r="5439">
          <cell r="B5439" t="str">
            <v>021100196721</v>
          </cell>
          <cell r="C5439" t="str">
            <v>Giáo dục chính trị</v>
          </cell>
          <cell r="D5439" t="str">
            <v>22C1-TKĐ1</v>
          </cell>
          <cell r="E5439">
            <v>2</v>
          </cell>
          <cell r="F5439" t="str">
            <v>Đỗ Thị  Thơm</v>
          </cell>
          <cell r="G5439">
            <v>54</v>
          </cell>
        </row>
        <row r="5440">
          <cell r="B5440" t="str">
            <v>021100196722</v>
          </cell>
          <cell r="C5440" t="str">
            <v>Giáo dục chính trị</v>
          </cell>
          <cell r="D5440" t="str">
            <v>22C1-TKĐ2</v>
          </cell>
          <cell r="E5440">
            <v>2</v>
          </cell>
          <cell r="F5440" t="str">
            <v>Đỗ Thị  Thơm</v>
          </cell>
          <cell r="G5440">
            <v>38</v>
          </cell>
        </row>
        <row r="5441">
          <cell r="B5441" t="str">
            <v>021100197001</v>
          </cell>
          <cell r="C5441" t="str">
            <v>Giáo dục quốc phòng và An ninh</v>
          </cell>
          <cell r="D5441" t="str">
            <v>22C1-CNÔ1; 22C1-CNÔ2; 22C1-CNÔ3; 22C1-CNÔ4; 22C1-CNÔ5; 22C1-CNÔ6</v>
          </cell>
          <cell r="E5441">
            <v>2</v>
          </cell>
          <cell r="F5441" t="str">
            <v>Chiêm Thanh Quốc Anh (TG), Giang Phi  Hùng, Nguyễn Đình Huy (TG), Nguyễn Quí Long (TG), Nguyễn Văn Hoài Dương (TG), Vũ Anh Toán (TG)</v>
          </cell>
          <cell r="G5441">
            <v>279</v>
          </cell>
        </row>
        <row r="5442">
          <cell r="B5442" t="str">
            <v>021100197007</v>
          </cell>
          <cell r="C5442" t="str">
            <v>Giáo dục quốc phòng và An ninh</v>
          </cell>
          <cell r="D5442" t="str">
            <v>22C1-CNÔ10; 22C1-CNÔ7; 22C1-CNÔ8; 22C1-CNÔ9; 22C3-CNÔ1; 22C3-CNÔ2; 22C3-CNÔ3; 22C6-CNÔ1</v>
          </cell>
          <cell r="E5442">
            <v>2</v>
          </cell>
          <cell r="F5442" t="str">
            <v>Chiêm Thanh Quốc Anh (TG), Giang Phi  Hùng, Nguyễn Đình Huy (TG), Nguyễn Quí Long (TG), Nguyễn Văn Hoài Dương (TG), Vũ Anh Toán (TG)</v>
          </cell>
          <cell r="G5442">
            <v>252</v>
          </cell>
        </row>
        <row r="5443">
          <cell r="B5443" t="str">
            <v>021100197101</v>
          </cell>
          <cell r="C5443" t="str">
            <v>Giáo dục thể chất</v>
          </cell>
          <cell r="D5443" t="str">
            <v>22C1-CTM1</v>
          </cell>
          <cell r="E5443">
            <v>2</v>
          </cell>
          <cell r="F5443" t="str">
            <v>Ngô Thanh  Điền</v>
          </cell>
          <cell r="G5443">
            <v>44</v>
          </cell>
        </row>
        <row r="5444">
          <cell r="B5444" t="str">
            <v>021100197102</v>
          </cell>
          <cell r="C5444" t="str">
            <v>Giáo dục thể chất</v>
          </cell>
          <cell r="D5444" t="str">
            <v>22C1-CCK1</v>
          </cell>
          <cell r="E5444">
            <v>2</v>
          </cell>
          <cell r="F5444" t="str">
            <v>Lê Thái  Hùng</v>
          </cell>
          <cell r="G5444">
            <v>50</v>
          </cell>
        </row>
        <row r="5445">
          <cell r="B5445" t="str">
            <v>021100197103</v>
          </cell>
          <cell r="C5445" t="str">
            <v>Giáo dục thể chất</v>
          </cell>
          <cell r="D5445" t="str">
            <v>22C1-CCK2</v>
          </cell>
          <cell r="E5445">
            <v>2</v>
          </cell>
          <cell r="F5445" t="str">
            <v>Lê Thái  Hùng</v>
          </cell>
          <cell r="G5445">
            <v>52</v>
          </cell>
        </row>
        <row r="5446">
          <cell r="B5446" t="str">
            <v>021100197104</v>
          </cell>
          <cell r="C5446" t="str">
            <v>Giáo dục thể chất</v>
          </cell>
          <cell r="D5446" t="str">
            <v>22C1-CCK3</v>
          </cell>
          <cell r="E5446">
            <v>2</v>
          </cell>
          <cell r="F5446" t="str">
            <v>Ngô Thanh  Điền</v>
          </cell>
          <cell r="G5446">
            <v>49</v>
          </cell>
        </row>
        <row r="5447">
          <cell r="B5447" t="str">
            <v>021100197105</v>
          </cell>
          <cell r="C5447" t="str">
            <v>Giáo dục thể chất</v>
          </cell>
          <cell r="D5447" t="str">
            <v>22C1-CCK4</v>
          </cell>
          <cell r="E5447">
            <v>2</v>
          </cell>
          <cell r="F5447" t="str">
            <v>Nguyễn Phú Tân</v>
          </cell>
          <cell r="G5447">
            <v>49</v>
          </cell>
        </row>
        <row r="5448">
          <cell r="B5448" t="str">
            <v>021100197106</v>
          </cell>
          <cell r="C5448" t="str">
            <v>Giáo dục thể chất</v>
          </cell>
          <cell r="D5448" t="str">
            <v>22C1-CNÔ1</v>
          </cell>
          <cell r="E5448">
            <v>2</v>
          </cell>
          <cell r="F5448" t="str">
            <v>Nguyễn Mạnh Phương</v>
          </cell>
          <cell r="G5448">
            <v>51</v>
          </cell>
        </row>
        <row r="5449">
          <cell r="B5449" t="str">
            <v>021100197107</v>
          </cell>
          <cell r="C5449" t="str">
            <v>Giáo dục thể chất</v>
          </cell>
          <cell r="D5449" t="str">
            <v>22C1-CNÔ2</v>
          </cell>
          <cell r="E5449">
            <v>2</v>
          </cell>
          <cell r="F5449" t="str">
            <v>Lê Thái  Hùng</v>
          </cell>
          <cell r="G5449">
            <v>50</v>
          </cell>
        </row>
        <row r="5450">
          <cell r="B5450" t="str">
            <v>021100197108</v>
          </cell>
          <cell r="C5450" t="str">
            <v>Giáo dục thể chất</v>
          </cell>
          <cell r="D5450" t="str">
            <v>22C1-CNÔ3</v>
          </cell>
          <cell r="E5450">
            <v>2</v>
          </cell>
          <cell r="F5450" t="str">
            <v>Lê Thái  Hùng</v>
          </cell>
          <cell r="G5450">
            <v>50</v>
          </cell>
        </row>
        <row r="5451">
          <cell r="B5451" t="str">
            <v>021100197109</v>
          </cell>
          <cell r="C5451" t="str">
            <v>Giáo dục thể chất</v>
          </cell>
          <cell r="D5451" t="str">
            <v>22C1-CNÔ4</v>
          </cell>
          <cell r="E5451">
            <v>2</v>
          </cell>
          <cell r="F5451" t="str">
            <v>Ngô Thanh  Điền</v>
          </cell>
          <cell r="G5451">
            <v>47</v>
          </cell>
        </row>
        <row r="5452">
          <cell r="B5452" t="str">
            <v>021100197110</v>
          </cell>
          <cell r="C5452" t="str">
            <v>Giáo dục thể chất</v>
          </cell>
          <cell r="D5452" t="str">
            <v>22C1-CNÔ5</v>
          </cell>
          <cell r="E5452">
            <v>2</v>
          </cell>
          <cell r="F5452" t="str">
            <v>Ngô Thanh  Điền</v>
          </cell>
          <cell r="G5452">
            <v>41</v>
          </cell>
        </row>
        <row r="5453">
          <cell r="B5453" t="str">
            <v>021100197111</v>
          </cell>
          <cell r="C5453" t="str">
            <v>Giáo dục thể chất</v>
          </cell>
          <cell r="D5453" t="str">
            <v>22C1-CNÔ6</v>
          </cell>
          <cell r="E5453">
            <v>2</v>
          </cell>
          <cell r="F5453" t="str">
            <v>Ngô Thanh  Điền</v>
          </cell>
          <cell r="G5453">
            <v>41</v>
          </cell>
        </row>
        <row r="5454">
          <cell r="B5454" t="str">
            <v>021100197112</v>
          </cell>
          <cell r="C5454" t="str">
            <v>Giáo dục thể chất</v>
          </cell>
          <cell r="D5454" t="str">
            <v>22C1-CNÔ7</v>
          </cell>
          <cell r="E5454">
            <v>2</v>
          </cell>
          <cell r="F5454" t="str">
            <v>Nguyễn Mạnh Phương</v>
          </cell>
          <cell r="G5454">
            <v>44</v>
          </cell>
        </row>
        <row r="5455">
          <cell r="B5455" t="str">
            <v>021100197113</v>
          </cell>
          <cell r="C5455" t="str">
            <v>Giáo dục thể chất</v>
          </cell>
          <cell r="D5455" t="str">
            <v>22C1-CNÔ8</v>
          </cell>
          <cell r="E5455">
            <v>2</v>
          </cell>
          <cell r="F5455" t="str">
            <v>Nguyễn Mạnh Phương</v>
          </cell>
          <cell r="G5455">
            <v>44</v>
          </cell>
        </row>
        <row r="5456">
          <cell r="B5456" t="str">
            <v>021100197114</v>
          </cell>
          <cell r="C5456" t="str">
            <v>Giáo dục thể chất</v>
          </cell>
          <cell r="D5456" t="str">
            <v>22C1-CNÔ9</v>
          </cell>
          <cell r="E5456">
            <v>2</v>
          </cell>
          <cell r="F5456" t="str">
            <v>Nguyễn Phú Tân</v>
          </cell>
          <cell r="G5456">
            <v>31</v>
          </cell>
        </row>
        <row r="5457">
          <cell r="B5457" t="str">
            <v>021100197115</v>
          </cell>
          <cell r="C5457" t="str">
            <v>Giáo dục thể chất</v>
          </cell>
          <cell r="D5457" t="str">
            <v>22C1-CNÔ10</v>
          </cell>
          <cell r="E5457">
            <v>2</v>
          </cell>
          <cell r="F5457" t="str">
            <v>Nguyễn Phú Tân</v>
          </cell>
          <cell r="G5457">
            <v>28</v>
          </cell>
        </row>
        <row r="5458">
          <cell r="B5458" t="str">
            <v>021100197116</v>
          </cell>
          <cell r="C5458" t="str">
            <v>Giáo dục thể chất</v>
          </cell>
          <cell r="D5458" t="str">
            <v>22C1-TKW1; 22C1-CNM1</v>
          </cell>
          <cell r="E5458">
            <v>2</v>
          </cell>
          <cell r="F5458" t="str">
            <v>Nguyễn Thuỷ Triều (TG)</v>
          </cell>
          <cell r="G5458">
            <v>42</v>
          </cell>
        </row>
        <row r="5459">
          <cell r="B5459" t="str">
            <v>021100197117</v>
          </cell>
          <cell r="C5459" t="str">
            <v>Giáo dục thể chất</v>
          </cell>
          <cell r="D5459" t="str">
            <v>22C1-CMT1</v>
          </cell>
          <cell r="E5459">
            <v>2</v>
          </cell>
          <cell r="F5459" t="str">
            <v>Nguyễn Mạnh Phương</v>
          </cell>
          <cell r="G5459">
            <v>61</v>
          </cell>
        </row>
        <row r="5460">
          <cell r="B5460" t="str">
            <v>021100197118</v>
          </cell>
          <cell r="C5460" t="str">
            <v>Giáo dục thể chất</v>
          </cell>
          <cell r="D5460" t="str">
            <v>22C1-LTM1</v>
          </cell>
          <cell r="E5460">
            <v>2</v>
          </cell>
          <cell r="F5460" t="str">
            <v>Nguyễn Mạnh Phương</v>
          </cell>
          <cell r="G5460">
            <v>47</v>
          </cell>
        </row>
        <row r="5461">
          <cell r="B5461" t="str">
            <v>021100197119</v>
          </cell>
          <cell r="C5461" t="str">
            <v>Giáo dục thể chất</v>
          </cell>
          <cell r="D5461" t="str">
            <v>22C1-QTM1; 22C1-THU1</v>
          </cell>
          <cell r="E5461">
            <v>2</v>
          </cell>
          <cell r="F5461" t="str">
            <v>Nguyễn Thuỷ Triều (TG)</v>
          </cell>
          <cell r="G5461">
            <v>44</v>
          </cell>
        </row>
        <row r="5462">
          <cell r="B5462" t="str">
            <v>021100197121</v>
          </cell>
          <cell r="C5462" t="str">
            <v>Giáo dục thể chất</v>
          </cell>
          <cell r="D5462" t="str">
            <v>22C1-TKĐ1</v>
          </cell>
          <cell r="E5462">
            <v>2</v>
          </cell>
          <cell r="F5462" t="str">
            <v>Nguyễn Phú Tân</v>
          </cell>
          <cell r="G5462">
            <v>53</v>
          </cell>
        </row>
        <row r="5463">
          <cell r="B5463" t="str">
            <v>021100197122</v>
          </cell>
          <cell r="C5463" t="str">
            <v>Giáo dục thể chất</v>
          </cell>
          <cell r="D5463" t="str">
            <v>22C1-TKĐ2</v>
          </cell>
          <cell r="E5463">
            <v>2</v>
          </cell>
          <cell r="F5463" t="str">
            <v>Nguyễn Mạnh Phương</v>
          </cell>
          <cell r="G5463">
            <v>37</v>
          </cell>
        </row>
        <row r="5464">
          <cell r="B5464" t="str">
            <v>021100197901</v>
          </cell>
          <cell r="C5464" t="str">
            <v>Thực hành hệ thống điều khiển và chuyển động trên ô tô</v>
          </cell>
          <cell r="D5464" t="str">
            <v>21C1-CNÔ1</v>
          </cell>
          <cell r="E5464">
            <v>2</v>
          </cell>
          <cell r="F5464" t="str">
            <v>Kiều Trung  Tín, Nguyễn Thái Bình</v>
          </cell>
          <cell r="G5464">
            <v>43</v>
          </cell>
        </row>
        <row r="5465">
          <cell r="B5465" t="str">
            <v>021100197902</v>
          </cell>
          <cell r="C5465" t="str">
            <v>Thực hành hệ thống điều khiển và chuyển động trên ô tô</v>
          </cell>
          <cell r="D5465" t="str">
            <v>21C1-CNÔ10</v>
          </cell>
          <cell r="E5465">
            <v>2</v>
          </cell>
          <cell r="F5465" t="str">
            <v>Kiều Trung  Tín, Trương Công Trưởng (TG)</v>
          </cell>
          <cell r="G5465">
            <v>44</v>
          </cell>
        </row>
        <row r="5466">
          <cell r="B5466" t="str">
            <v>021100197903</v>
          </cell>
          <cell r="C5466" t="str">
            <v>Thực hành hệ thống điều khiển và chuyển động trên ô tô</v>
          </cell>
          <cell r="D5466" t="str">
            <v>21C1-CNÔ2</v>
          </cell>
          <cell r="E5466">
            <v>2</v>
          </cell>
          <cell r="F5466" t="str">
            <v>Nguyễn Thái Bình, Trần Thế Sơn</v>
          </cell>
          <cell r="G5466">
            <v>47</v>
          </cell>
        </row>
        <row r="5467">
          <cell r="B5467" t="str">
            <v>021100197904</v>
          </cell>
          <cell r="C5467" t="str">
            <v>Thực hành hệ thống điều khiển và chuyển động trên ô tô</v>
          </cell>
          <cell r="D5467" t="str">
            <v>21C1-CNÔ3</v>
          </cell>
          <cell r="E5467">
            <v>2</v>
          </cell>
          <cell r="F5467" t="str">
            <v>Lâm Hậu Giang (TG)</v>
          </cell>
          <cell r="G5467">
            <v>43</v>
          </cell>
        </row>
        <row r="5468">
          <cell r="B5468" t="str">
            <v>021100197905</v>
          </cell>
          <cell r="C5468" t="str">
            <v>Thực hành hệ thống điều khiển và chuyển động trên ô tô</v>
          </cell>
          <cell r="D5468" t="str">
            <v>21C1-CNÔ4</v>
          </cell>
          <cell r="E5468">
            <v>2</v>
          </cell>
          <cell r="F5468" t="str">
            <v>Nguyễn Thái Bình</v>
          </cell>
          <cell r="G5468">
            <v>43</v>
          </cell>
        </row>
        <row r="5469">
          <cell r="B5469" t="str">
            <v>021100197906</v>
          </cell>
          <cell r="C5469" t="str">
            <v>Thực hành hệ thống điều khiển và chuyển động trên ô tô</v>
          </cell>
          <cell r="D5469" t="str">
            <v>21C1-CNÔ5</v>
          </cell>
          <cell r="E5469">
            <v>2</v>
          </cell>
          <cell r="F5469" t="str">
            <v>Trần Thế Sơn, Trương Công Trưởng (TG)</v>
          </cell>
          <cell r="G5469">
            <v>41</v>
          </cell>
        </row>
        <row r="5470">
          <cell r="B5470" t="str">
            <v>021100197907</v>
          </cell>
          <cell r="C5470" t="str">
            <v>Thực hành hệ thống điều khiển và chuyển động trên ô tô</v>
          </cell>
          <cell r="D5470" t="str">
            <v>21C1-CNÔ6</v>
          </cell>
          <cell r="E5470">
            <v>2</v>
          </cell>
          <cell r="F5470" t="str">
            <v>Kiều Trung  Tín</v>
          </cell>
          <cell r="G5470">
            <v>45</v>
          </cell>
        </row>
        <row r="5471">
          <cell r="B5471" t="str">
            <v>021100197908</v>
          </cell>
          <cell r="C5471" t="str">
            <v>Thực hành hệ thống điều khiển và chuyển động trên ô tô</v>
          </cell>
          <cell r="D5471" t="str">
            <v>21C1-CNÔ7</v>
          </cell>
          <cell r="E5471">
            <v>2</v>
          </cell>
          <cell r="F5471" t="str">
            <v>Hồ Văn  Hóa, Trần Thế Sơn</v>
          </cell>
          <cell r="G5471">
            <v>43</v>
          </cell>
        </row>
        <row r="5472">
          <cell r="B5472" t="str">
            <v>021100197909</v>
          </cell>
          <cell r="C5472" t="str">
            <v>Thực hành hệ thống điều khiển và chuyển động trên ô tô</v>
          </cell>
          <cell r="D5472" t="str">
            <v>21C1-CNÔ8</v>
          </cell>
          <cell r="E5472">
            <v>2</v>
          </cell>
          <cell r="F5472" t="str">
            <v>Nguyễn Thái Bình</v>
          </cell>
          <cell r="G5472">
            <v>41</v>
          </cell>
        </row>
        <row r="5473">
          <cell r="B5473" t="str">
            <v>021100197910</v>
          </cell>
          <cell r="C5473" t="str">
            <v>Thực hành hệ thống điều khiển và chuyển động trên ô tô</v>
          </cell>
          <cell r="D5473" t="str">
            <v>21C1-CNÔ9</v>
          </cell>
          <cell r="E5473">
            <v>2</v>
          </cell>
          <cell r="F5473" t="str">
            <v>Lâm Hậu Giang (TG)</v>
          </cell>
          <cell r="G5473">
            <v>35</v>
          </cell>
        </row>
        <row r="5474">
          <cell r="B5474" t="str">
            <v>021100197911</v>
          </cell>
          <cell r="C5474" t="str">
            <v>Thực hành hệ thống điều khiển và chuyển động trên ô tô</v>
          </cell>
          <cell r="D5474" t="str">
            <v>21C1_HL2_Đ.Lực 1</v>
          </cell>
          <cell r="E5474">
            <v>2</v>
          </cell>
          <cell r="F5474" t="str">
            <v>Trương Công Trưởng (TG)</v>
          </cell>
          <cell r="G5474">
            <v>13</v>
          </cell>
        </row>
        <row r="5475">
          <cell r="B5475" t="str">
            <v>021100198001</v>
          </cell>
          <cell r="C5475" t="str">
            <v>Thực hành điện lạnh ô tô</v>
          </cell>
          <cell r="D5475" t="str">
            <v>18C1_HL2_21C2-CNÔ1</v>
          </cell>
          <cell r="E5475">
            <v>2</v>
          </cell>
          <cell r="F5475" t="str">
            <v>Ngô Đức Huy (TG)</v>
          </cell>
          <cell r="G5475">
            <v>2</v>
          </cell>
        </row>
        <row r="5476">
          <cell r="B5476" t="str">
            <v>021100198601</v>
          </cell>
          <cell r="C5476" t="str">
            <v>Thực hành Hàn</v>
          </cell>
          <cell r="D5476" t="str">
            <v>22C1-CNL1</v>
          </cell>
          <cell r="E5476">
            <v>2</v>
          </cell>
          <cell r="F5476" t="str">
            <v>Nguyễn Ngọc  Quỳnh</v>
          </cell>
          <cell r="G5476">
            <v>14</v>
          </cell>
        </row>
        <row r="5477">
          <cell r="B5477" t="str">
            <v>021100198602</v>
          </cell>
          <cell r="C5477" t="str">
            <v>Thực hành Hàn</v>
          </cell>
          <cell r="D5477" t="str">
            <v>22C1-KML1</v>
          </cell>
          <cell r="E5477">
            <v>2</v>
          </cell>
          <cell r="F5477" t="str">
            <v>Nguyễn Thanh Vĩnh Phúc</v>
          </cell>
          <cell r="G5477">
            <v>55</v>
          </cell>
        </row>
        <row r="5478">
          <cell r="B5478" t="str">
            <v>021100198603</v>
          </cell>
          <cell r="C5478" t="str">
            <v>Thực hành Hàn</v>
          </cell>
          <cell r="D5478" t="str">
            <v>22C1-VSL1</v>
          </cell>
          <cell r="E5478">
            <v>2</v>
          </cell>
          <cell r="F5478" t="str">
            <v>Nguyễn Ngọc  Quỳnh</v>
          </cell>
          <cell r="G5478">
            <v>53</v>
          </cell>
        </row>
        <row r="5479">
          <cell r="B5479" t="str">
            <v>021100198701</v>
          </cell>
          <cell r="C5479" t="str">
            <v>Dung sai - Vẽ kỹ thuật</v>
          </cell>
          <cell r="D5479" t="str">
            <v>21C1_HL2_Đ.Lực 1</v>
          </cell>
          <cell r="E5479">
            <v>2</v>
          </cell>
          <cell r="F5479" t="str">
            <v>Nguyễn Văn Bộ (TG)</v>
          </cell>
          <cell r="G5479">
            <v>25</v>
          </cell>
        </row>
        <row r="5480">
          <cell r="B5480" t="str">
            <v>021100198702</v>
          </cell>
          <cell r="C5480" t="str">
            <v>Dung sai - Vẽ kỹ thuật</v>
          </cell>
          <cell r="D5480" t="str">
            <v>21C1_HL2_Đ.Lực 1</v>
          </cell>
          <cell r="E5480">
            <v>2</v>
          </cell>
        </row>
        <row r="5481">
          <cell r="B5481" t="str">
            <v>021100198703</v>
          </cell>
          <cell r="C5481" t="str">
            <v>Dung sai - Vẽ kỹ thuật</v>
          </cell>
          <cell r="D5481" t="str">
            <v>22C1_HL2_Đ.Lực 1</v>
          </cell>
          <cell r="E5481">
            <v>2</v>
          </cell>
          <cell r="F5481" t="str">
            <v>Nguyễn Văn Bộ (TG)</v>
          </cell>
          <cell r="G5481">
            <v>33</v>
          </cell>
        </row>
        <row r="5482">
          <cell r="B5482" t="str">
            <v>021100201801</v>
          </cell>
          <cell r="C5482" t="str">
            <v>Nguyên lý kế toán</v>
          </cell>
          <cell r="D5482" t="str">
            <v>22C1-QTD1</v>
          </cell>
          <cell r="E5482">
            <v>2</v>
          </cell>
          <cell r="F5482" t="str">
            <v>Phạm Quỳnh Như</v>
          </cell>
          <cell r="G5482">
            <v>49</v>
          </cell>
        </row>
        <row r="5483">
          <cell r="B5483" t="str">
            <v>021100201802</v>
          </cell>
          <cell r="C5483" t="str">
            <v>Nguyên lý kế toán</v>
          </cell>
          <cell r="D5483" t="str">
            <v>22C1-QTD2</v>
          </cell>
          <cell r="E5483">
            <v>2</v>
          </cell>
          <cell r="F5483" t="str">
            <v>Lưu Thị Thúy</v>
          </cell>
          <cell r="G5483">
            <v>51</v>
          </cell>
        </row>
        <row r="5484">
          <cell r="B5484" t="str">
            <v>021100202701</v>
          </cell>
          <cell r="C5484" t="str">
            <v>Tiếng Anh 1</v>
          </cell>
          <cell r="D5484" t="str">
            <v>22C1-CNÔ1</v>
          </cell>
          <cell r="E5484">
            <v>2</v>
          </cell>
          <cell r="F5484" t="str">
            <v>Nguyễn Thị Bảo  Trân</v>
          </cell>
          <cell r="G5484">
            <v>51</v>
          </cell>
        </row>
        <row r="5485">
          <cell r="B5485" t="str">
            <v>021100202702</v>
          </cell>
          <cell r="C5485" t="str">
            <v>Tiếng Anh 1</v>
          </cell>
          <cell r="D5485" t="str">
            <v>22C1-CNÔ2</v>
          </cell>
          <cell r="E5485">
            <v>2</v>
          </cell>
          <cell r="F5485" t="str">
            <v>Phạm Thị Thu Hiền</v>
          </cell>
          <cell r="G5485">
            <v>52</v>
          </cell>
        </row>
        <row r="5486">
          <cell r="B5486" t="str">
            <v>021100202703</v>
          </cell>
          <cell r="C5486" t="str">
            <v>Tiếng Anh 1</v>
          </cell>
          <cell r="D5486" t="str">
            <v>22C1-CNÔ3</v>
          </cell>
          <cell r="E5486">
            <v>2</v>
          </cell>
          <cell r="F5486" t="str">
            <v>Lê Nguyễn Mỹ Trâm</v>
          </cell>
          <cell r="G5486">
            <v>53</v>
          </cell>
        </row>
        <row r="5487">
          <cell r="B5487" t="str">
            <v>021100202704</v>
          </cell>
          <cell r="C5487" t="str">
            <v>Tiếng Anh 1</v>
          </cell>
          <cell r="D5487" t="str">
            <v>22C1-CNÔ4</v>
          </cell>
          <cell r="E5487">
            <v>2</v>
          </cell>
          <cell r="F5487" t="str">
            <v>Vương Thanh Thủy</v>
          </cell>
          <cell r="G5487">
            <v>48</v>
          </cell>
        </row>
        <row r="5488">
          <cell r="B5488" t="str">
            <v>021100202705</v>
          </cell>
          <cell r="C5488" t="str">
            <v>Tiếng Anh 1</v>
          </cell>
          <cell r="D5488" t="str">
            <v>22C1-CNÔ5</v>
          </cell>
          <cell r="E5488">
            <v>2</v>
          </cell>
          <cell r="F5488" t="str">
            <v>Lâm Thị Phương Thảo</v>
          </cell>
          <cell r="G5488">
            <v>40</v>
          </cell>
        </row>
        <row r="5489">
          <cell r="B5489" t="str">
            <v>021100202706</v>
          </cell>
          <cell r="C5489" t="str">
            <v>Tiếng Anh 1</v>
          </cell>
          <cell r="D5489" t="str">
            <v>22C1-CNÔ6</v>
          </cell>
          <cell r="E5489">
            <v>2</v>
          </cell>
          <cell r="F5489" t="str">
            <v>Nguyễn Thị Bảo  Trân</v>
          </cell>
          <cell r="G5489">
            <v>41</v>
          </cell>
        </row>
        <row r="5490">
          <cell r="B5490" t="str">
            <v>021100202707</v>
          </cell>
          <cell r="C5490" t="str">
            <v>Tiếng Anh 1</v>
          </cell>
          <cell r="D5490" t="str">
            <v>22C1-CNÔ7</v>
          </cell>
          <cell r="E5490">
            <v>2</v>
          </cell>
          <cell r="F5490" t="str">
            <v>Nguyễn Thị Thu Tâm</v>
          </cell>
          <cell r="G5490">
            <v>44</v>
          </cell>
        </row>
        <row r="5491">
          <cell r="B5491" t="str">
            <v>021100202708</v>
          </cell>
          <cell r="C5491" t="str">
            <v>Tiếng Anh 1</v>
          </cell>
          <cell r="D5491" t="str">
            <v>22C1-CNÔ8</v>
          </cell>
          <cell r="E5491">
            <v>2</v>
          </cell>
          <cell r="F5491" t="str">
            <v>Nguyễn Thị Thanh  Tú</v>
          </cell>
          <cell r="G5491">
            <v>44</v>
          </cell>
        </row>
        <row r="5492">
          <cell r="B5492" t="str">
            <v>021100202709</v>
          </cell>
          <cell r="C5492" t="str">
            <v>Tiếng Anh 1</v>
          </cell>
          <cell r="D5492" t="str">
            <v>22C1-CNÔ9</v>
          </cell>
          <cell r="E5492">
            <v>2</v>
          </cell>
          <cell r="F5492" t="str">
            <v>Nguyễn Thị  Nhuận</v>
          </cell>
          <cell r="G5492">
            <v>31</v>
          </cell>
        </row>
        <row r="5493">
          <cell r="B5493" t="str">
            <v>021100202710</v>
          </cell>
          <cell r="C5493" t="str">
            <v>Tiếng Anh 1</v>
          </cell>
          <cell r="D5493" t="str">
            <v>22C1-CNÔ10</v>
          </cell>
          <cell r="E5493">
            <v>2</v>
          </cell>
          <cell r="F5493" t="str">
            <v>Võ Thị Hồng  Lan</v>
          </cell>
          <cell r="G5493">
            <v>28</v>
          </cell>
        </row>
        <row r="5494">
          <cell r="B5494" t="str">
            <v>021100202711</v>
          </cell>
          <cell r="C5494" t="str">
            <v>Tiếng Anh 1</v>
          </cell>
          <cell r="D5494" t="str">
            <v>22C1-CNL1</v>
          </cell>
          <cell r="E5494">
            <v>2</v>
          </cell>
          <cell r="F5494" t="str">
            <v>Nguyễn Thị Bảo  Trân</v>
          </cell>
          <cell r="G5494">
            <v>15</v>
          </cell>
        </row>
        <row r="5495">
          <cell r="B5495" t="str">
            <v>021100202712</v>
          </cell>
          <cell r="C5495" t="str">
            <v>Tiếng Anh 1</v>
          </cell>
          <cell r="D5495" t="str">
            <v>22C1-KML1</v>
          </cell>
          <cell r="E5495">
            <v>2</v>
          </cell>
          <cell r="F5495" t="str">
            <v>Nguyễn Thị Thu Tâm</v>
          </cell>
          <cell r="G5495">
            <v>54</v>
          </cell>
        </row>
        <row r="5496">
          <cell r="B5496" t="str">
            <v>021100202713</v>
          </cell>
          <cell r="C5496" t="str">
            <v>Tiếng Anh 1</v>
          </cell>
          <cell r="D5496" t="str">
            <v>22C1-VSL1</v>
          </cell>
          <cell r="E5496">
            <v>2</v>
          </cell>
          <cell r="F5496" t="str">
            <v>Võ Thị Hồng  Lan</v>
          </cell>
          <cell r="G5496">
            <v>53</v>
          </cell>
        </row>
        <row r="5497">
          <cell r="B5497" t="str">
            <v>021100202714</v>
          </cell>
          <cell r="C5497" t="str">
            <v>Tiếng Anh 1</v>
          </cell>
          <cell r="D5497" t="str">
            <v>22C1-CMT1</v>
          </cell>
          <cell r="E5497">
            <v>2</v>
          </cell>
          <cell r="F5497" t="str">
            <v>Nguyễn Thị Thu Tâm</v>
          </cell>
          <cell r="G5497">
            <v>61</v>
          </cell>
        </row>
        <row r="5498">
          <cell r="B5498" t="str">
            <v>021100202715</v>
          </cell>
          <cell r="C5498" t="str">
            <v>Tiếng Anh 1</v>
          </cell>
          <cell r="D5498" t="str">
            <v>22C1-LTM1</v>
          </cell>
          <cell r="E5498">
            <v>2</v>
          </cell>
          <cell r="F5498" t="str">
            <v>Nguyễn Thị  Nhuận</v>
          </cell>
          <cell r="G5498">
            <v>47</v>
          </cell>
        </row>
        <row r="5499">
          <cell r="B5499" t="str">
            <v>021100202716</v>
          </cell>
          <cell r="C5499" t="str">
            <v>Tiếng Anh 1</v>
          </cell>
          <cell r="D5499" t="str">
            <v>22C1-QTM1; 22C1-THU1</v>
          </cell>
          <cell r="E5499">
            <v>2</v>
          </cell>
          <cell r="F5499" t="str">
            <v>Lê Nguyễn Mỹ Trâm</v>
          </cell>
          <cell r="G5499">
            <v>44</v>
          </cell>
        </row>
        <row r="5500">
          <cell r="B5500" t="str">
            <v>021100202718</v>
          </cell>
          <cell r="C5500" t="str">
            <v>Tiếng Anh 1</v>
          </cell>
          <cell r="D5500" t="str">
            <v>22C1-TKĐ1</v>
          </cell>
          <cell r="E5500">
            <v>2</v>
          </cell>
          <cell r="F5500" t="str">
            <v>Nguyễn Thị  Nhuận</v>
          </cell>
          <cell r="G5500">
            <v>54</v>
          </cell>
        </row>
        <row r="5501">
          <cell r="B5501" t="str">
            <v>021100202719</v>
          </cell>
          <cell r="C5501" t="str">
            <v>Tiếng Anh 1</v>
          </cell>
          <cell r="D5501" t="str">
            <v>22C1-TKĐ2</v>
          </cell>
          <cell r="E5501">
            <v>2</v>
          </cell>
          <cell r="F5501" t="str">
            <v>Nguyễn Thiện Bình</v>
          </cell>
          <cell r="G5501">
            <v>38</v>
          </cell>
        </row>
        <row r="5502">
          <cell r="B5502" t="str">
            <v>021100202720</v>
          </cell>
          <cell r="C5502" t="str">
            <v>Tiếng Anh 1</v>
          </cell>
          <cell r="D5502" t="str">
            <v>22C1-TKW1</v>
          </cell>
          <cell r="E5502">
            <v>2</v>
          </cell>
          <cell r="F5502" t="str">
            <v>Nguyễn Thị Bảo  Trân</v>
          </cell>
          <cell r="G5502">
            <v>21</v>
          </cell>
        </row>
        <row r="5503">
          <cell r="B5503" t="str">
            <v>021100202721</v>
          </cell>
          <cell r="C5503" t="str">
            <v>Tiếng Anh 1</v>
          </cell>
          <cell r="D5503" t="str">
            <v>21C1_HL2_KHCB1</v>
          </cell>
          <cell r="E5503">
            <v>2</v>
          </cell>
          <cell r="F5503" t="str">
            <v>Võ Thị Hồng  Lan</v>
          </cell>
          <cell r="G5503">
            <v>47</v>
          </cell>
        </row>
        <row r="5504">
          <cell r="B5504" t="str">
            <v>021100202722</v>
          </cell>
          <cell r="C5504" t="str">
            <v>Tiếng Anh 1</v>
          </cell>
          <cell r="D5504" t="str">
            <v>21C1_HL2_KHCB1</v>
          </cell>
          <cell r="E5504">
            <v>2</v>
          </cell>
          <cell r="G5504">
            <v>1</v>
          </cell>
        </row>
        <row r="5505">
          <cell r="B5505" t="str">
            <v>021100202723</v>
          </cell>
          <cell r="C5505" t="str">
            <v>Tiếng Anh 1</v>
          </cell>
          <cell r="D5505" t="str">
            <v>21C1_HL2_KHCB1; 22C1-CNÔ1</v>
          </cell>
          <cell r="E5505">
            <v>2</v>
          </cell>
          <cell r="G5505">
            <v>34</v>
          </cell>
        </row>
        <row r="5506">
          <cell r="B5506" t="str">
            <v>021100202801</v>
          </cell>
          <cell r="C5506" t="str">
            <v>Tin học</v>
          </cell>
          <cell r="D5506" t="str">
            <v>22C1-CTM1</v>
          </cell>
          <cell r="E5506">
            <v>2</v>
          </cell>
          <cell r="F5506" t="str">
            <v>Đỗ Thị Hải  Yến</v>
          </cell>
          <cell r="G5506">
            <v>48</v>
          </cell>
        </row>
        <row r="5507">
          <cell r="B5507" t="str">
            <v>021100202802</v>
          </cell>
          <cell r="C5507" t="str">
            <v>Tin học</v>
          </cell>
          <cell r="D5507" t="str">
            <v>22C1-CCK1</v>
          </cell>
          <cell r="E5507">
            <v>2</v>
          </cell>
          <cell r="F5507" t="str">
            <v>Nguyễn Ngọc Trang (TG)</v>
          </cell>
          <cell r="G5507">
            <v>50</v>
          </cell>
        </row>
        <row r="5508">
          <cell r="B5508" t="str">
            <v>021100202803</v>
          </cell>
          <cell r="C5508" t="str">
            <v>Tin học</v>
          </cell>
          <cell r="D5508" t="str">
            <v>22C1-CCK2</v>
          </cell>
          <cell r="E5508">
            <v>2</v>
          </cell>
          <cell r="F5508" t="str">
            <v>Nguyễn Ngọc Trang (TG)</v>
          </cell>
          <cell r="G5508">
            <v>53</v>
          </cell>
        </row>
        <row r="5509">
          <cell r="B5509" t="str">
            <v>021100202804</v>
          </cell>
          <cell r="C5509" t="str">
            <v>Tin học</v>
          </cell>
          <cell r="D5509" t="str">
            <v>22C1-CCK3</v>
          </cell>
          <cell r="E5509">
            <v>2</v>
          </cell>
          <cell r="F5509" t="str">
            <v>Phạm Phước Tấn (TG)</v>
          </cell>
          <cell r="G5509">
            <v>49</v>
          </cell>
        </row>
        <row r="5510">
          <cell r="B5510" t="str">
            <v>021100202805</v>
          </cell>
          <cell r="C5510" t="str">
            <v>Tin học</v>
          </cell>
          <cell r="D5510" t="str">
            <v>22C1-CCK4</v>
          </cell>
          <cell r="E5510">
            <v>2</v>
          </cell>
          <cell r="F5510" t="str">
            <v>Huỳnh Thị Minh Ly</v>
          </cell>
          <cell r="G5510">
            <v>49</v>
          </cell>
        </row>
        <row r="5511">
          <cell r="B5511" t="str">
            <v>021100202806</v>
          </cell>
          <cell r="C5511" t="str">
            <v>Tin học</v>
          </cell>
          <cell r="D5511" t="str">
            <v>22C1-KXD1</v>
          </cell>
          <cell r="E5511">
            <v>2</v>
          </cell>
          <cell r="F5511" t="str">
            <v>Nguyễn Nguyên Hoàng Ngọc  Quyên</v>
          </cell>
          <cell r="G5511">
            <v>28</v>
          </cell>
        </row>
        <row r="5512">
          <cell r="B5512" t="str">
            <v>021100202807</v>
          </cell>
          <cell r="C5512" t="str">
            <v>Tin học</v>
          </cell>
          <cell r="D5512" t="str">
            <v>22C1-CNM1</v>
          </cell>
          <cell r="E5512">
            <v>2</v>
          </cell>
          <cell r="F5512" t="str">
            <v>Lê Hồng  Thái</v>
          </cell>
          <cell r="G5512">
            <v>22</v>
          </cell>
        </row>
        <row r="5513">
          <cell r="B5513" t="str">
            <v>021100202808</v>
          </cell>
          <cell r="C5513" t="str">
            <v>Tin học</v>
          </cell>
          <cell r="D5513" t="str">
            <v>22C1-ĐĐT1</v>
          </cell>
          <cell r="E5513">
            <v>2</v>
          </cell>
          <cell r="F5513" t="str">
            <v>Nguyễn Sanh  Cường</v>
          </cell>
          <cell r="G5513">
            <v>48</v>
          </cell>
        </row>
        <row r="5514">
          <cell r="B5514" t="str">
            <v>021100202809</v>
          </cell>
          <cell r="C5514" t="str">
            <v>Tin học</v>
          </cell>
          <cell r="D5514" t="str">
            <v>22C1-ĐCN1</v>
          </cell>
          <cell r="E5514">
            <v>2</v>
          </cell>
          <cell r="F5514" t="str">
            <v>Nguyễn Ngọc Trang (TG)</v>
          </cell>
          <cell r="G5514">
            <v>52</v>
          </cell>
        </row>
        <row r="5515">
          <cell r="B5515" t="str">
            <v>021100202810</v>
          </cell>
          <cell r="C5515" t="str">
            <v>Tin học</v>
          </cell>
          <cell r="D5515" t="str">
            <v>22C1-ĐCN2</v>
          </cell>
          <cell r="E5515">
            <v>2</v>
          </cell>
          <cell r="F5515" t="str">
            <v>Nguyễn Ngọc Trang (TG)</v>
          </cell>
          <cell r="G5515">
            <v>31</v>
          </cell>
        </row>
        <row r="5516">
          <cell r="B5516" t="str">
            <v>021100202811</v>
          </cell>
          <cell r="C5516" t="str">
            <v>Tin học</v>
          </cell>
          <cell r="D5516" t="str">
            <v>22C1-TĐH1</v>
          </cell>
          <cell r="E5516">
            <v>2</v>
          </cell>
          <cell r="F5516" t="str">
            <v>Trương Hữu Lộc</v>
          </cell>
          <cell r="G5516">
            <v>45</v>
          </cell>
        </row>
        <row r="5517">
          <cell r="B5517" t="str">
            <v>021100202812</v>
          </cell>
          <cell r="C5517" t="str">
            <v>Tin học</v>
          </cell>
          <cell r="D5517" t="str">
            <v>22C1-KTD1</v>
          </cell>
          <cell r="E5517">
            <v>2</v>
          </cell>
          <cell r="F5517" t="str">
            <v>Dương Ngọc  Vọng</v>
          </cell>
          <cell r="G5517">
            <v>50</v>
          </cell>
        </row>
        <row r="5518">
          <cell r="B5518" t="str">
            <v>021100202813</v>
          </cell>
          <cell r="C5518" t="str">
            <v>Tin học</v>
          </cell>
          <cell r="D5518" t="str">
            <v>22C1-LGT1</v>
          </cell>
          <cell r="E5518">
            <v>2</v>
          </cell>
          <cell r="F5518" t="str">
            <v>Đỗ Thị Hải  Yến</v>
          </cell>
          <cell r="G5518">
            <v>37</v>
          </cell>
        </row>
        <row r="5519">
          <cell r="B5519" t="str">
            <v>021100202814</v>
          </cell>
          <cell r="C5519" t="str">
            <v>Tin học</v>
          </cell>
          <cell r="D5519" t="str">
            <v>22C1-QTD1</v>
          </cell>
          <cell r="E5519">
            <v>2</v>
          </cell>
          <cell r="F5519" t="str">
            <v>Nguyễn Thế Chỉnh (TG)</v>
          </cell>
          <cell r="G5519">
            <v>49</v>
          </cell>
        </row>
        <row r="5520">
          <cell r="B5520" t="str">
            <v>021100202815</v>
          </cell>
          <cell r="C5520" t="str">
            <v>Tin học</v>
          </cell>
          <cell r="D5520" t="str">
            <v>22C1-QTD2</v>
          </cell>
          <cell r="E5520">
            <v>2</v>
          </cell>
          <cell r="F5520" t="str">
            <v>Trần Vĩnh  Xuyên</v>
          </cell>
          <cell r="G5520">
            <v>52</v>
          </cell>
        </row>
        <row r="5521">
          <cell r="B5521" t="str">
            <v>021100202816</v>
          </cell>
          <cell r="C5521" t="str">
            <v>Tin học</v>
          </cell>
          <cell r="D5521" t="str">
            <v>22C1-QKS1; 22C1-QNH1</v>
          </cell>
          <cell r="E5521">
            <v>2</v>
          </cell>
          <cell r="F5521" t="str">
            <v>Nguyễn Ngọc Trang (TG)</v>
          </cell>
          <cell r="G5521">
            <v>52</v>
          </cell>
        </row>
        <row r="5522">
          <cell r="B5522" t="str">
            <v>021100202818</v>
          </cell>
          <cell r="C5522" t="str">
            <v>Tin học</v>
          </cell>
          <cell r="D5522" t="str">
            <v>22C1-KLB1; 22C1-QLH1</v>
          </cell>
          <cell r="E5522">
            <v>2</v>
          </cell>
          <cell r="F5522" t="str">
            <v>Trương Hữu Lộc</v>
          </cell>
          <cell r="G5522">
            <v>25</v>
          </cell>
        </row>
        <row r="5523">
          <cell r="B5523" t="str">
            <v>021100202819</v>
          </cell>
          <cell r="C5523" t="str">
            <v>Tin học</v>
          </cell>
          <cell r="D5523" t="str">
            <v>22C1-TMĐ1</v>
          </cell>
          <cell r="E5523">
            <v>2</v>
          </cell>
          <cell r="F5523" t="str">
            <v>Nguyễn Thị Khánh Thư</v>
          </cell>
          <cell r="G5523">
            <v>32</v>
          </cell>
        </row>
        <row r="5524">
          <cell r="B5524" t="str">
            <v>021100202821</v>
          </cell>
          <cell r="C5524" t="str">
            <v>Tin học</v>
          </cell>
          <cell r="D5524" t="str">
            <v>22C1-CĐT1</v>
          </cell>
          <cell r="E5524">
            <v>2</v>
          </cell>
          <cell r="F5524" t="str">
            <v>Nguyễn Thị Khánh Thư</v>
          </cell>
          <cell r="G5524">
            <v>48</v>
          </cell>
        </row>
        <row r="5525">
          <cell r="B5525" t="str">
            <v>021100202901</v>
          </cell>
          <cell r="C5525" t="str">
            <v>Mạch điện</v>
          </cell>
          <cell r="D5525" t="str">
            <v>22C1-ĐĐT1</v>
          </cell>
          <cell r="E5525">
            <v>2</v>
          </cell>
          <cell r="F5525" t="str">
            <v>Cao Văn Tuấn</v>
          </cell>
          <cell r="G5525">
            <v>47</v>
          </cell>
        </row>
        <row r="5526">
          <cell r="B5526" t="str">
            <v>021100202902</v>
          </cell>
          <cell r="C5526" t="str">
            <v>Mạch điện</v>
          </cell>
          <cell r="D5526" t="str">
            <v>22C1-ĐCN1</v>
          </cell>
          <cell r="E5526">
            <v>2</v>
          </cell>
          <cell r="F5526" t="str">
            <v>Cao Văn Tuấn</v>
          </cell>
          <cell r="G5526">
            <v>53</v>
          </cell>
        </row>
        <row r="5527">
          <cell r="B5527" t="str">
            <v>021100202903</v>
          </cell>
          <cell r="C5527" t="str">
            <v>Mạch điện</v>
          </cell>
          <cell r="D5527" t="str">
            <v>22C1-ĐCN2</v>
          </cell>
          <cell r="E5527">
            <v>2</v>
          </cell>
          <cell r="F5527" t="str">
            <v>Vũ Hạnh  Chiêu</v>
          </cell>
          <cell r="G5527">
            <v>32</v>
          </cell>
        </row>
        <row r="5528">
          <cell r="B5528" t="str">
            <v>021100202904</v>
          </cell>
          <cell r="C5528" t="str">
            <v>Mạch điện</v>
          </cell>
          <cell r="D5528" t="str">
            <v>22C1-TĐH1</v>
          </cell>
          <cell r="E5528">
            <v>2</v>
          </cell>
          <cell r="F5528" t="str">
            <v>Nguyễn Thị Ngọc Hiền</v>
          </cell>
          <cell r="G5528">
            <v>47</v>
          </cell>
        </row>
        <row r="5529">
          <cell r="B5529" t="str">
            <v>021100202905</v>
          </cell>
          <cell r="C5529" t="str">
            <v>Mạch điện</v>
          </cell>
          <cell r="D5529" t="str">
            <v>22C1-CĐT1</v>
          </cell>
          <cell r="E5529">
            <v>2</v>
          </cell>
          <cell r="F5529" t="str">
            <v>Nguyễn Thị Ngọc Hiền</v>
          </cell>
          <cell r="G5529">
            <v>48</v>
          </cell>
        </row>
        <row r="5530">
          <cell r="B5530" t="str">
            <v>021100203001</v>
          </cell>
          <cell r="C5530" t="str">
            <v>Cơ kỹ thuật</v>
          </cell>
          <cell r="D5530" t="str">
            <v>22C1-CTM1</v>
          </cell>
          <cell r="E5530">
            <v>2</v>
          </cell>
          <cell r="F5530" t="str">
            <v>Võ Hoài Sơn</v>
          </cell>
          <cell r="G5530">
            <v>49</v>
          </cell>
        </row>
        <row r="5531">
          <cell r="B5531" t="str">
            <v>021100203002</v>
          </cell>
          <cell r="C5531" t="str">
            <v>Cơ kỹ thuật</v>
          </cell>
          <cell r="D5531" t="str">
            <v>22C1-CCK1</v>
          </cell>
          <cell r="E5531">
            <v>2</v>
          </cell>
          <cell r="F5531" t="str">
            <v>Võ Hoài Sơn</v>
          </cell>
          <cell r="G5531">
            <v>51</v>
          </cell>
        </row>
        <row r="5532">
          <cell r="B5532" t="str">
            <v>021100203003</v>
          </cell>
          <cell r="C5532" t="str">
            <v>Cơ kỹ thuật</v>
          </cell>
          <cell r="D5532" t="str">
            <v>22C1-CCK2</v>
          </cell>
          <cell r="E5532">
            <v>2</v>
          </cell>
          <cell r="F5532" t="str">
            <v>Phan Thị Xuân  Trang</v>
          </cell>
          <cell r="G5532">
            <v>53</v>
          </cell>
        </row>
        <row r="5533">
          <cell r="B5533" t="str">
            <v>021100203004</v>
          </cell>
          <cell r="C5533" t="str">
            <v>Cơ kỹ thuật</v>
          </cell>
          <cell r="D5533" t="str">
            <v>22C1-CCK3</v>
          </cell>
          <cell r="E5533">
            <v>2</v>
          </cell>
          <cell r="F5533" t="str">
            <v>Võ Hoài Sơn</v>
          </cell>
          <cell r="G5533">
            <v>49</v>
          </cell>
        </row>
        <row r="5534">
          <cell r="B5534" t="str">
            <v>021100203005</v>
          </cell>
          <cell r="C5534" t="str">
            <v>Cơ kỹ thuật</v>
          </cell>
          <cell r="D5534" t="str">
            <v>22C1-CCK4</v>
          </cell>
          <cell r="E5534">
            <v>2</v>
          </cell>
          <cell r="F5534" t="str">
            <v>Võ Hoài Sơn</v>
          </cell>
          <cell r="G5534">
            <v>49</v>
          </cell>
        </row>
        <row r="5535">
          <cell r="B5535" t="str">
            <v>021100203101</v>
          </cell>
          <cell r="C5535" t="str">
            <v>Thực hành Hàn</v>
          </cell>
          <cell r="D5535" t="str">
            <v>22C1-CTM1</v>
          </cell>
          <cell r="E5535">
            <v>2</v>
          </cell>
          <cell r="F5535" t="str">
            <v>Nguyễn Văn  Sơn</v>
          </cell>
          <cell r="G5535">
            <v>44</v>
          </cell>
        </row>
        <row r="5536">
          <cell r="B5536" t="str">
            <v>021100203102</v>
          </cell>
          <cell r="C5536" t="str">
            <v>Thực hành Hàn</v>
          </cell>
          <cell r="D5536" t="str">
            <v>22C1-CCK1</v>
          </cell>
          <cell r="E5536">
            <v>2</v>
          </cell>
          <cell r="F5536" t="str">
            <v>Nguyễn Thanh Vĩnh Phúc</v>
          </cell>
          <cell r="G5536">
            <v>50</v>
          </cell>
        </row>
        <row r="5537">
          <cell r="B5537" t="str">
            <v>021100203103</v>
          </cell>
          <cell r="C5537" t="str">
            <v>Thực hành Hàn</v>
          </cell>
          <cell r="D5537" t="str">
            <v>22C1-CCK2</v>
          </cell>
          <cell r="E5537">
            <v>2</v>
          </cell>
          <cell r="F5537" t="str">
            <v>Nguyễn Văn  Sơn</v>
          </cell>
          <cell r="G5537">
            <v>54</v>
          </cell>
        </row>
        <row r="5538">
          <cell r="B5538" t="str">
            <v>021100203104</v>
          </cell>
          <cell r="C5538" t="str">
            <v>Thực hành Hàn</v>
          </cell>
          <cell r="D5538" t="str">
            <v>22C1-CCK3</v>
          </cell>
          <cell r="E5538">
            <v>2</v>
          </cell>
          <cell r="F5538" t="str">
            <v>Nguyễn Thành  Long</v>
          </cell>
          <cell r="G5538">
            <v>49</v>
          </cell>
        </row>
        <row r="5539">
          <cell r="B5539" t="str">
            <v>021100203105</v>
          </cell>
          <cell r="C5539" t="str">
            <v>Thực hành Hàn</v>
          </cell>
          <cell r="D5539" t="str">
            <v>22C1-CCK4</v>
          </cell>
          <cell r="E5539">
            <v>2</v>
          </cell>
          <cell r="F5539" t="str">
            <v>Nguyễn Ngọc  Quỳnh</v>
          </cell>
          <cell r="G5539">
            <v>49</v>
          </cell>
        </row>
        <row r="5540">
          <cell r="B5540" t="str">
            <v>021100203601</v>
          </cell>
          <cell r="C5540" t="str">
            <v>Thực hành Công nghệ may cơ bản</v>
          </cell>
          <cell r="D5540" t="str">
            <v>22C1-CNM1</v>
          </cell>
          <cell r="E5540">
            <v>2</v>
          </cell>
          <cell r="F5540" t="str">
            <v>Lê Thị Phương Thảo</v>
          </cell>
          <cell r="G5540">
            <v>20</v>
          </cell>
        </row>
        <row r="5541">
          <cell r="B5541" t="str">
            <v>021100204101</v>
          </cell>
          <cell r="C5541" t="str">
            <v>Marketing dịch vụ Logistics</v>
          </cell>
          <cell r="D5541" t="str">
            <v>22C1-LGT1</v>
          </cell>
          <cell r="E5541">
            <v>2</v>
          </cell>
          <cell r="F5541" t="str">
            <v>Trần Kim Tiên (TG)</v>
          </cell>
          <cell r="G5541">
            <v>37</v>
          </cell>
        </row>
        <row r="5542">
          <cell r="B5542" t="str">
            <v>021100204201</v>
          </cell>
          <cell r="C5542" t="str">
            <v>Dịch vụ khách hàng</v>
          </cell>
          <cell r="D5542" t="str">
            <v>22C1-LGT1</v>
          </cell>
          <cell r="E5542">
            <v>2</v>
          </cell>
          <cell r="F5542" t="str">
            <v>Trần Kim Tiên (TG)</v>
          </cell>
          <cell r="G5542">
            <v>37</v>
          </cell>
        </row>
        <row r="5543">
          <cell r="B5543" t="str">
            <v>021100204301</v>
          </cell>
          <cell r="C5543" t="str">
            <v>Quản trị tài chính</v>
          </cell>
          <cell r="D5543" t="str">
            <v>21C1-KTD1</v>
          </cell>
          <cell r="E5543">
            <v>2</v>
          </cell>
          <cell r="F5543" t="str">
            <v>Lê Thị Thu Thảo</v>
          </cell>
          <cell r="G5543">
            <v>40</v>
          </cell>
        </row>
        <row r="5544">
          <cell r="B5544" t="str">
            <v>021100204302</v>
          </cell>
          <cell r="C5544" t="str">
            <v>Quản trị tài chính</v>
          </cell>
          <cell r="D5544" t="str">
            <v>22C1-LGT1</v>
          </cell>
          <cell r="E5544">
            <v>2</v>
          </cell>
          <cell r="F5544" t="str">
            <v>Cao Xuân Giang</v>
          </cell>
          <cell r="G5544">
            <v>37</v>
          </cell>
        </row>
        <row r="5545">
          <cell r="B5545" t="str">
            <v>021100204303</v>
          </cell>
          <cell r="C5545" t="str">
            <v>Quản trị tài chính</v>
          </cell>
          <cell r="D5545" t="str">
            <v>21C1-KTD1</v>
          </cell>
          <cell r="E5545">
            <v>2</v>
          </cell>
          <cell r="G5545">
            <v>1</v>
          </cell>
        </row>
        <row r="5546">
          <cell r="B5546" t="str">
            <v>021100204501</v>
          </cell>
          <cell r="C5546" t="str">
            <v>Kỹ năng làm việc với máy móc thiết bị</v>
          </cell>
          <cell r="D5546" t="str">
            <v>22C1-LGT1</v>
          </cell>
          <cell r="E5546">
            <v>2</v>
          </cell>
          <cell r="F5546" t="str">
            <v>Cao Xuân Giang</v>
          </cell>
          <cell r="G5546">
            <v>38</v>
          </cell>
        </row>
        <row r="5547">
          <cell r="B5547" t="str">
            <v>021100204601</v>
          </cell>
          <cell r="C5547" t="str">
            <v>Quản trị kho hàng</v>
          </cell>
          <cell r="D5547" t="str">
            <v>22C1-LGT1</v>
          </cell>
          <cell r="E5547">
            <v>2</v>
          </cell>
          <cell r="F5547" t="str">
            <v>Đặng Văn Luận (TG), Đồng Công Tạo</v>
          </cell>
          <cell r="G5547">
            <v>37</v>
          </cell>
        </row>
        <row r="5548">
          <cell r="B5548" t="str">
            <v>021100204701</v>
          </cell>
          <cell r="C5548" t="str">
            <v>Quản trị xuất nhập khẩu</v>
          </cell>
          <cell r="D5548" t="str">
            <v>21C1-QTD1</v>
          </cell>
          <cell r="E5548">
            <v>2</v>
          </cell>
          <cell r="F5548" t="str">
            <v>Huỳnh Kim Liên</v>
          </cell>
          <cell r="G5548">
            <v>33</v>
          </cell>
        </row>
        <row r="5549">
          <cell r="B5549" t="str">
            <v>021100204702</v>
          </cell>
          <cell r="C5549" t="str">
            <v>Quản trị xuất nhập khẩu</v>
          </cell>
          <cell r="D5549" t="str">
            <v>21C1-QTD2</v>
          </cell>
          <cell r="E5549">
            <v>2</v>
          </cell>
          <cell r="F5549" t="str">
            <v>Trần Thị Quỳnh Nga (TG)</v>
          </cell>
          <cell r="G5549">
            <v>32</v>
          </cell>
        </row>
        <row r="5550">
          <cell r="B5550" t="str">
            <v>021100204703</v>
          </cell>
          <cell r="C5550" t="str">
            <v>Quản trị xuất nhập khẩu</v>
          </cell>
          <cell r="D5550" t="str">
            <v>21C1-QTD2</v>
          </cell>
          <cell r="E5550">
            <v>2</v>
          </cell>
          <cell r="G5550">
            <v>2</v>
          </cell>
        </row>
        <row r="5551">
          <cell r="B5551" t="str">
            <v>021100204801</v>
          </cell>
          <cell r="C5551" t="str">
            <v>Quản trị học</v>
          </cell>
          <cell r="D5551" t="str">
            <v>22C1-KTD1</v>
          </cell>
          <cell r="E5551">
            <v>2</v>
          </cell>
          <cell r="F5551" t="str">
            <v>Hồ Thị Ái Liên (TG)</v>
          </cell>
          <cell r="G5551">
            <v>50</v>
          </cell>
        </row>
        <row r="5552">
          <cell r="B5552" t="str">
            <v>021100204901</v>
          </cell>
          <cell r="C5552" t="str">
            <v>Tâm lý kinh doanh</v>
          </cell>
          <cell r="D5552" t="str">
            <v>22C1-QTD1</v>
          </cell>
          <cell r="E5552">
            <v>2</v>
          </cell>
          <cell r="F5552" t="str">
            <v>Nguyễn Mỹ Tiên</v>
          </cell>
          <cell r="G5552">
            <v>49</v>
          </cell>
        </row>
        <row r="5553">
          <cell r="B5553" t="str">
            <v>021100204902</v>
          </cell>
          <cell r="C5553" t="str">
            <v>Tâm lý kinh doanh</v>
          </cell>
          <cell r="D5553" t="str">
            <v>22C1-QTD2</v>
          </cell>
          <cell r="E5553">
            <v>2</v>
          </cell>
          <cell r="F5553" t="str">
            <v>Nguyễn Mỹ Tiên</v>
          </cell>
          <cell r="G5553">
            <v>52</v>
          </cell>
        </row>
        <row r="5554">
          <cell r="B5554" t="str">
            <v>021100205201</v>
          </cell>
          <cell r="C5554" t="str">
            <v>Kinh tế vĩ mô</v>
          </cell>
          <cell r="D5554" t="str">
            <v>21C1-KTD1</v>
          </cell>
          <cell r="E5554">
            <v>2</v>
          </cell>
          <cell r="F5554" t="str">
            <v>Trịnh Hoàng Hiệp</v>
          </cell>
          <cell r="G5554">
            <v>37</v>
          </cell>
        </row>
        <row r="5555">
          <cell r="B5555" t="str">
            <v>021100205401</v>
          </cell>
          <cell r="C5555" t="str">
            <v>Thương mại điện tử</v>
          </cell>
          <cell r="D5555" t="str">
            <v>22C1-KTD1</v>
          </cell>
          <cell r="E5555">
            <v>2</v>
          </cell>
          <cell r="F5555" t="str">
            <v>Lê Hồng Ngọc My</v>
          </cell>
          <cell r="G5555">
            <v>50</v>
          </cell>
        </row>
        <row r="5556">
          <cell r="B5556" t="str">
            <v>021100205501</v>
          </cell>
          <cell r="C5556" t="str">
            <v>Ngữ pháp Tiếng Anh 2</v>
          </cell>
          <cell r="D5556" t="str">
            <v>22C1-NNA1</v>
          </cell>
          <cell r="E5556">
            <v>2</v>
          </cell>
          <cell r="F5556" t="str">
            <v>Nguyễn Thị Thu Tâm</v>
          </cell>
          <cell r="G5556">
            <v>26</v>
          </cell>
        </row>
        <row r="5557">
          <cell r="B5557" t="str">
            <v>021100205502</v>
          </cell>
          <cell r="C5557" t="str">
            <v>Ngữ pháp Tiếng Anh 2</v>
          </cell>
          <cell r="D5557" t="str">
            <v>22C1-NNA2</v>
          </cell>
          <cell r="E5557">
            <v>2</v>
          </cell>
          <cell r="F5557" t="str">
            <v>Nguyễn Thị Thu Tâm</v>
          </cell>
          <cell r="G5557">
            <v>25</v>
          </cell>
        </row>
        <row r="5558">
          <cell r="B5558" t="str">
            <v>021100205701</v>
          </cell>
          <cell r="C5558" t="str">
            <v>Đọc</v>
          </cell>
          <cell r="D5558" t="str">
            <v>22C1-NNA1</v>
          </cell>
          <cell r="E5558">
            <v>2</v>
          </cell>
          <cell r="F5558" t="str">
            <v>Nguyễn Thị Bảo  Trân</v>
          </cell>
          <cell r="G5558">
            <v>29</v>
          </cell>
        </row>
        <row r="5559">
          <cell r="B5559" t="str">
            <v>021100205702</v>
          </cell>
          <cell r="C5559" t="str">
            <v>Đọc</v>
          </cell>
          <cell r="D5559" t="str">
            <v>22C1-NNA2</v>
          </cell>
          <cell r="E5559">
            <v>2</v>
          </cell>
          <cell r="F5559" t="str">
            <v>Nguyễn Thị Bảo  Trân</v>
          </cell>
          <cell r="G5559">
            <v>25</v>
          </cell>
        </row>
        <row r="5560">
          <cell r="B5560" t="str">
            <v>021100205801</v>
          </cell>
          <cell r="C5560" t="str">
            <v>Viết</v>
          </cell>
          <cell r="D5560" t="str">
            <v>19C1_HL2_22C1_NNA2</v>
          </cell>
          <cell r="E5560">
            <v>2</v>
          </cell>
          <cell r="F5560" t="str">
            <v>Lâm Thị Phương Thảo</v>
          </cell>
          <cell r="G5560">
            <v>1</v>
          </cell>
        </row>
        <row r="5561">
          <cell r="B5561" t="str">
            <v>021100205901</v>
          </cell>
          <cell r="C5561" t="str">
            <v>Tiếng Anh Kinh doanh</v>
          </cell>
          <cell r="D5561" t="str">
            <v>22C1-NNA1</v>
          </cell>
          <cell r="E5561">
            <v>2</v>
          </cell>
          <cell r="F5561" t="str">
            <v>Lê Nguyễn Mỹ Trâm</v>
          </cell>
          <cell r="G5561">
            <v>25</v>
          </cell>
        </row>
        <row r="5562">
          <cell r="B5562" t="str">
            <v>021100205902</v>
          </cell>
          <cell r="C5562" t="str">
            <v>Tiếng Anh Kinh doanh</v>
          </cell>
          <cell r="D5562" t="str">
            <v>22C1-NNA2</v>
          </cell>
          <cell r="E5562">
            <v>2</v>
          </cell>
          <cell r="F5562" t="str">
            <v>Nguyễn Thị Thu Hà</v>
          </cell>
          <cell r="G5562">
            <v>26</v>
          </cell>
        </row>
        <row r="5563">
          <cell r="B5563" t="str">
            <v>021100206301</v>
          </cell>
          <cell r="C5563" t="str">
            <v>Kiến trúc công trình</v>
          </cell>
          <cell r="D5563" t="str">
            <v>21C1-KXD1</v>
          </cell>
          <cell r="E5563">
            <v>2</v>
          </cell>
          <cell r="F5563" t="str">
            <v>Đặng Thị Phương Chi (TG)</v>
          </cell>
          <cell r="G5563">
            <v>31</v>
          </cell>
        </row>
        <row r="5564">
          <cell r="B5564" t="str">
            <v>021100206401</v>
          </cell>
          <cell r="C5564" t="str">
            <v>Địa chất, cơ đất, nền móng</v>
          </cell>
          <cell r="D5564" t="str">
            <v>22C1-KXD1</v>
          </cell>
          <cell r="E5564">
            <v>2</v>
          </cell>
          <cell r="F5564" t="str">
            <v>Võ Tấn Duy (TG)</v>
          </cell>
          <cell r="G5564">
            <v>28</v>
          </cell>
        </row>
        <row r="5565">
          <cell r="B5565" t="str">
            <v>021100206501</v>
          </cell>
          <cell r="C5565" t="str">
            <v>Cơ học xây dựng</v>
          </cell>
          <cell r="D5565" t="str">
            <v>22C1-KXD1</v>
          </cell>
          <cell r="E5565">
            <v>2</v>
          </cell>
          <cell r="F5565" t="str">
            <v>Trần Ngọc Tuấn</v>
          </cell>
          <cell r="G5565">
            <v>35</v>
          </cell>
        </row>
        <row r="5566">
          <cell r="B5566" t="str">
            <v>021100206601</v>
          </cell>
          <cell r="C5566" t="str">
            <v>Trắc địa đại cương</v>
          </cell>
          <cell r="D5566" t="str">
            <v>22C1-KXD1</v>
          </cell>
          <cell r="E5566">
            <v>2</v>
          </cell>
          <cell r="F5566" t="str">
            <v>Nguyễn Thị Thu Hảo (TG)</v>
          </cell>
          <cell r="G5566">
            <v>29</v>
          </cell>
        </row>
        <row r="5567">
          <cell r="B5567" t="str">
            <v>021100206701</v>
          </cell>
          <cell r="C5567" t="str">
            <v>Thực hành trắc địa</v>
          </cell>
          <cell r="D5567" t="str">
            <v>22C1-KXD1</v>
          </cell>
          <cell r="E5567">
            <v>2</v>
          </cell>
          <cell r="F5567" t="str">
            <v>Nguyễn Thị Thu Hảo (TG)</v>
          </cell>
          <cell r="G5567">
            <v>28</v>
          </cell>
        </row>
        <row r="5568">
          <cell r="B5568" t="str">
            <v>021100209101</v>
          </cell>
          <cell r="C5568" t="str">
            <v>Tâm lý kinh doanh</v>
          </cell>
          <cell r="D5568" t="str">
            <v>22C1-TMĐ1</v>
          </cell>
          <cell r="E5568">
            <v>2</v>
          </cell>
          <cell r="F5568" t="str">
            <v>Nguyễn Mỹ Tiên</v>
          </cell>
          <cell r="G5568">
            <v>30</v>
          </cell>
        </row>
        <row r="5569">
          <cell r="B5569" t="str">
            <v>021100209201</v>
          </cell>
          <cell r="C5569" t="str">
            <v>Tiếng Việt thực hành</v>
          </cell>
          <cell r="D5569" t="str">
            <v>22C1-NTN1</v>
          </cell>
          <cell r="E5569">
            <v>2</v>
          </cell>
          <cell r="F5569" t="str">
            <v>Phan Thanh Tuân (TG)</v>
          </cell>
          <cell r="G5569">
            <v>15</v>
          </cell>
        </row>
        <row r="5570">
          <cell r="B5570" t="str">
            <v>021100210101</v>
          </cell>
          <cell r="C5570" t="str">
            <v>Thực hành tay nghề 1</v>
          </cell>
          <cell r="D5570" t="str">
            <v>22C1-KXD1</v>
          </cell>
          <cell r="E5570">
            <v>2</v>
          </cell>
          <cell r="F5570" t="str">
            <v>Đào Công Muôn (TG)</v>
          </cell>
          <cell r="G5570">
            <v>29</v>
          </cell>
        </row>
        <row r="5571">
          <cell r="B5571" t="str">
            <v>021100210401</v>
          </cell>
          <cell r="C5571" t="str">
            <v>Hệ thống điện, nước và thiết bị chống sét</v>
          </cell>
          <cell r="D5571" t="str">
            <v>21C1-KXD1</v>
          </cell>
          <cell r="E5571">
            <v>2</v>
          </cell>
          <cell r="F5571" t="str">
            <v>Trình Minh Phong</v>
          </cell>
          <cell r="G5571">
            <v>31</v>
          </cell>
        </row>
        <row r="5572">
          <cell r="B5572" t="str">
            <v>021100210901</v>
          </cell>
          <cell r="C5572" t="str">
            <v>Đấu thầu và tổ chức đấu thầu</v>
          </cell>
          <cell r="D5572" t="str">
            <v>21C1-KXD1</v>
          </cell>
          <cell r="E5572">
            <v>2</v>
          </cell>
          <cell r="F5572" t="str">
            <v>Trần Ngọc Tuấn</v>
          </cell>
          <cell r="G5572">
            <v>31</v>
          </cell>
        </row>
        <row r="5573">
          <cell r="B5573" t="str">
            <v>021100214001</v>
          </cell>
          <cell r="C5573" t="str">
            <v>Quản trị tác nghiệp</v>
          </cell>
          <cell r="D5573" t="str">
            <v>21C1-QTD1</v>
          </cell>
          <cell r="E5573">
            <v>2</v>
          </cell>
          <cell r="F5573" t="str">
            <v>Trịnh Hoàng Hiệp</v>
          </cell>
          <cell r="G5573">
            <v>33</v>
          </cell>
        </row>
        <row r="5574">
          <cell r="B5574" t="str">
            <v>021100214002</v>
          </cell>
          <cell r="C5574" t="str">
            <v>Quản trị tác nghiệp</v>
          </cell>
          <cell r="D5574" t="str">
            <v>21C1-QTD1</v>
          </cell>
          <cell r="E5574">
            <v>2</v>
          </cell>
          <cell r="G5574">
            <v>2</v>
          </cell>
        </row>
        <row r="5575">
          <cell r="B5575" t="str">
            <v>021100214101</v>
          </cell>
          <cell r="C5575" t="str">
            <v>Đồ án chuyên ngành 2</v>
          </cell>
          <cell r="D5575" t="str">
            <v>21C1-KTD1</v>
          </cell>
          <cell r="E5575">
            <v>2</v>
          </cell>
          <cell r="F5575" t="str">
            <v>Nguyễn Thị Minh Thùy</v>
          </cell>
          <cell r="G5575">
            <v>40</v>
          </cell>
        </row>
        <row r="5576">
          <cell r="B5576" t="str">
            <v>021100221701</v>
          </cell>
          <cell r="C5576" t="str">
            <v>Cơ sở kỹ thuật Điện-Điện tử</v>
          </cell>
          <cell r="D5576" t="str">
            <v>22C1-CNL1</v>
          </cell>
          <cell r="E5576">
            <v>2</v>
          </cell>
          <cell r="F5576" t="str">
            <v>Võ Anh Hào</v>
          </cell>
          <cell r="G5576">
            <v>16</v>
          </cell>
        </row>
        <row r="5577">
          <cell r="B5577" t="str">
            <v>021100221702</v>
          </cell>
          <cell r="C5577" t="str">
            <v>Cơ sở kỹ thuật Điện-Điện tử</v>
          </cell>
          <cell r="D5577" t="str">
            <v>22C1-KML1</v>
          </cell>
          <cell r="E5577">
            <v>2</v>
          </cell>
          <cell r="F5577" t="str">
            <v>Võ Anh Hào</v>
          </cell>
          <cell r="G5577">
            <v>54</v>
          </cell>
        </row>
        <row r="5578">
          <cell r="B5578" t="str">
            <v>021100221703</v>
          </cell>
          <cell r="C5578" t="str">
            <v>Cơ sở kỹ thuật Điện-Điện tử</v>
          </cell>
          <cell r="D5578" t="str">
            <v>22C1-VSL1</v>
          </cell>
          <cell r="E5578">
            <v>2</v>
          </cell>
          <cell r="F5578" t="str">
            <v>Đỗ Trọng  Quý</v>
          </cell>
          <cell r="G5578">
            <v>52</v>
          </cell>
        </row>
        <row r="5579">
          <cell r="B5579" t="str">
            <v>021100221901</v>
          </cell>
          <cell r="C5579" t="str">
            <v>Thực hành Điện cơ bản</v>
          </cell>
          <cell r="D5579" t="str">
            <v>22C1-CNL1</v>
          </cell>
          <cell r="E5579">
            <v>2</v>
          </cell>
          <cell r="F5579" t="str">
            <v>Nguyễn Thanh Bình (TG)</v>
          </cell>
          <cell r="G5579">
            <v>16</v>
          </cell>
        </row>
        <row r="5580">
          <cell r="B5580" t="str">
            <v>021100221902</v>
          </cell>
          <cell r="C5580" t="str">
            <v>Thực hành Điện cơ bản</v>
          </cell>
          <cell r="D5580" t="str">
            <v>22C1-KML1</v>
          </cell>
          <cell r="E5580">
            <v>2</v>
          </cell>
          <cell r="F5580" t="str">
            <v>Nguyễn Văn Thành</v>
          </cell>
          <cell r="G5580">
            <v>56</v>
          </cell>
        </row>
        <row r="5581">
          <cell r="B5581" t="str">
            <v>021100221903</v>
          </cell>
          <cell r="C5581" t="str">
            <v>Thực hành Điện cơ bản</v>
          </cell>
          <cell r="D5581" t="str">
            <v>22C1-VSL1</v>
          </cell>
          <cell r="E5581">
            <v>2</v>
          </cell>
          <cell r="F5581" t="str">
            <v>Đỗ Trọng  Quý</v>
          </cell>
          <cell r="G5581">
            <v>52</v>
          </cell>
        </row>
        <row r="5582">
          <cell r="B5582" t="str">
            <v>021100221904</v>
          </cell>
          <cell r="C5582" t="str">
            <v>Thực hành Điện cơ bản</v>
          </cell>
          <cell r="D5582" t="str">
            <v>22C1-KML1</v>
          </cell>
          <cell r="E5582">
            <v>2</v>
          </cell>
          <cell r="G5582">
            <v>11</v>
          </cell>
        </row>
        <row r="5583">
          <cell r="B5583" t="str">
            <v>021100222001</v>
          </cell>
          <cell r="C5583" t="str">
            <v>Thực hành lạnh cơ bản</v>
          </cell>
          <cell r="D5583" t="str">
            <v>22C1-CNL1</v>
          </cell>
          <cell r="E5583">
            <v>2</v>
          </cell>
          <cell r="F5583" t="str">
            <v>Nguyễn Thanh Bình (TG)</v>
          </cell>
          <cell r="G5583">
            <v>15</v>
          </cell>
        </row>
        <row r="5584">
          <cell r="B5584" t="str">
            <v>021100222002</v>
          </cell>
          <cell r="C5584" t="str">
            <v>Thực hành lạnh cơ bản</v>
          </cell>
          <cell r="D5584" t="str">
            <v>22C1-KML1</v>
          </cell>
          <cell r="E5584">
            <v>2</v>
          </cell>
          <cell r="F5584" t="str">
            <v>Võ Anh Hào</v>
          </cell>
          <cell r="G5584">
            <v>55</v>
          </cell>
        </row>
        <row r="5585">
          <cell r="B5585" t="str">
            <v>021100222003</v>
          </cell>
          <cell r="C5585" t="str">
            <v>Thực hành lạnh cơ bản</v>
          </cell>
          <cell r="D5585" t="str">
            <v>22C1-VSL1</v>
          </cell>
          <cell r="E5585">
            <v>2</v>
          </cell>
          <cell r="F5585" t="str">
            <v>Nguyễn Thanh Bình (TG), Trần Đình Khoa</v>
          </cell>
          <cell r="G5585">
            <v>53</v>
          </cell>
        </row>
        <row r="5586">
          <cell r="B5586" t="str">
            <v>021100222501</v>
          </cell>
          <cell r="C5586" t="str">
            <v>Phân tích báo cáo tài chính</v>
          </cell>
          <cell r="D5586" t="str">
            <v>21C1-TCD1</v>
          </cell>
          <cell r="E5586">
            <v>2</v>
          </cell>
          <cell r="F5586" t="str">
            <v>Dương Thị Kim Nhung (TG)</v>
          </cell>
          <cell r="G5586">
            <v>18</v>
          </cell>
        </row>
        <row r="5587">
          <cell r="B5587" t="str">
            <v>021100222502</v>
          </cell>
          <cell r="C5587" t="str">
            <v>Phân tích báo cáo tài chính</v>
          </cell>
          <cell r="D5587" t="str">
            <v>22C1-QTD1</v>
          </cell>
          <cell r="E5587">
            <v>2</v>
          </cell>
          <cell r="F5587" t="str">
            <v>Lâm Ánh Nguyệt (TG)</v>
          </cell>
          <cell r="G5587">
            <v>50</v>
          </cell>
        </row>
        <row r="5588">
          <cell r="B5588" t="str">
            <v>021100222503</v>
          </cell>
          <cell r="C5588" t="str">
            <v>Phân tích báo cáo tài chính</v>
          </cell>
          <cell r="D5588" t="str">
            <v>22C1-QTD2</v>
          </cell>
          <cell r="E5588">
            <v>2</v>
          </cell>
          <cell r="F5588" t="str">
            <v>Lâm Ánh Nguyệt (TG)</v>
          </cell>
          <cell r="G5588">
            <v>53</v>
          </cell>
        </row>
        <row r="5589">
          <cell r="B5589" t="str">
            <v>021100222504</v>
          </cell>
          <cell r="C5589" t="str">
            <v>Phân tích báo cáo tài chính</v>
          </cell>
          <cell r="D5589" t="str">
            <v>21C1-TCD1</v>
          </cell>
          <cell r="E5589">
            <v>2</v>
          </cell>
          <cell r="G5589">
            <v>1</v>
          </cell>
        </row>
        <row r="5590">
          <cell r="B5590" t="str">
            <v>021100222601</v>
          </cell>
          <cell r="C5590" t="str">
            <v>Chiến lược và chính sách kinh doanh</v>
          </cell>
          <cell r="D5590" t="str">
            <v>22C1-QTD1</v>
          </cell>
          <cell r="E5590">
            <v>2</v>
          </cell>
          <cell r="F5590" t="str">
            <v>Huỳnh Kim Liên</v>
          </cell>
          <cell r="G5590">
            <v>49</v>
          </cell>
        </row>
        <row r="5591">
          <cell r="B5591" t="str">
            <v>021100222602</v>
          </cell>
          <cell r="C5591" t="str">
            <v>Chiến lược và chính sách kinh doanh</v>
          </cell>
          <cell r="D5591" t="str">
            <v>22C1-QTD2</v>
          </cell>
          <cell r="E5591">
            <v>2</v>
          </cell>
          <cell r="F5591" t="str">
            <v>Huỳnh Kim Liên</v>
          </cell>
          <cell r="G5591">
            <v>52</v>
          </cell>
        </row>
        <row r="5592">
          <cell r="B5592" t="str">
            <v>021100223001</v>
          </cell>
          <cell r="C5592" t="str">
            <v>Kế toán ngân hàng</v>
          </cell>
          <cell r="D5592" t="str">
            <v>21C1-KTD1</v>
          </cell>
          <cell r="E5592">
            <v>2</v>
          </cell>
          <cell r="F5592" t="str">
            <v>Lê Hà Huệ Trinh (TG)</v>
          </cell>
          <cell r="G5592">
            <v>37</v>
          </cell>
        </row>
        <row r="5593">
          <cell r="B5593" t="str">
            <v>021100223201</v>
          </cell>
          <cell r="C5593" t="str">
            <v>Thiết lập và thẩm định dự án đầu tư</v>
          </cell>
          <cell r="D5593" t="str">
            <v>21C1-QTD1</v>
          </cell>
          <cell r="E5593">
            <v>2</v>
          </cell>
          <cell r="F5593" t="str">
            <v>Cao Xuân Giang</v>
          </cell>
          <cell r="G5593">
            <v>33</v>
          </cell>
        </row>
        <row r="5594">
          <cell r="B5594" t="str">
            <v>021100223202</v>
          </cell>
          <cell r="C5594" t="str">
            <v>Thiết lập và thẩm định dự án đầu tư</v>
          </cell>
          <cell r="D5594" t="str">
            <v>21C1-QTD2</v>
          </cell>
          <cell r="E5594">
            <v>2</v>
          </cell>
          <cell r="F5594" t="str">
            <v>Lê Trần Thanh Thảo (TG)</v>
          </cell>
          <cell r="G5594">
            <v>32</v>
          </cell>
        </row>
        <row r="5595">
          <cell r="B5595" t="str">
            <v>021100223203</v>
          </cell>
          <cell r="C5595" t="str">
            <v>Thiết lập và thẩm định dự án đầu tư</v>
          </cell>
          <cell r="D5595" t="str">
            <v>21C1-QTD1</v>
          </cell>
          <cell r="E5595">
            <v>2</v>
          </cell>
          <cell r="G5595">
            <v>4</v>
          </cell>
        </row>
        <row r="5596">
          <cell r="B5596" t="str">
            <v>021100223301</v>
          </cell>
          <cell r="C5596" t="str">
            <v>Tin học ứng dụng trong kinh doanh</v>
          </cell>
          <cell r="D5596" t="str">
            <v>21C1-QTD1</v>
          </cell>
          <cell r="E5596">
            <v>2</v>
          </cell>
          <cell r="F5596" t="str">
            <v>Lữ Xuân Trang</v>
          </cell>
          <cell r="G5596">
            <v>34</v>
          </cell>
        </row>
        <row r="5597">
          <cell r="B5597" t="str">
            <v>021100223302</v>
          </cell>
          <cell r="C5597" t="str">
            <v>Tin học ứng dụng trong kinh doanh</v>
          </cell>
          <cell r="D5597" t="str">
            <v>21C1-QTD2</v>
          </cell>
          <cell r="E5597">
            <v>2</v>
          </cell>
          <cell r="F5597" t="str">
            <v>Lữ Xuân Trang</v>
          </cell>
          <cell r="G5597">
            <v>32</v>
          </cell>
        </row>
        <row r="5598">
          <cell r="B5598" t="str">
            <v>021100223401</v>
          </cell>
          <cell r="C5598" t="str">
            <v>Quản trị dự án đầu tư</v>
          </cell>
          <cell r="D5598" t="str">
            <v>21C1-QTD1</v>
          </cell>
          <cell r="E5598">
            <v>2</v>
          </cell>
          <cell r="F5598" t="str">
            <v>Cao Xuân Giang</v>
          </cell>
          <cell r="G5598">
            <v>33</v>
          </cell>
        </row>
        <row r="5599">
          <cell r="B5599" t="str">
            <v>021100223402</v>
          </cell>
          <cell r="C5599" t="str">
            <v>Quản trị dự án đầu tư</v>
          </cell>
          <cell r="D5599" t="str">
            <v>21C1-QTD2</v>
          </cell>
          <cell r="E5599">
            <v>2</v>
          </cell>
          <cell r="F5599" t="str">
            <v>Trần Minh Quân (TG)</v>
          </cell>
          <cell r="G5599">
            <v>32</v>
          </cell>
        </row>
        <row r="5600">
          <cell r="B5600" t="str">
            <v>021100223403</v>
          </cell>
          <cell r="C5600" t="str">
            <v>Quản trị dự án đầu tư</v>
          </cell>
          <cell r="D5600" t="str">
            <v>21C1-QTD2</v>
          </cell>
          <cell r="E5600">
            <v>2</v>
          </cell>
          <cell r="G5600">
            <v>1</v>
          </cell>
        </row>
        <row r="5601">
          <cell r="B5601" t="str">
            <v>021100223901</v>
          </cell>
          <cell r="C5601" t="str">
            <v>Kết cấu bê tông - cốt thép 1</v>
          </cell>
          <cell r="D5601" t="str">
            <v>22C1-KXD1</v>
          </cell>
          <cell r="E5601">
            <v>2</v>
          </cell>
          <cell r="F5601" t="str">
            <v>Trình Minh Phong</v>
          </cell>
          <cell r="G5601">
            <v>31</v>
          </cell>
        </row>
        <row r="5602">
          <cell r="B5602" t="str">
            <v>021100224101</v>
          </cell>
          <cell r="C5602" t="str">
            <v>Văn hóa doanh nghiệp</v>
          </cell>
          <cell r="D5602" t="str">
            <v>21C1-QTD1</v>
          </cell>
          <cell r="E5602">
            <v>2</v>
          </cell>
          <cell r="F5602" t="str">
            <v>Nguyễn Thị Thanh Hòa</v>
          </cell>
          <cell r="G5602">
            <v>33</v>
          </cell>
        </row>
        <row r="5603">
          <cell r="B5603" t="str">
            <v>021100224102</v>
          </cell>
          <cell r="C5603" t="str">
            <v>Văn hóa doanh nghiệp</v>
          </cell>
          <cell r="D5603" t="str">
            <v>21C1-QTD2</v>
          </cell>
          <cell r="E5603">
            <v>2</v>
          </cell>
          <cell r="F5603" t="str">
            <v>Nguyễn Thị Thanh Hòa</v>
          </cell>
          <cell r="G5603">
            <v>32</v>
          </cell>
        </row>
        <row r="5604">
          <cell r="B5604" t="str">
            <v>021100224103</v>
          </cell>
          <cell r="C5604" t="str">
            <v>Văn hóa doanh nghiệp</v>
          </cell>
          <cell r="D5604" t="str">
            <v>21C1-QTD1</v>
          </cell>
          <cell r="E5604">
            <v>2</v>
          </cell>
          <cell r="G5604">
            <v>2</v>
          </cell>
        </row>
        <row r="5605">
          <cell r="B5605" t="str">
            <v>021100224801</v>
          </cell>
          <cell r="C5605" t="str">
            <v>Thiết kế quảng cáo</v>
          </cell>
          <cell r="D5605" t="str">
            <v>20C1-HL2_21C1-TKĐ2</v>
          </cell>
          <cell r="E5605">
            <v>2</v>
          </cell>
          <cell r="F5605" t="str">
            <v>Nguyễn Bạch Cẩm  Dung</v>
          </cell>
          <cell r="G5605">
            <v>1</v>
          </cell>
        </row>
        <row r="5606">
          <cell r="B5606" t="str">
            <v>021100225401</v>
          </cell>
          <cell r="C5606" t="str">
            <v>Tiếng Anh 2</v>
          </cell>
          <cell r="D5606" t="str">
            <v>22C1-CNÔ1</v>
          </cell>
          <cell r="E5606">
            <v>2</v>
          </cell>
          <cell r="F5606" t="str">
            <v>Nguyễn Thị Bảo  Trân</v>
          </cell>
          <cell r="G5606">
            <v>56</v>
          </cell>
        </row>
        <row r="5607">
          <cell r="B5607" t="str">
            <v>021100225402</v>
          </cell>
          <cell r="C5607" t="str">
            <v>Tiếng Anh 2</v>
          </cell>
          <cell r="D5607" t="str">
            <v>22C1-CNÔ2</v>
          </cell>
          <cell r="E5607">
            <v>2</v>
          </cell>
          <cell r="F5607" t="str">
            <v>Phạm Thị Thu Hiền</v>
          </cell>
          <cell r="G5607">
            <v>50</v>
          </cell>
        </row>
        <row r="5608">
          <cell r="B5608" t="str">
            <v>021100225403</v>
          </cell>
          <cell r="C5608" t="str">
            <v>Tiếng Anh 2</v>
          </cell>
          <cell r="D5608" t="str">
            <v>22C1-CNÔ3</v>
          </cell>
          <cell r="E5608">
            <v>2</v>
          </cell>
          <cell r="F5608" t="str">
            <v>Lê Nguyễn Mỹ Trâm</v>
          </cell>
          <cell r="G5608">
            <v>52</v>
          </cell>
        </row>
        <row r="5609">
          <cell r="B5609" t="str">
            <v>021100225404</v>
          </cell>
          <cell r="C5609" t="str">
            <v>Tiếng Anh 2</v>
          </cell>
          <cell r="D5609" t="str">
            <v>22C1-CNÔ4</v>
          </cell>
          <cell r="E5609">
            <v>2</v>
          </cell>
          <cell r="F5609" t="str">
            <v>Vương Thanh Thủy</v>
          </cell>
          <cell r="G5609">
            <v>50</v>
          </cell>
        </row>
        <row r="5610">
          <cell r="B5610" t="str">
            <v>021100225405</v>
          </cell>
          <cell r="C5610" t="str">
            <v>Tiếng Anh 2</v>
          </cell>
          <cell r="D5610" t="str">
            <v>22C1-CNÔ5</v>
          </cell>
          <cell r="E5610">
            <v>2</v>
          </cell>
          <cell r="F5610" t="str">
            <v>Lâm Thị Phương Thảo</v>
          </cell>
          <cell r="G5610">
            <v>41</v>
          </cell>
        </row>
        <row r="5611">
          <cell r="B5611" t="str">
            <v>021100225406</v>
          </cell>
          <cell r="C5611" t="str">
            <v>Tiếng Anh 2</v>
          </cell>
          <cell r="D5611" t="str">
            <v>22C1-CNÔ6</v>
          </cell>
          <cell r="E5611">
            <v>2</v>
          </cell>
          <cell r="F5611" t="str">
            <v>Nguyễn Thị Bảo  Trân</v>
          </cell>
          <cell r="G5611">
            <v>41</v>
          </cell>
        </row>
        <row r="5612">
          <cell r="B5612" t="str">
            <v>021100225407</v>
          </cell>
          <cell r="C5612" t="str">
            <v>Tiếng Anh 2</v>
          </cell>
          <cell r="D5612" t="str">
            <v>22C1-CNÔ7</v>
          </cell>
          <cell r="E5612">
            <v>2</v>
          </cell>
          <cell r="F5612" t="str">
            <v>Nguyễn Thị Thu Tâm</v>
          </cell>
          <cell r="G5612">
            <v>46</v>
          </cell>
        </row>
        <row r="5613">
          <cell r="B5613" t="str">
            <v>021100225408</v>
          </cell>
          <cell r="C5613" t="str">
            <v>Tiếng Anh 2</v>
          </cell>
          <cell r="D5613" t="str">
            <v>22C1-CNÔ8</v>
          </cell>
          <cell r="E5613">
            <v>2</v>
          </cell>
          <cell r="F5613" t="str">
            <v>Nguyễn Thị Thanh  Tú</v>
          </cell>
          <cell r="G5613">
            <v>45</v>
          </cell>
        </row>
        <row r="5614">
          <cell r="B5614" t="str">
            <v>021100225409</v>
          </cell>
          <cell r="C5614" t="str">
            <v>Tiếng Anh 2</v>
          </cell>
          <cell r="D5614" t="str">
            <v>22C1-CNÔ9</v>
          </cell>
          <cell r="E5614">
            <v>2</v>
          </cell>
          <cell r="F5614" t="str">
            <v>Nguyễn Thị  Nhuận</v>
          </cell>
          <cell r="G5614">
            <v>33</v>
          </cell>
        </row>
        <row r="5615">
          <cell r="B5615" t="str">
            <v>021100225410</v>
          </cell>
          <cell r="C5615" t="str">
            <v>Tiếng Anh 2</v>
          </cell>
          <cell r="D5615" t="str">
            <v>22C1-CNÔ10</v>
          </cell>
          <cell r="E5615">
            <v>2</v>
          </cell>
          <cell r="F5615" t="str">
            <v>Võ Thị Hồng  Lan</v>
          </cell>
          <cell r="G5615">
            <v>35</v>
          </cell>
        </row>
        <row r="5616">
          <cell r="B5616" t="str">
            <v>021100225411</v>
          </cell>
          <cell r="C5616" t="str">
            <v>Tiếng Anh 2</v>
          </cell>
          <cell r="D5616" t="str">
            <v>22C1-CNL1</v>
          </cell>
          <cell r="E5616">
            <v>2</v>
          </cell>
          <cell r="F5616" t="str">
            <v>Nguyễn Thị Bảo  Trân</v>
          </cell>
          <cell r="G5616">
            <v>16</v>
          </cell>
        </row>
        <row r="5617">
          <cell r="B5617" t="str">
            <v>021100225412</v>
          </cell>
          <cell r="C5617" t="str">
            <v>Tiếng Anh 2</v>
          </cell>
          <cell r="D5617" t="str">
            <v>22C1-KML1</v>
          </cell>
          <cell r="E5617">
            <v>2</v>
          </cell>
          <cell r="F5617" t="str">
            <v>Nguyễn Thị Thu Tâm</v>
          </cell>
          <cell r="G5617">
            <v>54</v>
          </cell>
        </row>
        <row r="5618">
          <cell r="B5618" t="str">
            <v>021100225413</v>
          </cell>
          <cell r="C5618" t="str">
            <v>Tiếng Anh 2</v>
          </cell>
          <cell r="D5618" t="str">
            <v>22C1-VSL1</v>
          </cell>
          <cell r="E5618">
            <v>2</v>
          </cell>
          <cell r="F5618" t="str">
            <v>Võ Thị Hồng  Lan</v>
          </cell>
          <cell r="G5618">
            <v>53</v>
          </cell>
        </row>
        <row r="5619">
          <cell r="B5619" t="str">
            <v>021100225414</v>
          </cell>
          <cell r="C5619" t="str">
            <v>Tiếng Anh 2</v>
          </cell>
          <cell r="D5619" t="str">
            <v>22C1-CMT1</v>
          </cell>
          <cell r="E5619">
            <v>2</v>
          </cell>
          <cell r="F5619" t="str">
            <v>Nguyễn Thị Thu Tâm</v>
          </cell>
          <cell r="G5619">
            <v>61</v>
          </cell>
        </row>
        <row r="5620">
          <cell r="B5620" t="str">
            <v>021100225415</v>
          </cell>
          <cell r="C5620" t="str">
            <v>Tiếng Anh 2</v>
          </cell>
          <cell r="D5620" t="str">
            <v>22C1-LTM1</v>
          </cell>
          <cell r="E5620">
            <v>2</v>
          </cell>
          <cell r="F5620" t="str">
            <v>Nguyễn Thị  Nhuận</v>
          </cell>
          <cell r="G5620">
            <v>48</v>
          </cell>
        </row>
        <row r="5621">
          <cell r="B5621" t="str">
            <v>021100225416</v>
          </cell>
          <cell r="C5621" t="str">
            <v>Tiếng Anh 2</v>
          </cell>
          <cell r="D5621" t="str">
            <v>22C1-QTM1; 22C1-THU1</v>
          </cell>
          <cell r="E5621">
            <v>2</v>
          </cell>
          <cell r="F5621" t="str">
            <v>Lê Nguyễn Mỹ Trâm</v>
          </cell>
          <cell r="G5621">
            <v>45</v>
          </cell>
        </row>
        <row r="5622">
          <cell r="B5622" t="str">
            <v>021100225418</v>
          </cell>
          <cell r="C5622" t="str">
            <v>Tiếng Anh 2</v>
          </cell>
          <cell r="D5622" t="str">
            <v>22C1-TKĐ1</v>
          </cell>
          <cell r="E5622">
            <v>2</v>
          </cell>
          <cell r="F5622" t="str">
            <v>Nguyễn Thị  Nhuận</v>
          </cell>
          <cell r="G5622">
            <v>54</v>
          </cell>
        </row>
        <row r="5623">
          <cell r="B5623" t="str">
            <v>021100225419</v>
          </cell>
          <cell r="C5623" t="str">
            <v>Tiếng Anh 2</v>
          </cell>
          <cell r="D5623" t="str">
            <v>22C1-TKĐ2</v>
          </cell>
          <cell r="E5623">
            <v>2</v>
          </cell>
          <cell r="F5623" t="str">
            <v>Nguyễn Thiện Bình</v>
          </cell>
          <cell r="G5623">
            <v>38</v>
          </cell>
        </row>
        <row r="5624">
          <cell r="B5624" t="str">
            <v>021100225420</v>
          </cell>
          <cell r="C5624" t="str">
            <v>Tiếng Anh 2</v>
          </cell>
          <cell r="D5624" t="str">
            <v>22C1-TKW1</v>
          </cell>
          <cell r="E5624">
            <v>2</v>
          </cell>
          <cell r="F5624" t="str">
            <v>Nguyễn Thị Bảo  Trân</v>
          </cell>
          <cell r="G5624">
            <v>24</v>
          </cell>
        </row>
        <row r="5625">
          <cell r="B5625" t="str">
            <v>021100225421</v>
          </cell>
          <cell r="C5625" t="str">
            <v>Tiếng Anh 2</v>
          </cell>
          <cell r="D5625" t="str">
            <v>22C1-CMT1</v>
          </cell>
          <cell r="E5625">
            <v>2</v>
          </cell>
          <cell r="G5625">
            <v>20</v>
          </cell>
        </row>
        <row r="5626">
          <cell r="B5626" t="str">
            <v>021100225801</v>
          </cell>
          <cell r="C5626" t="str">
            <v>Thực hành lập trình PLC</v>
          </cell>
          <cell r="D5626" t="str">
            <v>21C1-CĐT1</v>
          </cell>
          <cell r="E5626">
            <v>2</v>
          </cell>
          <cell r="F5626" t="str">
            <v>Mạnh Lê Hoàn</v>
          </cell>
          <cell r="G5626">
            <v>22</v>
          </cell>
        </row>
        <row r="5627">
          <cell r="B5627" t="str">
            <v>021100225802</v>
          </cell>
          <cell r="C5627" t="str">
            <v>Thực hành lập trình PLC</v>
          </cell>
          <cell r="D5627" t="str">
            <v>21C1-ĐCN1</v>
          </cell>
          <cell r="E5627">
            <v>2</v>
          </cell>
          <cell r="F5627" t="str">
            <v>Lê Tiến Đạt</v>
          </cell>
          <cell r="G5627">
            <v>46</v>
          </cell>
        </row>
        <row r="5628">
          <cell r="B5628" t="str">
            <v>021100225803</v>
          </cell>
          <cell r="C5628" t="str">
            <v>Thực hành lập trình PLC</v>
          </cell>
          <cell r="D5628" t="str">
            <v>21C1-ĐCN2</v>
          </cell>
          <cell r="E5628">
            <v>2</v>
          </cell>
          <cell r="F5628" t="str">
            <v>Nguyễn Minh  Đức(B)</v>
          </cell>
          <cell r="G5628">
            <v>42</v>
          </cell>
        </row>
        <row r="5629">
          <cell r="B5629" t="str">
            <v>021100225804</v>
          </cell>
          <cell r="C5629" t="str">
            <v>Thực hành lập trình PLC</v>
          </cell>
          <cell r="D5629" t="str">
            <v>21C1-ĐĐT1</v>
          </cell>
          <cell r="E5629">
            <v>2</v>
          </cell>
          <cell r="F5629" t="str">
            <v>Lê Tiến Đạt, Mạnh Lê Hoàn</v>
          </cell>
          <cell r="G5629">
            <v>47</v>
          </cell>
        </row>
        <row r="5630">
          <cell r="B5630" t="str">
            <v>021100225805</v>
          </cell>
          <cell r="C5630" t="str">
            <v>Thực hành lập trình PLC</v>
          </cell>
          <cell r="D5630" t="str">
            <v>21C1-TĐH1</v>
          </cell>
          <cell r="E5630">
            <v>2</v>
          </cell>
          <cell r="F5630" t="str">
            <v>Huỳnh Duy An</v>
          </cell>
          <cell r="G5630">
            <v>30</v>
          </cell>
        </row>
        <row r="5631">
          <cell r="B5631" t="str">
            <v>021100225901</v>
          </cell>
          <cell r="C5631" t="str">
            <v>Tiếng Anh 3</v>
          </cell>
          <cell r="D5631" t="str">
            <v>22C1-CNÔ1</v>
          </cell>
          <cell r="E5631">
            <v>2</v>
          </cell>
          <cell r="F5631" t="str">
            <v>Nguyễn Thị Bảo  Trân</v>
          </cell>
          <cell r="G5631">
            <v>58</v>
          </cell>
        </row>
        <row r="5632">
          <cell r="B5632" t="str">
            <v>021100225902</v>
          </cell>
          <cell r="C5632" t="str">
            <v>Tiếng Anh 3</v>
          </cell>
          <cell r="D5632" t="str">
            <v>22C1-CNÔ2</v>
          </cell>
          <cell r="E5632">
            <v>2</v>
          </cell>
          <cell r="F5632" t="str">
            <v>Phạm Thị Thu Hiền</v>
          </cell>
          <cell r="G5632">
            <v>50</v>
          </cell>
        </row>
        <row r="5633">
          <cell r="B5633" t="str">
            <v>021100225903</v>
          </cell>
          <cell r="C5633" t="str">
            <v>Tiếng Anh 3</v>
          </cell>
          <cell r="D5633" t="str">
            <v>22C1-CNÔ3</v>
          </cell>
          <cell r="E5633">
            <v>2</v>
          </cell>
          <cell r="F5633" t="str">
            <v>Lê Nguyễn Mỹ Trâm</v>
          </cell>
          <cell r="G5633">
            <v>55</v>
          </cell>
        </row>
        <row r="5634">
          <cell r="B5634" t="str">
            <v>021100225904</v>
          </cell>
          <cell r="C5634" t="str">
            <v>Tiếng Anh 3</v>
          </cell>
          <cell r="D5634" t="str">
            <v>22C1-CNÔ4</v>
          </cell>
          <cell r="E5634">
            <v>2</v>
          </cell>
          <cell r="F5634" t="str">
            <v>Vương Thanh Thủy</v>
          </cell>
          <cell r="G5634">
            <v>50</v>
          </cell>
        </row>
        <row r="5635">
          <cell r="B5635" t="str">
            <v>021100225905</v>
          </cell>
          <cell r="C5635" t="str">
            <v>Tiếng Anh 3</v>
          </cell>
          <cell r="D5635" t="str">
            <v>22C1-CNÔ5</v>
          </cell>
          <cell r="E5635">
            <v>2</v>
          </cell>
          <cell r="F5635" t="str">
            <v>Lâm Thị Phương Thảo</v>
          </cell>
          <cell r="G5635">
            <v>40</v>
          </cell>
        </row>
        <row r="5636">
          <cell r="B5636" t="str">
            <v>021100225906</v>
          </cell>
          <cell r="C5636" t="str">
            <v>Tiếng Anh 3</v>
          </cell>
          <cell r="D5636" t="str">
            <v>22C1-CNÔ6</v>
          </cell>
          <cell r="E5636">
            <v>2</v>
          </cell>
          <cell r="F5636" t="str">
            <v>Nguyễn Thị Bảo  Trân</v>
          </cell>
          <cell r="G5636">
            <v>43</v>
          </cell>
        </row>
        <row r="5637">
          <cell r="B5637" t="str">
            <v>021100225907</v>
          </cell>
          <cell r="C5637" t="str">
            <v>Tiếng Anh 3</v>
          </cell>
          <cell r="D5637" t="str">
            <v>22C1-CNÔ7</v>
          </cell>
          <cell r="E5637">
            <v>2</v>
          </cell>
          <cell r="F5637" t="str">
            <v>Nguyễn Thị Thu Tâm</v>
          </cell>
          <cell r="G5637">
            <v>44</v>
          </cell>
        </row>
        <row r="5638">
          <cell r="B5638" t="str">
            <v>021100225908</v>
          </cell>
          <cell r="C5638" t="str">
            <v>Tiếng Anh 3</v>
          </cell>
          <cell r="D5638" t="str">
            <v>22C1-CNÔ8</v>
          </cell>
          <cell r="E5638">
            <v>2</v>
          </cell>
          <cell r="F5638" t="str">
            <v>Nguyễn Thị Thanh  Tú</v>
          </cell>
          <cell r="G5638">
            <v>45</v>
          </cell>
        </row>
        <row r="5639">
          <cell r="B5639" t="str">
            <v>021100225909</v>
          </cell>
          <cell r="C5639" t="str">
            <v>Tiếng Anh 3</v>
          </cell>
          <cell r="D5639" t="str">
            <v>22C1-CNÔ9</v>
          </cell>
          <cell r="E5639">
            <v>2</v>
          </cell>
          <cell r="F5639" t="str">
            <v>Nguyễn Thị  Nhuận</v>
          </cell>
          <cell r="G5639">
            <v>32</v>
          </cell>
        </row>
        <row r="5640">
          <cell r="B5640" t="str">
            <v>021100225910</v>
          </cell>
          <cell r="C5640" t="str">
            <v>Tiếng Anh 3</v>
          </cell>
          <cell r="D5640" t="str">
            <v>22C1-CNÔ10</v>
          </cell>
          <cell r="E5640">
            <v>2</v>
          </cell>
          <cell r="F5640" t="str">
            <v>Võ Thị Hồng  Lan</v>
          </cell>
          <cell r="G5640">
            <v>32</v>
          </cell>
        </row>
        <row r="5641">
          <cell r="B5641" t="str">
            <v>021100225911</v>
          </cell>
          <cell r="C5641" t="str">
            <v>Tiếng Anh 3</v>
          </cell>
          <cell r="D5641" t="str">
            <v>22C1-CNL1</v>
          </cell>
          <cell r="E5641">
            <v>2</v>
          </cell>
          <cell r="F5641" t="str">
            <v>Nguyễn Thị Bảo  Trân</v>
          </cell>
          <cell r="G5641">
            <v>14</v>
          </cell>
        </row>
        <row r="5642">
          <cell r="B5642" t="str">
            <v>021100225912</v>
          </cell>
          <cell r="C5642" t="str">
            <v>Tiếng Anh 3</v>
          </cell>
          <cell r="D5642" t="str">
            <v>22C1-KML1</v>
          </cell>
          <cell r="E5642">
            <v>2</v>
          </cell>
          <cell r="F5642" t="str">
            <v>Nguyễn Thị Thu Tâm</v>
          </cell>
          <cell r="G5642">
            <v>54</v>
          </cell>
        </row>
        <row r="5643">
          <cell r="B5643" t="str">
            <v>021100225913</v>
          </cell>
          <cell r="C5643" t="str">
            <v>Tiếng Anh 3</v>
          </cell>
          <cell r="D5643" t="str">
            <v>22C1-VSL1</v>
          </cell>
          <cell r="E5643">
            <v>2</v>
          </cell>
          <cell r="F5643" t="str">
            <v>Võ Thị Hồng  Lan</v>
          </cell>
          <cell r="G5643">
            <v>53</v>
          </cell>
        </row>
        <row r="5644">
          <cell r="B5644" t="str">
            <v>021100225914</v>
          </cell>
          <cell r="C5644" t="str">
            <v>Tiếng Anh 3</v>
          </cell>
          <cell r="D5644" t="str">
            <v>22C1-CMT1</v>
          </cell>
          <cell r="E5644">
            <v>2</v>
          </cell>
          <cell r="F5644" t="str">
            <v>Nguyễn Thị Thu Tâm</v>
          </cell>
          <cell r="G5644">
            <v>60</v>
          </cell>
        </row>
        <row r="5645">
          <cell r="B5645" t="str">
            <v>021100225915</v>
          </cell>
          <cell r="C5645" t="str">
            <v>Tiếng Anh 3</v>
          </cell>
          <cell r="D5645" t="str">
            <v>22C1-LTM1</v>
          </cell>
          <cell r="E5645">
            <v>2</v>
          </cell>
          <cell r="F5645" t="str">
            <v>Nguyễn Thị  Nhuận</v>
          </cell>
          <cell r="G5645">
            <v>48</v>
          </cell>
        </row>
        <row r="5646">
          <cell r="B5646" t="str">
            <v>021100225916</v>
          </cell>
          <cell r="C5646" t="str">
            <v>Tiếng Anh 3</v>
          </cell>
          <cell r="D5646" t="str">
            <v>22C1-QTM1; 22C1-THU1</v>
          </cell>
          <cell r="E5646">
            <v>2</v>
          </cell>
          <cell r="F5646" t="str">
            <v>Lê Nguyễn Mỹ Trâm</v>
          </cell>
          <cell r="G5646">
            <v>45</v>
          </cell>
        </row>
        <row r="5647">
          <cell r="B5647" t="str">
            <v>021100225918</v>
          </cell>
          <cell r="C5647" t="str">
            <v>Tiếng Anh 3</v>
          </cell>
          <cell r="D5647" t="str">
            <v>22C1-TKĐ1</v>
          </cell>
          <cell r="E5647">
            <v>2</v>
          </cell>
          <cell r="F5647" t="str">
            <v>Nguyễn Thị  Nhuận</v>
          </cell>
          <cell r="G5647">
            <v>54</v>
          </cell>
        </row>
        <row r="5648">
          <cell r="B5648" t="str">
            <v>021100225919</v>
          </cell>
          <cell r="C5648" t="str">
            <v>Tiếng Anh 3</v>
          </cell>
          <cell r="D5648" t="str">
            <v>22C1-TKĐ2</v>
          </cell>
          <cell r="E5648">
            <v>2</v>
          </cell>
          <cell r="F5648" t="str">
            <v>Nguyễn Thiện Bình</v>
          </cell>
          <cell r="G5648">
            <v>39</v>
          </cell>
        </row>
        <row r="5649">
          <cell r="B5649" t="str">
            <v>021100225920</v>
          </cell>
          <cell r="C5649" t="str">
            <v>Tiếng Anh 3</v>
          </cell>
          <cell r="D5649" t="str">
            <v>22C1-TKW1</v>
          </cell>
          <cell r="E5649">
            <v>2</v>
          </cell>
          <cell r="F5649" t="str">
            <v>Nguyễn Thị Bảo  Trân</v>
          </cell>
          <cell r="G5649">
            <v>21</v>
          </cell>
        </row>
        <row r="5650">
          <cell r="B5650" t="str">
            <v>021100225921</v>
          </cell>
          <cell r="C5650" t="str">
            <v>Tiếng Anh 3</v>
          </cell>
          <cell r="D5650" t="str">
            <v>21C1_HL2_KHCB1</v>
          </cell>
          <cell r="E5650">
            <v>2</v>
          </cell>
          <cell r="F5650" t="str">
            <v>Nguyễn Thị Thanh  Tú</v>
          </cell>
          <cell r="G5650">
            <v>54</v>
          </cell>
        </row>
        <row r="5651">
          <cell r="B5651" t="str">
            <v>021100225922</v>
          </cell>
          <cell r="C5651" t="str">
            <v>Tiếng Anh 3</v>
          </cell>
          <cell r="D5651" t="str">
            <v>21C1_HL2_KHCB1</v>
          </cell>
          <cell r="E5651">
            <v>2</v>
          </cell>
          <cell r="G5651">
            <v>3</v>
          </cell>
        </row>
        <row r="5652">
          <cell r="B5652" t="str">
            <v>021100226001</v>
          </cell>
          <cell r="C5652" t="str">
            <v>Thực hành Lập trình hướng đối tượng</v>
          </cell>
          <cell r="D5652" t="str">
            <v>21C1-TĐH1</v>
          </cell>
          <cell r="E5652">
            <v>2</v>
          </cell>
          <cell r="F5652" t="str">
            <v>Nguyễn Thị Tố  Nga, Trần Nguyên Bảo Trân</v>
          </cell>
          <cell r="G5652">
            <v>45</v>
          </cell>
        </row>
        <row r="5653">
          <cell r="B5653" t="str">
            <v>021100226101</v>
          </cell>
          <cell r="C5653" t="str">
            <v>Đồ án chuyên ngành 2</v>
          </cell>
          <cell r="D5653" t="str">
            <v>21C1-CĐT1</v>
          </cell>
          <cell r="E5653">
            <v>2</v>
          </cell>
          <cell r="F5653" t="str">
            <v>Trần Nguyên Bảo Trân</v>
          </cell>
          <cell r="G5653">
            <v>30</v>
          </cell>
        </row>
        <row r="5654">
          <cell r="B5654" t="str">
            <v>021100226201</v>
          </cell>
          <cell r="C5654" t="str">
            <v>Thực hành Kỹ thuật robot</v>
          </cell>
          <cell r="D5654" t="str">
            <v>21C1-CĐT1</v>
          </cell>
          <cell r="E5654">
            <v>2</v>
          </cell>
          <cell r="F5654" t="str">
            <v>Trần Nguyên Bảo Trân</v>
          </cell>
          <cell r="G5654">
            <v>21</v>
          </cell>
        </row>
        <row r="5655">
          <cell r="B5655" t="str">
            <v>021100226401</v>
          </cell>
          <cell r="C5655" t="str">
            <v>Đồ án chuyên ngành 2</v>
          </cell>
          <cell r="D5655" t="str">
            <v>21C1-ĐCN1</v>
          </cell>
          <cell r="E5655">
            <v>2</v>
          </cell>
          <cell r="F5655" t="str">
            <v>Nguyễn Văn  Yên</v>
          </cell>
          <cell r="G5655">
            <v>51</v>
          </cell>
        </row>
        <row r="5656">
          <cell r="B5656" t="str">
            <v>021100226402</v>
          </cell>
          <cell r="C5656" t="str">
            <v>Đồ án chuyên ngành 2</v>
          </cell>
          <cell r="D5656" t="str">
            <v>21C1-ĐCN2</v>
          </cell>
          <cell r="E5656">
            <v>2</v>
          </cell>
          <cell r="F5656" t="str">
            <v>Phan Thanh Hoàng</v>
          </cell>
          <cell r="G5656">
            <v>40</v>
          </cell>
        </row>
        <row r="5657">
          <cell r="B5657" t="str">
            <v>021100227801</v>
          </cell>
          <cell r="C5657" t="str">
            <v>Tâm lý khách du lịch</v>
          </cell>
          <cell r="D5657" t="str">
            <v>21C1-QKS1</v>
          </cell>
          <cell r="E5657">
            <v>2</v>
          </cell>
          <cell r="F5657" t="str">
            <v>Trần Thị Ngọc Dung</v>
          </cell>
          <cell r="G5657">
            <v>15</v>
          </cell>
        </row>
        <row r="5658">
          <cell r="B5658" t="str">
            <v>021100227802</v>
          </cell>
          <cell r="C5658" t="str">
            <v>Tâm lý khách du lịch</v>
          </cell>
          <cell r="D5658" t="str">
            <v>22C1-QNH1</v>
          </cell>
          <cell r="E5658">
            <v>2</v>
          </cell>
          <cell r="F5658" t="str">
            <v>Trần Thị Ngọc Dung</v>
          </cell>
          <cell r="G5658">
            <v>25</v>
          </cell>
        </row>
        <row r="5659">
          <cell r="B5659" t="str">
            <v>021100227803</v>
          </cell>
          <cell r="C5659" t="str">
            <v>Tâm lý khách du lịch</v>
          </cell>
          <cell r="D5659" t="str">
            <v>22C1-QLH1</v>
          </cell>
          <cell r="E5659">
            <v>2</v>
          </cell>
          <cell r="F5659" t="str">
            <v>Võ Thị Kim Thư</v>
          </cell>
          <cell r="G5659">
            <v>12</v>
          </cell>
        </row>
        <row r="5660">
          <cell r="B5660" t="str">
            <v>021100228102</v>
          </cell>
          <cell r="C5660" t="str">
            <v>An ninh - an toàn trong nhà hàng, khách sạn</v>
          </cell>
          <cell r="D5660" t="str">
            <v>22C1-QNH1; 22C1-QKS1</v>
          </cell>
          <cell r="E5660">
            <v>2</v>
          </cell>
          <cell r="F5660" t="str">
            <v>Võ Thị Kim Thư</v>
          </cell>
          <cell r="G5660">
            <v>52</v>
          </cell>
        </row>
        <row r="5661">
          <cell r="B5661" t="str">
            <v>021100228201</v>
          </cell>
          <cell r="C5661" t="str">
            <v>Văn hóa Việt Nam</v>
          </cell>
          <cell r="D5661" t="str">
            <v>22C1-QLH1</v>
          </cell>
          <cell r="E5661">
            <v>2</v>
          </cell>
          <cell r="F5661" t="str">
            <v>Đinh Thị Trâm</v>
          </cell>
          <cell r="G5661">
            <v>12</v>
          </cell>
        </row>
        <row r="5662">
          <cell r="B5662" t="str">
            <v>021100228401</v>
          </cell>
          <cell r="C5662" t="str">
            <v>Tổng quan bếp bánh</v>
          </cell>
          <cell r="D5662" t="str">
            <v>22C1-KLB1</v>
          </cell>
          <cell r="E5662">
            <v>2</v>
          </cell>
          <cell r="F5662" t="str">
            <v>Đinh Thị Trâm</v>
          </cell>
          <cell r="G5662">
            <v>12</v>
          </cell>
        </row>
        <row r="5663">
          <cell r="B5663" t="str">
            <v>021100229601</v>
          </cell>
          <cell r="C5663" t="str">
            <v>Thiết kế sơ bộ hệ thống điều hòa không khí</v>
          </cell>
          <cell r="D5663" t="str">
            <v>21C1-KML1</v>
          </cell>
          <cell r="E5663">
            <v>2</v>
          </cell>
          <cell r="F5663" t="str">
            <v>Hoàng Văn Viết</v>
          </cell>
          <cell r="G5663">
            <v>40</v>
          </cell>
        </row>
        <row r="5664">
          <cell r="B5664" t="str">
            <v>021100229602</v>
          </cell>
          <cell r="C5664" t="str">
            <v>Thiết kế sơ bộ hệ thống điều hòa không khí</v>
          </cell>
          <cell r="D5664" t="str">
            <v>21C1-VSL1</v>
          </cell>
          <cell r="E5664">
            <v>2</v>
          </cell>
          <cell r="F5664" t="str">
            <v>Hoàng Văn Viết</v>
          </cell>
          <cell r="G5664">
            <v>39</v>
          </cell>
        </row>
        <row r="5665">
          <cell r="B5665" t="str">
            <v>021100229603</v>
          </cell>
          <cell r="C5665" t="str">
            <v>Thiết kế sơ bộ hệ thống điều hòa không khí</v>
          </cell>
          <cell r="D5665" t="str">
            <v>21C1-KML1</v>
          </cell>
          <cell r="E5665">
            <v>2</v>
          </cell>
          <cell r="G5665">
            <v>12</v>
          </cell>
        </row>
        <row r="5666">
          <cell r="B5666" t="str">
            <v>021100230401</v>
          </cell>
          <cell r="C5666" t="str">
            <v>An toàn hệ thống mạng máy tính</v>
          </cell>
          <cell r="D5666" t="str">
            <v>19C1_HL2_21C1-QTM1</v>
          </cell>
          <cell r="E5666">
            <v>2</v>
          </cell>
          <cell r="F5666" t="str">
            <v>Lê Hồng Danh (TG)</v>
          </cell>
          <cell r="G5666">
            <v>5</v>
          </cell>
        </row>
        <row r="5667">
          <cell r="B5667" t="str">
            <v>021100231601</v>
          </cell>
          <cell r="C5667" t="str">
            <v>Thực tập tốt nghiệp</v>
          </cell>
          <cell r="D5667" t="str">
            <v>19C1_HL2_TTTN-CNTT</v>
          </cell>
          <cell r="E5667">
            <v>2</v>
          </cell>
          <cell r="G5667">
            <v>1</v>
          </cell>
        </row>
        <row r="5668">
          <cell r="B5668" t="str">
            <v>021100233101</v>
          </cell>
          <cell r="C5668" t="str">
            <v>Công nghệ CAD ngành may</v>
          </cell>
          <cell r="D5668" t="str">
            <v>21C1-CNM1</v>
          </cell>
          <cell r="E5668">
            <v>2</v>
          </cell>
          <cell r="F5668" t="str">
            <v>Nguyễn Ngọc  Thọ</v>
          </cell>
          <cell r="G5668">
            <v>11</v>
          </cell>
        </row>
        <row r="5669">
          <cell r="B5669" t="str">
            <v>021100233301</v>
          </cell>
          <cell r="C5669" t="str">
            <v>Thực hành chuẩn bị sản xuất</v>
          </cell>
          <cell r="D5669" t="str">
            <v>21C1-CNM1</v>
          </cell>
          <cell r="E5669">
            <v>2</v>
          </cell>
          <cell r="F5669" t="str">
            <v>Lê Thị Phương Thảo</v>
          </cell>
          <cell r="G5669">
            <v>12</v>
          </cell>
        </row>
        <row r="5670">
          <cell r="B5670" t="str">
            <v>021100233801</v>
          </cell>
          <cell r="C5670" t="str">
            <v>Kế toán hành chính sự nghiệp</v>
          </cell>
          <cell r="D5670" t="str">
            <v>21C1-KTD1</v>
          </cell>
          <cell r="E5670">
            <v>2</v>
          </cell>
          <cell r="F5670" t="str">
            <v>Lưu Thị Thúy</v>
          </cell>
          <cell r="G5670">
            <v>37</v>
          </cell>
        </row>
        <row r="5671">
          <cell r="B5671" t="str">
            <v>021100234001</v>
          </cell>
          <cell r="C5671" t="str">
            <v>Kế toán quản trị</v>
          </cell>
          <cell r="D5671" t="str">
            <v>21C1-KTD1</v>
          </cell>
          <cell r="E5671">
            <v>2</v>
          </cell>
          <cell r="F5671" t="str">
            <v>Phạm Quỳnh Như</v>
          </cell>
          <cell r="G5671">
            <v>43</v>
          </cell>
        </row>
        <row r="5672">
          <cell r="B5672" t="str">
            <v>021100234101</v>
          </cell>
          <cell r="C5672" t="str">
            <v>Tài chính công</v>
          </cell>
          <cell r="D5672" t="str">
            <v>21C1-KTD1</v>
          </cell>
          <cell r="E5672">
            <v>2</v>
          </cell>
          <cell r="F5672" t="str">
            <v>Ngô Lê Vân Anh (TG)</v>
          </cell>
          <cell r="G5672">
            <v>37</v>
          </cell>
        </row>
        <row r="5673">
          <cell r="B5673" t="str">
            <v>021100234102</v>
          </cell>
          <cell r="C5673" t="str">
            <v>Tài chính công</v>
          </cell>
          <cell r="D5673" t="str">
            <v>21C1-KTD1</v>
          </cell>
          <cell r="E5673">
            <v>2</v>
          </cell>
          <cell r="G5673">
            <v>1</v>
          </cell>
        </row>
        <row r="5674">
          <cell r="B5674" t="str">
            <v>021100234601</v>
          </cell>
          <cell r="C5674" t="str">
            <v>Thiết lập và thẩm định dự án đầu tư</v>
          </cell>
          <cell r="D5674" t="str">
            <v>21C1-TCD1</v>
          </cell>
          <cell r="E5674">
            <v>2</v>
          </cell>
          <cell r="F5674" t="str">
            <v>Cao Xuân Giang</v>
          </cell>
          <cell r="G5674">
            <v>17</v>
          </cell>
        </row>
        <row r="5675">
          <cell r="B5675" t="str">
            <v>021100234602</v>
          </cell>
          <cell r="C5675" t="str">
            <v>Thiết lập và thẩm định dự án đầu tư</v>
          </cell>
          <cell r="D5675" t="str">
            <v>21C1-TCD1</v>
          </cell>
          <cell r="E5675">
            <v>2</v>
          </cell>
          <cell r="G5675">
            <v>2</v>
          </cell>
        </row>
        <row r="5676">
          <cell r="B5676" t="str">
            <v>021100235001</v>
          </cell>
          <cell r="C5676" t="str">
            <v>Điều hành vận tải</v>
          </cell>
          <cell r="D5676" t="str">
            <v>21C1-LGT1</v>
          </cell>
          <cell r="E5676">
            <v>2</v>
          </cell>
          <cell r="F5676" t="str">
            <v>Trần Kim Tiên (TG), Vũ Ngọc Đan Thanh (TG)</v>
          </cell>
          <cell r="G5676">
            <v>25</v>
          </cell>
        </row>
        <row r="5677">
          <cell r="B5677" t="str">
            <v>021100235002</v>
          </cell>
          <cell r="C5677" t="str">
            <v>Điều hành vận tải</v>
          </cell>
          <cell r="D5677" t="str">
            <v>21C1-LGT1</v>
          </cell>
          <cell r="E5677">
            <v>2</v>
          </cell>
          <cell r="G5677">
            <v>1</v>
          </cell>
        </row>
        <row r="5678">
          <cell r="B5678" t="str">
            <v>021100235101</v>
          </cell>
          <cell r="C5678" t="str">
            <v>Bao bì - Đóng gói hàng hóa</v>
          </cell>
          <cell r="D5678" t="str">
            <v>22C1-LGT1</v>
          </cell>
          <cell r="E5678">
            <v>2</v>
          </cell>
          <cell r="F5678" t="str">
            <v>Lê Thị Thúy Oanh</v>
          </cell>
          <cell r="G5678">
            <v>39</v>
          </cell>
        </row>
        <row r="5679">
          <cell r="B5679" t="str">
            <v>021100235601</v>
          </cell>
          <cell r="C5679" t="str">
            <v>Nghiệp vụ hải quan</v>
          </cell>
          <cell r="D5679" t="str">
            <v>21C1-LGT1</v>
          </cell>
          <cell r="E5679">
            <v>2</v>
          </cell>
          <cell r="F5679" t="str">
            <v>Nguyễn Thanh Hải (TG)</v>
          </cell>
          <cell r="G5679">
            <v>26</v>
          </cell>
        </row>
        <row r="5680">
          <cell r="B5680" t="str">
            <v>021100235602</v>
          </cell>
          <cell r="C5680" t="str">
            <v>Nghiệp vụ hải quan</v>
          </cell>
          <cell r="D5680" t="str">
            <v>21C1-LGT1</v>
          </cell>
          <cell r="E5680">
            <v>2</v>
          </cell>
          <cell r="G5680">
            <v>1</v>
          </cell>
        </row>
        <row r="5681">
          <cell r="B5681" t="str">
            <v>021100236401</v>
          </cell>
          <cell r="C5681" t="str">
            <v>Nói 2</v>
          </cell>
          <cell r="D5681" t="str">
            <v>19C1_HL2_22C1-NNA2</v>
          </cell>
          <cell r="E5681">
            <v>2</v>
          </cell>
          <cell r="F5681" t="str">
            <v>Trương Ánh Linh (TG)</v>
          </cell>
        </row>
        <row r="5682">
          <cell r="B5682" t="str">
            <v>021100236501</v>
          </cell>
          <cell r="C5682" t="str">
            <v>Phương pháp giảng dạy tiếng Anh</v>
          </cell>
          <cell r="D5682" t="str">
            <v>21C1-NNA1</v>
          </cell>
          <cell r="E5682">
            <v>2</v>
          </cell>
          <cell r="F5682" t="str">
            <v>Trần Thanh Trúc</v>
          </cell>
          <cell r="G5682">
            <v>33</v>
          </cell>
        </row>
        <row r="5683">
          <cell r="B5683" t="str">
            <v>021100239301</v>
          </cell>
          <cell r="C5683" t="str">
            <v>Marketing du lịch</v>
          </cell>
          <cell r="D5683" t="str">
            <v>22C1-KLB1</v>
          </cell>
          <cell r="E5683">
            <v>2</v>
          </cell>
          <cell r="F5683" t="str">
            <v>Lê Hồng Ngọc My</v>
          </cell>
          <cell r="G5683">
            <v>12</v>
          </cell>
        </row>
        <row r="5684">
          <cell r="B5684" t="str">
            <v>021100239401</v>
          </cell>
          <cell r="C5684" t="str">
            <v>Thương phẩm và an toàn thực phẩm</v>
          </cell>
          <cell r="D5684" t="str">
            <v>22C1-KLB1</v>
          </cell>
          <cell r="E5684">
            <v>2</v>
          </cell>
          <cell r="F5684" t="str">
            <v>Nguyễn Thị Huyền (TG)</v>
          </cell>
          <cell r="G5684">
            <v>12</v>
          </cell>
        </row>
        <row r="5685">
          <cell r="B5685" t="str">
            <v>021100239501</v>
          </cell>
          <cell r="C5685" t="str">
            <v>Văn hóa ẩm thực</v>
          </cell>
          <cell r="D5685" t="str">
            <v>22C1-KLB1</v>
          </cell>
          <cell r="E5685">
            <v>2</v>
          </cell>
          <cell r="F5685" t="str">
            <v>Lê Thị Thư (TG)</v>
          </cell>
          <cell r="G5685">
            <v>12</v>
          </cell>
        </row>
        <row r="5686">
          <cell r="B5686" t="str">
            <v>021100239601</v>
          </cell>
          <cell r="C5686" t="str">
            <v>Pháp luật</v>
          </cell>
          <cell r="D5686" t="str">
            <v>21C1-CCK1</v>
          </cell>
          <cell r="E5686">
            <v>2</v>
          </cell>
          <cell r="F5686" t="str">
            <v>Trần Văn  Lượng</v>
          </cell>
          <cell r="G5686">
            <v>39</v>
          </cell>
        </row>
        <row r="5687">
          <cell r="B5687" t="str">
            <v>021100239602</v>
          </cell>
          <cell r="C5687" t="str">
            <v>Pháp luật</v>
          </cell>
          <cell r="D5687" t="str">
            <v>21C1-CCK2</v>
          </cell>
          <cell r="E5687">
            <v>2</v>
          </cell>
          <cell r="F5687" t="str">
            <v>Trần Văn  Lượng</v>
          </cell>
          <cell r="G5687">
            <v>38</v>
          </cell>
        </row>
        <row r="5688">
          <cell r="B5688" t="str">
            <v>021100239603</v>
          </cell>
          <cell r="C5688" t="str">
            <v>Pháp luật</v>
          </cell>
          <cell r="D5688" t="str">
            <v>21C1-CCK3</v>
          </cell>
          <cell r="E5688">
            <v>2</v>
          </cell>
          <cell r="F5688" t="str">
            <v>Trần Văn  Lượng</v>
          </cell>
          <cell r="G5688">
            <v>33</v>
          </cell>
        </row>
        <row r="5689">
          <cell r="B5689" t="str">
            <v>021100239604</v>
          </cell>
          <cell r="C5689" t="str">
            <v>Pháp luật</v>
          </cell>
          <cell r="D5689" t="str">
            <v>21C1-CCK4</v>
          </cell>
          <cell r="E5689">
            <v>2</v>
          </cell>
          <cell r="F5689" t="str">
            <v>Trần Văn  Lượng</v>
          </cell>
          <cell r="G5689">
            <v>41</v>
          </cell>
        </row>
        <row r="5690">
          <cell r="B5690" t="str">
            <v>021100239605</v>
          </cell>
          <cell r="C5690" t="str">
            <v>Pháp luật</v>
          </cell>
          <cell r="D5690" t="str">
            <v>21C1-CTM1</v>
          </cell>
          <cell r="E5690">
            <v>2</v>
          </cell>
          <cell r="F5690" t="str">
            <v>Trần Văn  Lượng</v>
          </cell>
          <cell r="G5690">
            <v>24</v>
          </cell>
        </row>
        <row r="5691">
          <cell r="B5691" t="str">
            <v>021100239606</v>
          </cell>
          <cell r="C5691" t="str">
            <v>Pháp luật</v>
          </cell>
          <cell r="D5691" t="str">
            <v>21C1-CNÔ1</v>
          </cell>
          <cell r="E5691">
            <v>2</v>
          </cell>
          <cell r="F5691" t="str">
            <v>Lê Thị Hồng  Vân</v>
          </cell>
          <cell r="G5691">
            <v>43</v>
          </cell>
        </row>
        <row r="5692">
          <cell r="B5692" t="str">
            <v>021100239607</v>
          </cell>
          <cell r="C5692" t="str">
            <v>Pháp luật</v>
          </cell>
          <cell r="D5692" t="str">
            <v>21C1-CNÔ10</v>
          </cell>
          <cell r="E5692">
            <v>2</v>
          </cell>
          <cell r="F5692" t="str">
            <v>Bùi Thành  Dũng</v>
          </cell>
          <cell r="G5692">
            <v>44</v>
          </cell>
        </row>
        <row r="5693">
          <cell r="B5693" t="str">
            <v>021100239608</v>
          </cell>
          <cell r="C5693" t="str">
            <v>Pháp luật</v>
          </cell>
          <cell r="D5693" t="str">
            <v>21C1-CNÔ2</v>
          </cell>
          <cell r="E5693">
            <v>2</v>
          </cell>
          <cell r="F5693" t="str">
            <v>Lê Thị Hồng  Vân</v>
          </cell>
          <cell r="G5693">
            <v>47</v>
          </cell>
        </row>
        <row r="5694">
          <cell r="B5694" t="str">
            <v>021100239609</v>
          </cell>
          <cell r="C5694" t="str">
            <v>Pháp luật</v>
          </cell>
          <cell r="D5694" t="str">
            <v>21C1-CNÔ3</v>
          </cell>
          <cell r="E5694">
            <v>2</v>
          </cell>
          <cell r="F5694" t="str">
            <v>Lê Thị Hồng  Vân</v>
          </cell>
          <cell r="G5694">
            <v>41</v>
          </cell>
        </row>
        <row r="5695">
          <cell r="B5695" t="str">
            <v>021100239610</v>
          </cell>
          <cell r="C5695" t="str">
            <v>Pháp luật</v>
          </cell>
          <cell r="D5695" t="str">
            <v>21C1-CNÔ4</v>
          </cell>
          <cell r="E5695">
            <v>2</v>
          </cell>
          <cell r="F5695" t="str">
            <v>Bùi Thành  Dũng</v>
          </cell>
          <cell r="G5695">
            <v>41</v>
          </cell>
        </row>
        <row r="5696">
          <cell r="B5696" t="str">
            <v>021100239611</v>
          </cell>
          <cell r="C5696" t="str">
            <v>Pháp luật</v>
          </cell>
          <cell r="D5696" t="str">
            <v>21C1-CNÔ5</v>
          </cell>
          <cell r="E5696">
            <v>2</v>
          </cell>
          <cell r="F5696" t="str">
            <v>Bùi Thành  Dũng</v>
          </cell>
          <cell r="G5696">
            <v>40</v>
          </cell>
        </row>
        <row r="5697">
          <cell r="B5697" t="str">
            <v>021100239612</v>
          </cell>
          <cell r="C5697" t="str">
            <v>Pháp luật</v>
          </cell>
          <cell r="D5697" t="str">
            <v>21C1-CNÔ6</v>
          </cell>
          <cell r="E5697">
            <v>2</v>
          </cell>
          <cell r="F5697" t="str">
            <v>Bùi Thành  Dũng</v>
          </cell>
          <cell r="G5697">
            <v>45</v>
          </cell>
        </row>
        <row r="5698">
          <cell r="B5698" t="str">
            <v>021100239613</v>
          </cell>
          <cell r="C5698" t="str">
            <v>Pháp luật</v>
          </cell>
          <cell r="D5698" t="str">
            <v>21C1-CNÔ7</v>
          </cell>
          <cell r="E5698">
            <v>2</v>
          </cell>
          <cell r="F5698" t="str">
            <v>Bùi Thành  Dũng</v>
          </cell>
          <cell r="G5698">
            <v>43</v>
          </cell>
        </row>
        <row r="5699">
          <cell r="B5699" t="str">
            <v>021100239614</v>
          </cell>
          <cell r="C5699" t="str">
            <v>Pháp luật</v>
          </cell>
          <cell r="D5699" t="str">
            <v>21C1-CNÔ8</v>
          </cell>
          <cell r="E5699">
            <v>2</v>
          </cell>
          <cell r="F5699" t="str">
            <v>Bùi Thành  Dũng</v>
          </cell>
          <cell r="G5699">
            <v>40</v>
          </cell>
        </row>
        <row r="5700">
          <cell r="B5700" t="str">
            <v>021100239615</v>
          </cell>
          <cell r="C5700" t="str">
            <v>Pháp luật</v>
          </cell>
          <cell r="D5700" t="str">
            <v>21C1-CNÔ9</v>
          </cell>
          <cell r="E5700">
            <v>2</v>
          </cell>
          <cell r="F5700" t="str">
            <v>Bùi Thành  Dũng</v>
          </cell>
          <cell r="G5700">
            <v>36</v>
          </cell>
        </row>
        <row r="5701">
          <cell r="B5701" t="str">
            <v>021100239616</v>
          </cell>
          <cell r="C5701" t="str">
            <v>Pháp luật</v>
          </cell>
          <cell r="D5701" t="str">
            <v>21C1-CMT1</v>
          </cell>
          <cell r="E5701">
            <v>2</v>
          </cell>
          <cell r="F5701" t="str">
            <v>Trần Văn  Lượng</v>
          </cell>
          <cell r="G5701">
            <v>44</v>
          </cell>
        </row>
        <row r="5702">
          <cell r="B5702" t="str">
            <v>021100239617</v>
          </cell>
          <cell r="C5702" t="str">
            <v>Pháp luật</v>
          </cell>
          <cell r="D5702" t="str">
            <v>21C1-LTM1; 21C1-LTM2</v>
          </cell>
          <cell r="E5702">
            <v>2</v>
          </cell>
          <cell r="F5702" t="str">
            <v>Trần Văn  Lượng</v>
          </cell>
          <cell r="G5702">
            <v>53</v>
          </cell>
        </row>
        <row r="5703">
          <cell r="B5703" t="str">
            <v>021100239619</v>
          </cell>
          <cell r="C5703" t="str">
            <v>Pháp luật</v>
          </cell>
          <cell r="D5703" t="str">
            <v>21C1-QTM1; 21C1-TKW1</v>
          </cell>
          <cell r="E5703">
            <v>2</v>
          </cell>
          <cell r="F5703" t="str">
            <v>Trần Văn  Lượng</v>
          </cell>
          <cell r="G5703">
            <v>55</v>
          </cell>
        </row>
        <row r="5704">
          <cell r="B5704" t="str">
            <v>021100239621</v>
          </cell>
          <cell r="C5704" t="str">
            <v>Pháp luật</v>
          </cell>
          <cell r="D5704" t="str">
            <v>21C1-TKĐ1</v>
          </cell>
          <cell r="E5704">
            <v>2</v>
          </cell>
          <cell r="F5704" t="str">
            <v>Trần Văn  Lượng</v>
          </cell>
          <cell r="G5704">
            <v>43</v>
          </cell>
        </row>
        <row r="5705">
          <cell r="B5705" t="str">
            <v>021100239622</v>
          </cell>
          <cell r="C5705" t="str">
            <v>Pháp luật</v>
          </cell>
          <cell r="D5705" t="str">
            <v>21C1-TKĐ2</v>
          </cell>
          <cell r="E5705">
            <v>2</v>
          </cell>
          <cell r="F5705" t="str">
            <v>Trần Văn  Lượng</v>
          </cell>
          <cell r="G5705">
            <v>36</v>
          </cell>
        </row>
        <row r="5706">
          <cell r="B5706" t="str">
            <v>021100239623</v>
          </cell>
          <cell r="C5706" t="str">
            <v>Pháp luật</v>
          </cell>
          <cell r="D5706" t="str">
            <v>21C1-CMT1</v>
          </cell>
          <cell r="E5706">
            <v>2</v>
          </cell>
          <cell r="G5706">
            <v>18</v>
          </cell>
        </row>
        <row r="5707">
          <cell r="B5707" t="str">
            <v>021100240001</v>
          </cell>
          <cell r="C5707" t="str">
            <v>Đồ án chuyên ngành 2</v>
          </cell>
          <cell r="D5707" t="str">
            <v>21C1-ĐĐT1</v>
          </cell>
          <cell r="E5707">
            <v>2</v>
          </cell>
          <cell r="F5707" t="str">
            <v>Nguyễn Minh Đức (TG)</v>
          </cell>
          <cell r="G5707">
            <v>46</v>
          </cell>
        </row>
        <row r="5708">
          <cell r="B5708" t="str">
            <v>021100240701</v>
          </cell>
          <cell r="C5708" t="str">
            <v>Đồ án chuyên ngành 2</v>
          </cell>
          <cell r="D5708" t="str">
            <v>21C1-TĐH1</v>
          </cell>
          <cell r="E5708">
            <v>2</v>
          </cell>
          <cell r="F5708" t="str">
            <v>Trần Nguyên Bảo Trân</v>
          </cell>
          <cell r="G5708">
            <v>32</v>
          </cell>
        </row>
        <row r="5709">
          <cell r="B5709" t="str">
            <v>021100240901</v>
          </cell>
          <cell r="C5709" t="str">
            <v>Thực hành tủ lạnh thương nghiệp</v>
          </cell>
          <cell r="D5709" t="str">
            <v>21C1-CNL1</v>
          </cell>
          <cell r="E5709">
            <v>2</v>
          </cell>
          <cell r="F5709" t="str">
            <v>Võ Anh Hào</v>
          </cell>
          <cell r="G5709">
            <v>42</v>
          </cell>
        </row>
        <row r="5710">
          <cell r="B5710" t="str">
            <v>021100240902</v>
          </cell>
          <cell r="C5710" t="str">
            <v>Thực hành tủ lạnh thương nghiệp</v>
          </cell>
          <cell r="D5710" t="str">
            <v>21C1-KML1</v>
          </cell>
          <cell r="E5710">
            <v>2</v>
          </cell>
          <cell r="F5710" t="str">
            <v>Đỗ Trọng  Quý</v>
          </cell>
          <cell r="G5710">
            <v>36</v>
          </cell>
        </row>
        <row r="5711">
          <cell r="B5711" t="str">
            <v>021100240903</v>
          </cell>
          <cell r="C5711" t="str">
            <v>Thực hành tủ lạnh thương nghiệp</v>
          </cell>
          <cell r="D5711" t="str">
            <v>21C1-VSL1</v>
          </cell>
          <cell r="E5711">
            <v>2</v>
          </cell>
          <cell r="F5711" t="str">
            <v>Đỗ Trọng  Quý</v>
          </cell>
          <cell r="G5711">
            <v>40</v>
          </cell>
        </row>
        <row r="5712">
          <cell r="B5712" t="str">
            <v>021100241201</v>
          </cell>
          <cell r="C5712" t="str">
            <v>Tiết kiệm năng lượng trong hệ thống lạnh</v>
          </cell>
          <cell r="D5712" t="str">
            <v>21C1-VSL1</v>
          </cell>
          <cell r="E5712">
            <v>2</v>
          </cell>
          <cell r="F5712" t="str">
            <v>Đặng Thế Huân</v>
          </cell>
          <cell r="G5712">
            <v>40</v>
          </cell>
        </row>
        <row r="5713">
          <cell r="B5713" t="str">
            <v>021100241202</v>
          </cell>
          <cell r="C5713" t="str">
            <v>Tiết kiệm năng lượng trong hệ thống lạnh</v>
          </cell>
          <cell r="D5713" t="str">
            <v>21C1-VSL1</v>
          </cell>
          <cell r="E5713">
            <v>2</v>
          </cell>
          <cell r="G5713">
            <v>1</v>
          </cell>
        </row>
        <row r="5714">
          <cell r="B5714" t="str">
            <v>021100241301</v>
          </cell>
          <cell r="C5714" t="str">
            <v>Thực hành hệ thống điều hòa không khí trung tâm</v>
          </cell>
          <cell r="D5714" t="str">
            <v>21C1-CNL1</v>
          </cell>
          <cell r="E5714">
            <v>2</v>
          </cell>
          <cell r="F5714" t="str">
            <v>Nguyễn Vũ Xuân  Thì</v>
          </cell>
          <cell r="G5714">
            <v>42</v>
          </cell>
        </row>
        <row r="5715">
          <cell r="B5715" t="str">
            <v>021100241302</v>
          </cell>
          <cell r="C5715" t="str">
            <v>Thực hành hệ thống điều hòa không khí trung tâm</v>
          </cell>
          <cell r="D5715" t="str">
            <v>21C1-KML1</v>
          </cell>
          <cell r="E5715">
            <v>2</v>
          </cell>
          <cell r="F5715" t="str">
            <v>Nguyễn Vũ Xuân  Thì</v>
          </cell>
          <cell r="G5715">
            <v>37</v>
          </cell>
        </row>
        <row r="5716">
          <cell r="B5716" t="str">
            <v>021100241303</v>
          </cell>
          <cell r="C5716" t="str">
            <v>Thực hành hệ thống điều hòa không khí trung tâm</v>
          </cell>
          <cell r="D5716" t="str">
            <v>21C1-VSL1</v>
          </cell>
          <cell r="E5716">
            <v>2</v>
          </cell>
          <cell r="F5716" t="str">
            <v>Nguyễn Vũ Xuân  Thì</v>
          </cell>
          <cell r="G5716">
            <v>40</v>
          </cell>
        </row>
        <row r="5717">
          <cell r="B5717" t="str">
            <v>021100241401</v>
          </cell>
          <cell r="C5717" t="str">
            <v>Đồ án chuyên ngành</v>
          </cell>
          <cell r="D5717" t="str">
            <v>21C1-CNL1</v>
          </cell>
          <cell r="E5717">
            <v>2</v>
          </cell>
          <cell r="F5717" t="str">
            <v>Hoàng Văn Viết</v>
          </cell>
          <cell r="G5717">
            <v>44</v>
          </cell>
        </row>
        <row r="5718">
          <cell r="B5718" t="str">
            <v>021100241402</v>
          </cell>
          <cell r="C5718" t="str">
            <v>Đồ án chuyên ngành</v>
          </cell>
          <cell r="D5718" t="str">
            <v>21C1-KML1</v>
          </cell>
          <cell r="E5718">
            <v>2</v>
          </cell>
          <cell r="F5718" t="str">
            <v>Hoàng Văn Viết</v>
          </cell>
          <cell r="G5718">
            <v>37</v>
          </cell>
        </row>
        <row r="5719">
          <cell r="B5719" t="str">
            <v>021100241403</v>
          </cell>
          <cell r="C5719" t="str">
            <v>Đồ án chuyên ngành</v>
          </cell>
          <cell r="D5719" t="str">
            <v>21C1-VSL1</v>
          </cell>
          <cell r="E5719">
            <v>2</v>
          </cell>
          <cell r="F5719" t="str">
            <v>Hoàng Văn Viết</v>
          </cell>
          <cell r="G5719">
            <v>38</v>
          </cell>
        </row>
        <row r="5720">
          <cell r="B5720" t="str">
            <v>021100241501</v>
          </cell>
          <cell r="C5720" t="str">
            <v>Nhà máy nhiệt điện</v>
          </cell>
          <cell r="D5720" t="str">
            <v>21C1-CNL1</v>
          </cell>
          <cell r="E5720">
            <v>2</v>
          </cell>
          <cell r="F5720" t="str">
            <v>Trần Đình Khoa</v>
          </cell>
          <cell r="G5720">
            <v>44</v>
          </cell>
        </row>
        <row r="5721">
          <cell r="B5721" t="str">
            <v>021100241502</v>
          </cell>
          <cell r="C5721" t="str">
            <v>Nhà máy nhiệt điện</v>
          </cell>
          <cell r="D5721" t="str">
            <v>21C1-CNL1</v>
          </cell>
          <cell r="E5721">
            <v>2</v>
          </cell>
          <cell r="G5721">
            <v>6</v>
          </cell>
        </row>
        <row r="5722">
          <cell r="B5722" t="str">
            <v>021100241701</v>
          </cell>
          <cell r="C5722" t="str">
            <v>Thông gió và xử lý khí thải</v>
          </cell>
          <cell r="D5722" t="str">
            <v>21C1-KML1</v>
          </cell>
          <cell r="E5722">
            <v>2</v>
          </cell>
          <cell r="F5722" t="str">
            <v>Đinh Đồng Hiệp</v>
          </cell>
          <cell r="G5722">
            <v>36</v>
          </cell>
        </row>
        <row r="5723">
          <cell r="B5723" t="str">
            <v>021100242001</v>
          </cell>
          <cell r="C5723" t="str">
            <v>Các phương pháp gia công cơ khí hiện đại</v>
          </cell>
          <cell r="D5723" t="str">
            <v>21C1-CCK1</v>
          </cell>
          <cell r="E5723">
            <v>2</v>
          </cell>
          <cell r="F5723" t="str">
            <v>Trần Minh  Thông</v>
          </cell>
          <cell r="G5723">
            <v>36</v>
          </cell>
        </row>
        <row r="5724">
          <cell r="B5724" t="str">
            <v>021100242002</v>
          </cell>
          <cell r="C5724" t="str">
            <v>Các phương pháp gia công cơ khí hiện đại</v>
          </cell>
          <cell r="D5724" t="str">
            <v>21C1-CCK2</v>
          </cell>
          <cell r="E5724">
            <v>2</v>
          </cell>
          <cell r="F5724" t="str">
            <v>Nguyễn Khắc Huy</v>
          </cell>
          <cell r="G5724">
            <v>40</v>
          </cell>
        </row>
        <row r="5725">
          <cell r="B5725" t="str">
            <v>021100242003</v>
          </cell>
          <cell r="C5725" t="str">
            <v>Các phương pháp gia công cơ khí hiện đại</v>
          </cell>
          <cell r="D5725" t="str">
            <v>21C1-CCK3</v>
          </cell>
          <cell r="E5725">
            <v>2</v>
          </cell>
          <cell r="F5725" t="str">
            <v>Nguyễn Khắc Huy</v>
          </cell>
          <cell r="G5725">
            <v>34</v>
          </cell>
        </row>
        <row r="5726">
          <cell r="B5726" t="str">
            <v>021100242004</v>
          </cell>
          <cell r="C5726" t="str">
            <v>Các phương pháp gia công cơ khí hiện đại</v>
          </cell>
          <cell r="D5726" t="str">
            <v>21C1-CCK4</v>
          </cell>
          <cell r="E5726">
            <v>2</v>
          </cell>
          <cell r="F5726" t="str">
            <v>Nguyễn Khắc Huy</v>
          </cell>
          <cell r="G5726">
            <v>41</v>
          </cell>
        </row>
        <row r="5727">
          <cell r="B5727" t="str">
            <v>021100242005</v>
          </cell>
          <cell r="C5727" t="str">
            <v>Các phương pháp gia công cơ khí hiện đại</v>
          </cell>
          <cell r="D5727" t="str">
            <v>21C1-CCK1</v>
          </cell>
          <cell r="E5727">
            <v>2</v>
          </cell>
          <cell r="G5727">
            <v>2</v>
          </cell>
        </row>
        <row r="5728">
          <cell r="B5728" t="str">
            <v>021100242006</v>
          </cell>
          <cell r="C5728" t="str">
            <v>Các phương pháp gia công cơ khí hiện đại</v>
          </cell>
          <cell r="D5728" t="str">
            <v>20C1_HL2_CK1</v>
          </cell>
          <cell r="E5728">
            <v>2</v>
          </cell>
          <cell r="F5728" t="str">
            <v>Nguyễn Khắc Huy</v>
          </cell>
          <cell r="G5728">
            <v>12</v>
          </cell>
        </row>
        <row r="5729">
          <cell r="B5729" t="str">
            <v>021100242201</v>
          </cell>
          <cell r="C5729" t="str">
            <v>Phần mềm chẩn đoán kỹ thuật ô tô</v>
          </cell>
          <cell r="D5729" t="str">
            <v>21C1-CNÔ1</v>
          </cell>
          <cell r="E5729">
            <v>2</v>
          </cell>
          <cell r="F5729" t="str">
            <v>Nguyễn Thái Bình</v>
          </cell>
          <cell r="G5729">
            <v>44</v>
          </cell>
        </row>
        <row r="5730">
          <cell r="B5730" t="str">
            <v>021100242202</v>
          </cell>
          <cell r="C5730" t="str">
            <v>Phần mềm chẩn đoán kỹ thuật ô tô</v>
          </cell>
          <cell r="D5730" t="str">
            <v>21C1-CNÔ10</v>
          </cell>
          <cell r="E5730">
            <v>2</v>
          </cell>
          <cell r="F5730" t="str">
            <v>Trần Văn Đông</v>
          </cell>
          <cell r="G5730">
            <v>43</v>
          </cell>
        </row>
        <row r="5731">
          <cell r="B5731" t="str">
            <v>021100242203</v>
          </cell>
          <cell r="C5731" t="str">
            <v>Phần mềm chẩn đoán kỹ thuật ô tô</v>
          </cell>
          <cell r="D5731" t="str">
            <v>21C1-CNÔ2</v>
          </cell>
          <cell r="E5731">
            <v>2</v>
          </cell>
          <cell r="F5731" t="str">
            <v>Nguyễn Thái Bình</v>
          </cell>
          <cell r="G5731">
            <v>45</v>
          </cell>
        </row>
        <row r="5732">
          <cell r="B5732" t="str">
            <v>021100242204</v>
          </cell>
          <cell r="C5732" t="str">
            <v>Phần mềm chẩn đoán kỹ thuật ô tô</v>
          </cell>
          <cell r="D5732" t="str">
            <v>21C1-CNÔ3</v>
          </cell>
          <cell r="E5732">
            <v>2</v>
          </cell>
          <cell r="F5732" t="str">
            <v>Kiều Trung  Tín</v>
          </cell>
          <cell r="G5732">
            <v>42</v>
          </cell>
        </row>
        <row r="5733">
          <cell r="B5733" t="str">
            <v>021100242205</v>
          </cell>
          <cell r="C5733" t="str">
            <v>Phần mềm chẩn đoán kỹ thuật ô tô</v>
          </cell>
          <cell r="D5733" t="str">
            <v>21C1-CNÔ4</v>
          </cell>
          <cell r="E5733">
            <v>2</v>
          </cell>
          <cell r="F5733" t="str">
            <v>Kiều Trung  Tín</v>
          </cell>
          <cell r="G5733">
            <v>41</v>
          </cell>
        </row>
        <row r="5734">
          <cell r="B5734" t="str">
            <v>021100242206</v>
          </cell>
          <cell r="C5734" t="str">
            <v>Phần mềm chẩn đoán kỹ thuật ô tô</v>
          </cell>
          <cell r="D5734" t="str">
            <v>21C1-CNÔ5</v>
          </cell>
          <cell r="E5734">
            <v>2</v>
          </cell>
          <cell r="F5734" t="str">
            <v>Hồ Văn  Hóa</v>
          </cell>
          <cell r="G5734">
            <v>40</v>
          </cell>
        </row>
        <row r="5735">
          <cell r="B5735" t="str">
            <v>021100242207</v>
          </cell>
          <cell r="C5735" t="str">
            <v>Phần mềm chẩn đoán kỹ thuật ô tô</v>
          </cell>
          <cell r="D5735" t="str">
            <v>21C1-CNÔ6</v>
          </cell>
          <cell r="E5735">
            <v>2</v>
          </cell>
          <cell r="F5735" t="str">
            <v>Hồ Văn  Hóa</v>
          </cell>
          <cell r="G5735">
            <v>45</v>
          </cell>
        </row>
        <row r="5736">
          <cell r="B5736" t="str">
            <v>021100242208</v>
          </cell>
          <cell r="C5736" t="str">
            <v>Phần mềm chẩn đoán kỹ thuật ô tô</v>
          </cell>
          <cell r="D5736" t="str">
            <v>21C1-CNÔ7</v>
          </cell>
          <cell r="E5736">
            <v>2</v>
          </cell>
          <cell r="F5736" t="str">
            <v>Trần Văn Đông</v>
          </cell>
          <cell r="G5736">
            <v>44</v>
          </cell>
        </row>
        <row r="5737">
          <cell r="B5737" t="str">
            <v>021100242209</v>
          </cell>
          <cell r="C5737" t="str">
            <v>Phần mềm chẩn đoán kỹ thuật ô tô</v>
          </cell>
          <cell r="D5737" t="str">
            <v>21C1-CNÔ8</v>
          </cell>
          <cell r="E5737">
            <v>2</v>
          </cell>
          <cell r="F5737" t="str">
            <v>Trần Thế Sơn</v>
          </cell>
          <cell r="G5737">
            <v>41</v>
          </cell>
        </row>
        <row r="5738">
          <cell r="B5738" t="str">
            <v>021100242210</v>
          </cell>
          <cell r="C5738" t="str">
            <v>Phần mềm chẩn đoán kỹ thuật ô tô</v>
          </cell>
          <cell r="D5738" t="str">
            <v>21C1-CNÔ9</v>
          </cell>
          <cell r="E5738">
            <v>2</v>
          </cell>
          <cell r="F5738" t="str">
            <v>Trần Thế Sơn</v>
          </cell>
          <cell r="G5738">
            <v>36</v>
          </cell>
        </row>
        <row r="5739">
          <cell r="B5739" t="str">
            <v>021100242211</v>
          </cell>
          <cell r="C5739" t="str">
            <v>Phần mềm chẩn đoán kỹ thuật ô tô</v>
          </cell>
          <cell r="D5739" t="str">
            <v>21C1-CNÔ1</v>
          </cell>
          <cell r="E5739">
            <v>2</v>
          </cell>
          <cell r="G5739">
            <v>8</v>
          </cell>
        </row>
        <row r="5740">
          <cell r="B5740" t="str">
            <v>021100242301</v>
          </cell>
          <cell r="C5740" t="str">
            <v>Đồ án gầm ôtô</v>
          </cell>
          <cell r="D5740" t="str">
            <v>21C1-CNÔ1</v>
          </cell>
          <cell r="E5740">
            <v>2</v>
          </cell>
          <cell r="F5740" t="str">
            <v>Nguyễn Thái Bình</v>
          </cell>
          <cell r="G5740">
            <v>45</v>
          </cell>
        </row>
        <row r="5741">
          <cell r="B5741" t="str">
            <v>021100242302</v>
          </cell>
          <cell r="C5741" t="str">
            <v>Đồ án gầm ôtô</v>
          </cell>
          <cell r="D5741" t="str">
            <v>21C1-CNÔ10</v>
          </cell>
          <cell r="E5741">
            <v>2</v>
          </cell>
          <cell r="F5741" t="str">
            <v>Nguyễn Hữu Lương</v>
          </cell>
          <cell r="G5741">
            <v>43</v>
          </cell>
        </row>
        <row r="5742">
          <cell r="B5742" t="str">
            <v>021100242303</v>
          </cell>
          <cell r="C5742" t="str">
            <v>Đồ án gầm ôtô</v>
          </cell>
          <cell r="D5742" t="str">
            <v>21C1-CNÔ2</v>
          </cell>
          <cell r="E5742">
            <v>2</v>
          </cell>
          <cell r="F5742" t="str">
            <v>Trần Thế Sơn</v>
          </cell>
          <cell r="G5742">
            <v>45</v>
          </cell>
        </row>
        <row r="5743">
          <cell r="B5743" t="str">
            <v>021100242304</v>
          </cell>
          <cell r="C5743" t="str">
            <v>Đồ án gầm ôtô</v>
          </cell>
          <cell r="D5743" t="str">
            <v>21C1-CNÔ3</v>
          </cell>
          <cell r="E5743">
            <v>2</v>
          </cell>
          <cell r="F5743" t="str">
            <v>Đỗ Hoàng Duy</v>
          </cell>
          <cell r="G5743">
            <v>42</v>
          </cell>
        </row>
        <row r="5744">
          <cell r="B5744" t="str">
            <v>021100242305</v>
          </cell>
          <cell r="C5744" t="str">
            <v>Đồ án gầm ôtô</v>
          </cell>
          <cell r="D5744" t="str">
            <v>21C1-CNÔ4</v>
          </cell>
          <cell r="E5744">
            <v>2</v>
          </cell>
          <cell r="F5744" t="str">
            <v>Đỗ Hoàng Duy</v>
          </cell>
          <cell r="G5744">
            <v>41</v>
          </cell>
        </row>
        <row r="5745">
          <cell r="B5745" t="str">
            <v>021100242306</v>
          </cell>
          <cell r="C5745" t="str">
            <v>Đồ án gầm ôtô</v>
          </cell>
          <cell r="D5745" t="str">
            <v>21C1-CNÔ5</v>
          </cell>
          <cell r="E5745">
            <v>2</v>
          </cell>
          <cell r="F5745" t="str">
            <v>Trương Công Trưởng (TG)</v>
          </cell>
          <cell r="G5745">
            <v>40</v>
          </cell>
        </row>
        <row r="5746">
          <cell r="B5746" t="str">
            <v>021100242307</v>
          </cell>
          <cell r="C5746" t="str">
            <v>Đồ án gầm ôtô</v>
          </cell>
          <cell r="D5746" t="str">
            <v>21C1-CNÔ6</v>
          </cell>
          <cell r="E5746">
            <v>2</v>
          </cell>
          <cell r="F5746" t="str">
            <v>Kiều Trung  Tín</v>
          </cell>
          <cell r="G5746">
            <v>38</v>
          </cell>
        </row>
        <row r="5747">
          <cell r="B5747" t="str">
            <v>021100242308</v>
          </cell>
          <cell r="C5747" t="str">
            <v>Đồ án gầm ôtô</v>
          </cell>
          <cell r="D5747" t="str">
            <v>21C1-CNÔ7</v>
          </cell>
          <cell r="E5747">
            <v>2</v>
          </cell>
          <cell r="F5747" t="str">
            <v>Trần Văn Đông</v>
          </cell>
          <cell r="G5747">
            <v>44</v>
          </cell>
        </row>
        <row r="5748">
          <cell r="B5748" t="str">
            <v>021100242309</v>
          </cell>
          <cell r="C5748" t="str">
            <v>Đồ án gầm ôtô</v>
          </cell>
          <cell r="D5748" t="str">
            <v>21C1-CNÔ8</v>
          </cell>
          <cell r="E5748">
            <v>2</v>
          </cell>
          <cell r="F5748" t="str">
            <v>Nguyễn Thái Bình</v>
          </cell>
          <cell r="G5748">
            <v>40</v>
          </cell>
        </row>
        <row r="5749">
          <cell r="B5749" t="str">
            <v>021100242310</v>
          </cell>
          <cell r="C5749" t="str">
            <v>Đồ án gầm ôtô</v>
          </cell>
          <cell r="D5749" t="str">
            <v>21C1-CNÔ9</v>
          </cell>
          <cell r="E5749">
            <v>2</v>
          </cell>
          <cell r="F5749" t="str">
            <v>Lâm Hậu Giang (TG)</v>
          </cell>
          <cell r="G5749">
            <v>36</v>
          </cell>
        </row>
        <row r="5750">
          <cell r="B5750" t="str">
            <v>021100242701</v>
          </cell>
          <cell r="C5750" t="str">
            <v>Mạng nâng cao</v>
          </cell>
          <cell r="D5750" t="str">
            <v>19C1_HL2_22C1-QTM1</v>
          </cell>
          <cell r="E5750">
            <v>2</v>
          </cell>
          <cell r="F5750" t="str">
            <v>Bùi Văn Dũng</v>
          </cell>
          <cell r="G5750">
            <v>7</v>
          </cell>
        </row>
        <row r="5751">
          <cell r="B5751" t="str">
            <v>021100243201</v>
          </cell>
          <cell r="C5751" t="str">
            <v>Đồ án chuyên ngành</v>
          </cell>
          <cell r="D5751" t="str">
            <v>21C1-LTM1</v>
          </cell>
          <cell r="E5751">
            <v>2</v>
          </cell>
          <cell r="F5751" t="str">
            <v>Mai Chiếm Tuấn, Trần Vĩnh  Xuyên</v>
          </cell>
          <cell r="G5751">
            <v>29</v>
          </cell>
        </row>
        <row r="5752">
          <cell r="B5752" t="str">
            <v>021100243202</v>
          </cell>
          <cell r="C5752" t="str">
            <v>Đồ án chuyên ngành</v>
          </cell>
          <cell r="D5752" t="str">
            <v>21C1-LTM2</v>
          </cell>
          <cell r="E5752">
            <v>2</v>
          </cell>
          <cell r="F5752" t="str">
            <v>Mai Chiếm Tuấn</v>
          </cell>
          <cell r="G5752">
            <v>20</v>
          </cell>
        </row>
        <row r="5753">
          <cell r="B5753" t="str">
            <v>021100243501</v>
          </cell>
          <cell r="C5753" t="str">
            <v>Đồ án chuyên ngành</v>
          </cell>
          <cell r="D5753" t="str">
            <v>21C1-TKW1</v>
          </cell>
          <cell r="E5753">
            <v>2</v>
          </cell>
          <cell r="F5753" t="str">
            <v>Trần Thị Thanh (TG)</v>
          </cell>
          <cell r="G5753">
            <v>28</v>
          </cell>
        </row>
        <row r="5754">
          <cell r="B5754" t="str">
            <v>021100243701</v>
          </cell>
          <cell r="C5754" t="str">
            <v>Đồ án chuyên ngành</v>
          </cell>
          <cell r="D5754" t="str">
            <v>21C1-TKĐ1</v>
          </cell>
          <cell r="E5754">
            <v>2</v>
          </cell>
          <cell r="F5754" t="str">
            <v>Huỳnh Quốc Dũng</v>
          </cell>
          <cell r="G5754">
            <v>39</v>
          </cell>
        </row>
        <row r="5755">
          <cell r="B5755" t="str">
            <v>021100243702</v>
          </cell>
          <cell r="C5755" t="str">
            <v>Đồ án chuyên ngành</v>
          </cell>
          <cell r="D5755" t="str">
            <v>21C1-TKĐ2</v>
          </cell>
          <cell r="E5755">
            <v>2</v>
          </cell>
          <cell r="F5755" t="str">
            <v>Huỳnh Quốc Dũng</v>
          </cell>
          <cell r="G5755">
            <v>32</v>
          </cell>
        </row>
        <row r="5756">
          <cell r="B5756" t="str">
            <v>021100244001</v>
          </cell>
          <cell r="C5756" t="str">
            <v>Kỹ thuật in</v>
          </cell>
          <cell r="D5756" t="str">
            <v>19C1_HL2_22C2B-TKĐ1</v>
          </cell>
          <cell r="E5756">
            <v>2</v>
          </cell>
          <cell r="F5756" t="str">
            <v>Dương Quốc Phi (TG)</v>
          </cell>
          <cell r="G5756">
            <v>1</v>
          </cell>
        </row>
        <row r="5757">
          <cell r="B5757" t="str">
            <v>021100244201</v>
          </cell>
          <cell r="C5757" t="str">
            <v>Thiết kế mẫu trên máy tính</v>
          </cell>
          <cell r="D5757" t="str">
            <v>21C1-CNM1</v>
          </cell>
          <cell r="E5757">
            <v>2</v>
          </cell>
          <cell r="F5757" t="str">
            <v>Lâm Thị Phương Thùy</v>
          </cell>
          <cell r="G5757">
            <v>11</v>
          </cell>
        </row>
        <row r="5758">
          <cell r="B5758" t="str">
            <v>021100244301</v>
          </cell>
          <cell r="C5758" t="str">
            <v>Đồ án chuyên ngành</v>
          </cell>
          <cell r="D5758" t="str">
            <v>21C1-CNM1</v>
          </cell>
          <cell r="E5758">
            <v>2</v>
          </cell>
          <cell r="F5758" t="str">
            <v>Chế Vân Cầm</v>
          </cell>
          <cell r="G5758">
            <v>11</v>
          </cell>
        </row>
        <row r="5759">
          <cell r="B5759" t="str">
            <v>021100244701</v>
          </cell>
          <cell r="C5759" t="str">
            <v>Kế toán doanh nghiệp 3</v>
          </cell>
          <cell r="D5759" t="str">
            <v>21C1-KTD1</v>
          </cell>
          <cell r="E5759">
            <v>2</v>
          </cell>
          <cell r="F5759" t="str">
            <v>Lưu Thị Thúy</v>
          </cell>
          <cell r="G5759">
            <v>37</v>
          </cell>
        </row>
        <row r="5760">
          <cell r="B5760" t="str">
            <v>021100244702</v>
          </cell>
          <cell r="C5760" t="str">
            <v>Kế toán doanh nghiệp 3</v>
          </cell>
          <cell r="D5760" t="str">
            <v>21C1-KTD1</v>
          </cell>
          <cell r="E5760">
            <v>2</v>
          </cell>
          <cell r="G5760">
            <v>11</v>
          </cell>
        </row>
        <row r="5761">
          <cell r="B5761" t="str">
            <v>021100244801</v>
          </cell>
          <cell r="C5761" t="str">
            <v>Báo cáo thuế</v>
          </cell>
          <cell r="D5761" t="str">
            <v>21C1-KTD1</v>
          </cell>
          <cell r="E5761">
            <v>2</v>
          </cell>
          <cell r="F5761" t="str">
            <v>Nguyễn Kính</v>
          </cell>
          <cell r="G5761">
            <v>41</v>
          </cell>
        </row>
        <row r="5762">
          <cell r="B5762" t="str">
            <v>021100244901</v>
          </cell>
          <cell r="C5762" t="str">
            <v>Kế toán trên phần mềm Misa</v>
          </cell>
          <cell r="D5762" t="str">
            <v>21C1-KTD1</v>
          </cell>
          <cell r="E5762">
            <v>2</v>
          </cell>
          <cell r="F5762" t="str">
            <v>Nguyễn Thị Minh Thùy</v>
          </cell>
          <cell r="G5762">
            <v>39</v>
          </cell>
        </row>
        <row r="5763">
          <cell r="B5763" t="str">
            <v>021100245501</v>
          </cell>
          <cell r="C5763" t="str">
            <v>Quản trị chuỗi cung ứng</v>
          </cell>
          <cell r="D5763" t="str">
            <v>21C1-QTD1</v>
          </cell>
          <cell r="E5763">
            <v>2</v>
          </cell>
          <cell r="F5763" t="str">
            <v>Nguyễn Trọng Nghĩa</v>
          </cell>
          <cell r="G5763">
            <v>33</v>
          </cell>
        </row>
        <row r="5764">
          <cell r="B5764" t="str">
            <v>021100245502</v>
          </cell>
          <cell r="C5764" t="str">
            <v>Quản trị chuỗi cung ứng</v>
          </cell>
          <cell r="D5764" t="str">
            <v>21C1-QTD2</v>
          </cell>
          <cell r="E5764">
            <v>2</v>
          </cell>
          <cell r="F5764" t="str">
            <v>Trần Minh Quân (TG)</v>
          </cell>
          <cell r="G5764">
            <v>32</v>
          </cell>
        </row>
        <row r="5765">
          <cell r="B5765" t="str">
            <v>021100245503</v>
          </cell>
          <cell r="C5765" t="str">
            <v>Quản trị chuỗi cung ứng</v>
          </cell>
          <cell r="D5765" t="str">
            <v>21C1-QTD1</v>
          </cell>
          <cell r="E5765">
            <v>2</v>
          </cell>
          <cell r="G5765">
            <v>2</v>
          </cell>
        </row>
        <row r="5766">
          <cell r="B5766" t="str">
            <v>021100245601</v>
          </cell>
          <cell r="C5766" t="str">
            <v>Đồ án chuyên ngành 2</v>
          </cell>
          <cell r="D5766" t="str">
            <v>21C1-QTD1</v>
          </cell>
          <cell r="E5766">
            <v>2</v>
          </cell>
          <cell r="F5766" t="str">
            <v>Nguyễn Trọng Nghĩa</v>
          </cell>
          <cell r="G5766">
            <v>33</v>
          </cell>
        </row>
        <row r="5767">
          <cell r="B5767" t="str">
            <v>021100245602</v>
          </cell>
          <cell r="C5767" t="str">
            <v>Đồ án chuyên ngành 2</v>
          </cell>
          <cell r="D5767" t="str">
            <v>21C1-QTD2</v>
          </cell>
          <cell r="E5767">
            <v>2</v>
          </cell>
          <cell r="F5767" t="str">
            <v>Trần Minh Quân (TG)</v>
          </cell>
          <cell r="G5767">
            <v>22</v>
          </cell>
        </row>
        <row r="5768">
          <cell r="B5768" t="str">
            <v>021100245701</v>
          </cell>
          <cell r="C5768" t="str">
            <v>Kinh doanh quốc tế</v>
          </cell>
          <cell r="D5768" t="str">
            <v>21C1-QTD1</v>
          </cell>
          <cell r="E5768">
            <v>2</v>
          </cell>
          <cell r="F5768" t="str">
            <v>Lê Thị Thu Thảo</v>
          </cell>
          <cell r="G5768">
            <v>33</v>
          </cell>
        </row>
        <row r="5769">
          <cell r="B5769" t="str">
            <v>021100245702</v>
          </cell>
          <cell r="C5769" t="str">
            <v>Kinh doanh quốc tế</v>
          </cell>
          <cell r="D5769" t="str">
            <v>21C1-QTD2</v>
          </cell>
          <cell r="E5769">
            <v>2</v>
          </cell>
          <cell r="F5769" t="str">
            <v>Dương Thị Kim Nhung (TG), Lê Thị Thu Thảo</v>
          </cell>
          <cell r="G5769">
            <v>32</v>
          </cell>
        </row>
        <row r="5770">
          <cell r="B5770" t="str">
            <v>021100245703</v>
          </cell>
          <cell r="C5770" t="str">
            <v>Kinh doanh quốc tế</v>
          </cell>
          <cell r="D5770" t="str">
            <v>21C1-QTD1</v>
          </cell>
          <cell r="E5770">
            <v>2</v>
          </cell>
          <cell r="G5770">
            <v>1</v>
          </cell>
        </row>
        <row r="5771">
          <cell r="B5771" t="str">
            <v>021100245801</v>
          </cell>
          <cell r="C5771" t="str">
            <v>Quản trị chất lượng</v>
          </cell>
          <cell r="D5771" t="str">
            <v>21C1-QTD1</v>
          </cell>
          <cell r="E5771">
            <v>2</v>
          </cell>
          <cell r="F5771" t="str">
            <v>Lê Hồng Ngọc My</v>
          </cell>
          <cell r="G5771">
            <v>33</v>
          </cell>
        </row>
        <row r="5772">
          <cell r="B5772" t="str">
            <v>021100245802</v>
          </cell>
          <cell r="C5772" t="str">
            <v>Quản trị chất lượng</v>
          </cell>
          <cell r="D5772" t="str">
            <v>21C1-QTD1</v>
          </cell>
          <cell r="E5772">
            <v>2</v>
          </cell>
          <cell r="G5772">
            <v>1</v>
          </cell>
        </row>
        <row r="5773">
          <cell r="B5773" t="str">
            <v>021100246001</v>
          </cell>
          <cell r="C5773" t="str">
            <v>Dịch vụ giao nhận vận tải quốc tế</v>
          </cell>
          <cell r="D5773" t="str">
            <v>21C1-LGT1</v>
          </cell>
          <cell r="E5773">
            <v>2</v>
          </cell>
          <cell r="F5773" t="str">
            <v>Trần Thị Quỳnh Nga (TG)</v>
          </cell>
          <cell r="G5773">
            <v>25</v>
          </cell>
        </row>
        <row r="5774">
          <cell r="B5774" t="str">
            <v>021100246101</v>
          </cell>
          <cell r="C5774" t="str">
            <v>Rủi ro bảo hiểm</v>
          </cell>
          <cell r="D5774" t="str">
            <v>21C1-LGT1</v>
          </cell>
          <cell r="E5774">
            <v>2</v>
          </cell>
          <cell r="F5774" t="str">
            <v>Lê Hà Huệ Trinh (TG)</v>
          </cell>
          <cell r="G5774">
            <v>25</v>
          </cell>
        </row>
        <row r="5775">
          <cell r="B5775" t="str">
            <v>021100246102</v>
          </cell>
          <cell r="C5775" t="str">
            <v>Rủi ro bảo hiểm</v>
          </cell>
          <cell r="D5775" t="str">
            <v>21C1-LGT1</v>
          </cell>
          <cell r="E5775">
            <v>2</v>
          </cell>
          <cell r="G5775">
            <v>1</v>
          </cell>
        </row>
        <row r="5776">
          <cell r="B5776" t="str">
            <v>021100246201</v>
          </cell>
          <cell r="C5776" t="str">
            <v>Vận tải đa phương thức</v>
          </cell>
          <cell r="D5776" t="str">
            <v>21C1-LGT1</v>
          </cell>
          <cell r="E5776">
            <v>2</v>
          </cell>
          <cell r="F5776" t="str">
            <v>Trần Minh Quân (TG)</v>
          </cell>
          <cell r="G5776">
            <v>25</v>
          </cell>
        </row>
        <row r="5777">
          <cell r="B5777" t="str">
            <v>021100246202</v>
          </cell>
          <cell r="C5777" t="str">
            <v>Vận tải đa phương thức</v>
          </cell>
          <cell r="D5777" t="str">
            <v>21C1-LGT1</v>
          </cell>
          <cell r="E5777">
            <v>2</v>
          </cell>
          <cell r="G5777">
            <v>1</v>
          </cell>
        </row>
        <row r="5778">
          <cell r="B5778" t="str">
            <v>021100246301</v>
          </cell>
          <cell r="C5778" t="str">
            <v>Quản trị Logistics</v>
          </cell>
          <cell r="D5778" t="str">
            <v>21C1-LGT1</v>
          </cell>
          <cell r="E5778">
            <v>2</v>
          </cell>
          <cell r="F5778" t="str">
            <v>Huỳnh Kim Liên</v>
          </cell>
          <cell r="G5778">
            <v>25</v>
          </cell>
        </row>
        <row r="5779">
          <cell r="B5779" t="str">
            <v>021100246401</v>
          </cell>
          <cell r="C5779" t="str">
            <v>Đồ án chuyên ngành 2</v>
          </cell>
          <cell r="D5779" t="str">
            <v>21C1-LGT1</v>
          </cell>
          <cell r="E5779">
            <v>2</v>
          </cell>
          <cell r="F5779" t="str">
            <v>Huỳnh Kim Liên</v>
          </cell>
          <cell r="G5779">
            <v>20</v>
          </cell>
        </row>
        <row r="5780">
          <cell r="B5780" t="str">
            <v>021100246501</v>
          </cell>
          <cell r="C5780" t="str">
            <v>Nhận thức về hàng hóa nguy hiểm</v>
          </cell>
          <cell r="D5780" t="str">
            <v>21C1-LGT1</v>
          </cell>
          <cell r="E5780">
            <v>2</v>
          </cell>
          <cell r="F5780" t="str">
            <v>Đồng Công Tạo</v>
          </cell>
          <cell r="G5780">
            <v>25</v>
          </cell>
        </row>
        <row r="5781">
          <cell r="B5781" t="str">
            <v>021100246502</v>
          </cell>
          <cell r="C5781" t="str">
            <v>Nhận thức về hàng hóa nguy hiểm</v>
          </cell>
          <cell r="D5781" t="str">
            <v>21C1-LGT1</v>
          </cell>
          <cell r="E5781">
            <v>2</v>
          </cell>
          <cell r="G5781">
            <v>1</v>
          </cell>
        </row>
        <row r="5782">
          <cell r="B5782" t="str">
            <v>021100246701</v>
          </cell>
          <cell r="C5782" t="str">
            <v>Thuế xuất nhập khẩu</v>
          </cell>
          <cell r="D5782" t="str">
            <v>21C1-LGT1</v>
          </cell>
          <cell r="E5782">
            <v>2</v>
          </cell>
          <cell r="F5782" t="str">
            <v>Lưu Thị Thúy</v>
          </cell>
          <cell r="G5782">
            <v>28</v>
          </cell>
        </row>
        <row r="5783">
          <cell r="B5783" t="str">
            <v>021100247401</v>
          </cell>
          <cell r="C5783" t="str">
            <v>Tiếng Hoa</v>
          </cell>
          <cell r="D5783" t="str">
            <v>21C1-NNA1</v>
          </cell>
          <cell r="E5783">
            <v>2</v>
          </cell>
          <cell r="F5783" t="str">
            <v>Vòng Cún Pẩu (TG)</v>
          </cell>
          <cell r="G5783">
            <v>33</v>
          </cell>
        </row>
        <row r="5784">
          <cell r="B5784" t="str">
            <v>021100247402</v>
          </cell>
          <cell r="C5784" t="str">
            <v>Tiếng Hoa</v>
          </cell>
          <cell r="D5784" t="str">
            <v>21C1-NNA1</v>
          </cell>
          <cell r="E5784">
            <v>2</v>
          </cell>
          <cell r="G5784">
            <v>3</v>
          </cell>
        </row>
        <row r="5785">
          <cell r="B5785" t="str">
            <v>021100247501</v>
          </cell>
          <cell r="C5785" t="str">
            <v>Thực hành tin học ứng dụng trong xây dựng</v>
          </cell>
          <cell r="D5785" t="str">
            <v>21C1-KXD1</v>
          </cell>
          <cell r="E5785">
            <v>2</v>
          </cell>
          <cell r="F5785" t="str">
            <v>Phạm Quang Vũ</v>
          </cell>
          <cell r="G5785">
            <v>31</v>
          </cell>
        </row>
        <row r="5786">
          <cell r="B5786" t="str">
            <v>021100247601</v>
          </cell>
          <cell r="C5786" t="str">
            <v>Thực hành tay nghề 3</v>
          </cell>
          <cell r="D5786" t="str">
            <v>21C1-KXD1</v>
          </cell>
          <cell r="E5786">
            <v>2</v>
          </cell>
          <cell r="F5786" t="str">
            <v>Đào Công Muôn (TG)</v>
          </cell>
          <cell r="G5786">
            <v>31</v>
          </cell>
        </row>
        <row r="5787">
          <cell r="B5787" t="str">
            <v>021100247801</v>
          </cell>
          <cell r="C5787" t="str">
            <v>Kinh tế xây dựng</v>
          </cell>
          <cell r="D5787" t="str">
            <v>21C1-KXD1</v>
          </cell>
          <cell r="E5787">
            <v>2</v>
          </cell>
          <cell r="F5787" t="str">
            <v>Trần Ngọc Tuấn</v>
          </cell>
          <cell r="G5787">
            <v>31</v>
          </cell>
        </row>
        <row r="5788">
          <cell r="B5788" t="str">
            <v>021100247802</v>
          </cell>
          <cell r="C5788" t="str">
            <v>Kinh tế xây dựng</v>
          </cell>
          <cell r="D5788" t="str">
            <v>21C1-KXD1</v>
          </cell>
          <cell r="E5788">
            <v>2</v>
          </cell>
          <cell r="G5788">
            <v>3</v>
          </cell>
        </row>
        <row r="5789">
          <cell r="B5789" t="str">
            <v>021100250501</v>
          </cell>
          <cell r="C5789" t="str">
            <v>Thực hành Đọc 2</v>
          </cell>
          <cell r="D5789" t="str">
            <v>21C1-NNA1</v>
          </cell>
          <cell r="E5789">
            <v>2</v>
          </cell>
          <cell r="F5789" t="str">
            <v>Nguyễn Thị  Nhuận</v>
          </cell>
          <cell r="G5789">
            <v>32</v>
          </cell>
        </row>
        <row r="5790">
          <cell r="B5790" t="str">
            <v>021100252901</v>
          </cell>
          <cell r="C5790" t="str">
            <v>Giao tiếp trong du lịch</v>
          </cell>
          <cell r="D5790" t="str">
            <v>22C1-QKS1; 22C1-QNH1</v>
          </cell>
          <cell r="E5790">
            <v>2</v>
          </cell>
          <cell r="F5790" t="str">
            <v>Nguyễn Mỹ Tiên</v>
          </cell>
          <cell r="G5790">
            <v>52</v>
          </cell>
        </row>
        <row r="5791">
          <cell r="B5791" t="str">
            <v>021100252903</v>
          </cell>
          <cell r="C5791" t="str">
            <v>Giao tiếp trong du lịch</v>
          </cell>
          <cell r="D5791" t="str">
            <v>22C1-QLH1</v>
          </cell>
          <cell r="E5791">
            <v>2</v>
          </cell>
          <cell r="F5791" t="str">
            <v>Nguyễn Thị Quỳnh Trang (TG)</v>
          </cell>
          <cell r="G5791">
            <v>12</v>
          </cell>
        </row>
        <row r="5792">
          <cell r="B5792" t="str">
            <v>021100253001</v>
          </cell>
          <cell r="C5792" t="str">
            <v>Dịch vụ chăm sóc khách hàng</v>
          </cell>
          <cell r="D5792" t="str">
            <v>22C1-QNH1</v>
          </cell>
          <cell r="E5792">
            <v>2</v>
          </cell>
          <cell r="F5792" t="str">
            <v>Lê Thị Thúy Oanh</v>
          </cell>
          <cell r="G5792">
            <v>25</v>
          </cell>
        </row>
        <row r="5793">
          <cell r="B5793" t="str">
            <v>021100253101</v>
          </cell>
          <cell r="C5793" t="str">
            <v>Luật du lịch Việt Nam</v>
          </cell>
          <cell r="D5793" t="str">
            <v>22C1-QLH1</v>
          </cell>
          <cell r="E5793">
            <v>2</v>
          </cell>
          <cell r="F5793" t="str">
            <v>Trần Thị Ngọc Dung</v>
          </cell>
          <cell r="G5793">
            <v>12</v>
          </cell>
        </row>
        <row r="5794">
          <cell r="B5794" t="str">
            <v>021100253201</v>
          </cell>
          <cell r="C5794" t="str">
            <v>Tiến trình lịch sử Việt Nam</v>
          </cell>
          <cell r="D5794" t="str">
            <v>22C1-QLH1</v>
          </cell>
          <cell r="E5794">
            <v>2</v>
          </cell>
          <cell r="F5794" t="str">
            <v>Đồng Công Tạo</v>
          </cell>
          <cell r="G5794">
            <v>12</v>
          </cell>
        </row>
        <row r="5795">
          <cell r="B5795" t="str">
            <v>021100253301</v>
          </cell>
          <cell r="C5795" t="str">
            <v>Thủ tục xuất nhập cảnh</v>
          </cell>
          <cell r="D5795" t="str">
            <v>22C1-QLH1</v>
          </cell>
          <cell r="E5795">
            <v>2</v>
          </cell>
          <cell r="F5795" t="str">
            <v>Nguyễn Tấn Danh (TG)</v>
          </cell>
          <cell r="G5795">
            <v>12</v>
          </cell>
        </row>
        <row r="5796">
          <cell r="B5796" t="str">
            <v>021100253601</v>
          </cell>
          <cell r="C5796" t="str">
            <v>Văn hóa ẩm thực</v>
          </cell>
          <cell r="D5796" t="str">
            <v>21C1-QKS1</v>
          </cell>
          <cell r="E5796">
            <v>2</v>
          </cell>
          <cell r="F5796" t="str">
            <v>Đặng Thị Nhật  Minh</v>
          </cell>
          <cell r="G5796">
            <v>15</v>
          </cell>
        </row>
        <row r="5797">
          <cell r="B5797" t="str">
            <v>021100253602</v>
          </cell>
          <cell r="C5797" t="str">
            <v>Văn hóa ẩm thực</v>
          </cell>
          <cell r="D5797" t="str">
            <v>22C1-QNH1</v>
          </cell>
          <cell r="E5797">
            <v>2</v>
          </cell>
          <cell r="F5797" t="str">
            <v>Đinh Thị Trâm</v>
          </cell>
          <cell r="G5797">
            <v>27</v>
          </cell>
        </row>
        <row r="5798">
          <cell r="B5798" t="str">
            <v>021100253701</v>
          </cell>
          <cell r="C5798" t="str">
            <v>Kỹ thuật trang điểm, cắm hoa</v>
          </cell>
          <cell r="D5798" t="str">
            <v>21C1-QNH1</v>
          </cell>
          <cell r="E5798">
            <v>2</v>
          </cell>
          <cell r="F5798" t="str">
            <v>Đặng Thị Nhật  Minh</v>
          </cell>
          <cell r="G5798">
            <v>16</v>
          </cell>
        </row>
        <row r="5799">
          <cell r="B5799" t="str">
            <v>021100253801</v>
          </cell>
          <cell r="C5799" t="str">
            <v>Sinh lý dinh dưỡng</v>
          </cell>
          <cell r="D5799" t="str">
            <v>21C1-QNH1</v>
          </cell>
          <cell r="E5799">
            <v>2</v>
          </cell>
          <cell r="F5799" t="str">
            <v>Nguyễn Thị Huyền (TG)</v>
          </cell>
          <cell r="G5799">
            <v>16</v>
          </cell>
        </row>
        <row r="5800">
          <cell r="B5800" t="str">
            <v>021100255301</v>
          </cell>
          <cell r="C5800" t="str">
            <v>Lập kế hoạch kinh doanh</v>
          </cell>
          <cell r="D5800" t="str">
            <v>22C1-KLB1</v>
          </cell>
          <cell r="E5800">
            <v>2</v>
          </cell>
          <cell r="F5800" t="str">
            <v>Lê Thị Thúy Oanh</v>
          </cell>
          <cell r="G5800">
            <v>12</v>
          </cell>
        </row>
        <row r="5801">
          <cell r="B5801" t="str">
            <v>021100255601</v>
          </cell>
          <cell r="C5801" t="str">
            <v>Thực hành chế biến bánh mì</v>
          </cell>
          <cell r="D5801" t="str">
            <v>22C1-KLB1</v>
          </cell>
          <cell r="E5801">
            <v>2</v>
          </cell>
          <cell r="F5801" t="str">
            <v>Lê Thị Thư (TG)</v>
          </cell>
          <cell r="G5801">
            <v>12</v>
          </cell>
        </row>
        <row r="5802">
          <cell r="B5802" t="str">
            <v>021100255901</v>
          </cell>
          <cell r="C5802" t="str">
            <v>Luật kinh tế</v>
          </cell>
          <cell r="D5802" t="str">
            <v>22C1-KTD1</v>
          </cell>
          <cell r="E5802">
            <v>2</v>
          </cell>
          <cell r="F5802" t="str">
            <v>Trần Thị Ngọc Dung</v>
          </cell>
          <cell r="G5802">
            <v>50</v>
          </cell>
        </row>
        <row r="5803">
          <cell r="B5803" t="str">
            <v>021100256101</v>
          </cell>
          <cell r="C5803" t="str">
            <v>Nghiệp vụ thanh toán trong khách sạn</v>
          </cell>
          <cell r="D5803" t="str">
            <v>22C1-QKS1</v>
          </cell>
          <cell r="E5803">
            <v>2</v>
          </cell>
          <cell r="F5803" t="str">
            <v>Ngô Thị Mỹ Hạnh (TG)</v>
          </cell>
          <cell r="G5803">
            <v>27</v>
          </cell>
        </row>
        <row r="5804">
          <cell r="B5804" t="str">
            <v>021100256201</v>
          </cell>
          <cell r="C5804" t="str">
            <v>Nghiệp vụ tổ chức hội họp, hội nghị, hội thảo</v>
          </cell>
          <cell r="D5804" t="str">
            <v>22C1-QKS1</v>
          </cell>
          <cell r="E5804">
            <v>2</v>
          </cell>
          <cell r="F5804" t="str">
            <v>Võ Thị Kim Thư</v>
          </cell>
          <cell r="G5804">
            <v>27</v>
          </cell>
        </row>
        <row r="5805">
          <cell r="B5805" t="str">
            <v>021100256301</v>
          </cell>
          <cell r="C5805" t="str">
            <v>Ứng dụng công nghệ thông tin trong khách sạn</v>
          </cell>
          <cell r="D5805" t="str">
            <v>22C1-QKS1</v>
          </cell>
          <cell r="E5805">
            <v>2</v>
          </cell>
          <cell r="F5805" t="str">
            <v>Lê Thị Thúy Oanh</v>
          </cell>
          <cell r="G5805">
            <v>27</v>
          </cell>
        </row>
        <row r="5806">
          <cell r="B5806" t="str">
            <v>021100256401</v>
          </cell>
          <cell r="C5806" t="str">
            <v>Quản trị lễ tân</v>
          </cell>
          <cell r="D5806" t="str">
            <v>22C1-QKS1</v>
          </cell>
          <cell r="E5806">
            <v>2</v>
          </cell>
          <cell r="F5806" t="str">
            <v>Đồng Công Tạo</v>
          </cell>
          <cell r="G5806">
            <v>27</v>
          </cell>
        </row>
        <row r="5807">
          <cell r="B5807" t="str">
            <v>021100256601</v>
          </cell>
          <cell r="C5807" t="str">
            <v>Xây dựng thực đơn</v>
          </cell>
          <cell r="D5807" t="str">
            <v>22C1-QNH1</v>
          </cell>
          <cell r="E5807">
            <v>2</v>
          </cell>
          <cell r="F5807" t="str">
            <v>Đinh Thị Trâm</v>
          </cell>
          <cell r="G5807">
            <v>25</v>
          </cell>
        </row>
        <row r="5808">
          <cell r="B5808" t="str">
            <v>021100256801</v>
          </cell>
          <cell r="C5808" t="str">
            <v>Tổ chức sự kiện</v>
          </cell>
          <cell r="D5808" t="str">
            <v>22C1-QNH1</v>
          </cell>
          <cell r="E5808">
            <v>2</v>
          </cell>
          <cell r="F5808" t="str">
            <v>Võ Thị Kim Thư</v>
          </cell>
          <cell r="G5808">
            <v>25</v>
          </cell>
        </row>
        <row r="5809">
          <cell r="B5809" t="str">
            <v>021100256802</v>
          </cell>
          <cell r="C5809" t="str">
            <v>Tổ chức sự kiện</v>
          </cell>
          <cell r="D5809" t="str">
            <v>22C1-QLH1</v>
          </cell>
          <cell r="E5809">
            <v>2</v>
          </cell>
          <cell r="F5809" t="str">
            <v>Võ Đồng Khanh (TG)</v>
          </cell>
          <cell r="G5809">
            <v>12</v>
          </cell>
        </row>
        <row r="5810">
          <cell r="B5810" t="str">
            <v>021100257601</v>
          </cell>
          <cell r="C5810" t="str">
            <v>Tiếng Anh Du lịch và khách sạn</v>
          </cell>
          <cell r="D5810" t="str">
            <v>22C1-NNA1</v>
          </cell>
          <cell r="E5810">
            <v>2</v>
          </cell>
          <cell r="F5810" t="str">
            <v>Nguyễn Thiện Bình</v>
          </cell>
          <cell r="G5810">
            <v>25</v>
          </cell>
        </row>
        <row r="5811">
          <cell r="B5811" t="str">
            <v>021100257602</v>
          </cell>
          <cell r="C5811" t="str">
            <v>Tiếng Anh Du lịch và khách sạn</v>
          </cell>
          <cell r="D5811" t="str">
            <v>22C1-NNA2</v>
          </cell>
          <cell r="E5811">
            <v>2</v>
          </cell>
          <cell r="F5811" t="str">
            <v>Lê Nguyễn Mỹ Trâm</v>
          </cell>
          <cell r="G5811">
            <v>25</v>
          </cell>
        </row>
        <row r="5812">
          <cell r="B5812" t="str">
            <v>021100257701</v>
          </cell>
          <cell r="C5812" t="str">
            <v>Tiếng Anh Marketing</v>
          </cell>
          <cell r="D5812" t="str">
            <v>22C1-NNA1</v>
          </cell>
          <cell r="E5812">
            <v>2</v>
          </cell>
          <cell r="F5812" t="str">
            <v>Phạm Thị Thu Hiền</v>
          </cell>
          <cell r="G5812">
            <v>27</v>
          </cell>
        </row>
        <row r="5813">
          <cell r="B5813" t="str">
            <v>021100257702</v>
          </cell>
          <cell r="C5813" t="str">
            <v>Tiếng Anh Marketing</v>
          </cell>
          <cell r="D5813" t="str">
            <v>22C1-NNA2</v>
          </cell>
          <cell r="E5813">
            <v>2</v>
          </cell>
          <cell r="F5813" t="str">
            <v>Phạm Thị Thu Hiền</v>
          </cell>
          <cell r="G5813">
            <v>25</v>
          </cell>
        </row>
        <row r="5814">
          <cell r="B5814" t="str">
            <v>021100259301</v>
          </cell>
          <cell r="C5814" t="str">
            <v>Thực hành chế biến bánh Âu</v>
          </cell>
          <cell r="D5814" t="str">
            <v>21C1-KLB1</v>
          </cell>
          <cell r="E5814">
            <v>2</v>
          </cell>
          <cell r="F5814" t="str">
            <v>Đinh Thị Trâm</v>
          </cell>
          <cell r="G5814">
            <v>10</v>
          </cell>
        </row>
        <row r="5815">
          <cell r="B5815" t="str">
            <v>021100259701</v>
          </cell>
          <cell r="C5815" t="str">
            <v>Quản lý chất lượng</v>
          </cell>
          <cell r="D5815" t="str">
            <v>21C1-KLB1</v>
          </cell>
          <cell r="E5815">
            <v>2</v>
          </cell>
          <cell r="F5815" t="str">
            <v>Nguyễn Thị Huyền (TG)</v>
          </cell>
          <cell r="G5815">
            <v>10</v>
          </cell>
        </row>
        <row r="5816">
          <cell r="B5816" t="str">
            <v>021100259702</v>
          </cell>
          <cell r="C5816" t="str">
            <v>Quản lý chất lượng</v>
          </cell>
          <cell r="D5816" t="str">
            <v>21C1-KLB1</v>
          </cell>
          <cell r="E5816">
            <v>2</v>
          </cell>
          <cell r="G5816">
            <v>1</v>
          </cell>
        </row>
        <row r="5817">
          <cell r="B5817" t="str">
            <v>021100259801</v>
          </cell>
          <cell r="C5817" t="str">
            <v>Thực hành chế biến bánh lạnh</v>
          </cell>
          <cell r="D5817" t="str">
            <v>21C1-KLB1</v>
          </cell>
          <cell r="E5817">
            <v>2</v>
          </cell>
          <cell r="F5817" t="str">
            <v>Phạm Thị Thanh  Thúy</v>
          </cell>
          <cell r="G5817">
            <v>10</v>
          </cell>
        </row>
        <row r="5818">
          <cell r="B5818" t="str">
            <v>021100259901</v>
          </cell>
          <cell r="C5818" t="str">
            <v>Thực hành chế biến món tráng miệng</v>
          </cell>
          <cell r="D5818" t="str">
            <v>21C1-KLB1</v>
          </cell>
          <cell r="E5818">
            <v>2</v>
          </cell>
          <cell r="F5818" t="str">
            <v>Đinh Thị Trâm</v>
          </cell>
          <cell r="G5818">
            <v>10</v>
          </cell>
        </row>
        <row r="5819">
          <cell r="B5819" t="str">
            <v>021100260001</v>
          </cell>
          <cell r="C5819" t="str">
            <v>Quản trị tác nghiệp</v>
          </cell>
          <cell r="D5819" t="str">
            <v>21C1-KLB1</v>
          </cell>
          <cell r="E5819">
            <v>2</v>
          </cell>
          <cell r="F5819" t="str">
            <v>Đồng Công Tạo</v>
          </cell>
          <cell r="G5819">
            <v>10</v>
          </cell>
        </row>
        <row r="5820">
          <cell r="B5820" t="str">
            <v>021100260002</v>
          </cell>
          <cell r="C5820" t="str">
            <v>Quản trị tác nghiệp</v>
          </cell>
          <cell r="D5820" t="str">
            <v>21C1-KLB1</v>
          </cell>
          <cell r="E5820">
            <v>2</v>
          </cell>
          <cell r="G5820">
            <v>1</v>
          </cell>
        </row>
        <row r="5821">
          <cell r="B5821" t="str">
            <v>021100260101</v>
          </cell>
          <cell r="C5821" t="str">
            <v>Nghiệp vụ nhà hàng</v>
          </cell>
          <cell r="D5821" t="str">
            <v>21C1-KLB1</v>
          </cell>
          <cell r="E5821">
            <v>2</v>
          </cell>
          <cell r="F5821" t="str">
            <v>Hồ Gia Bảo</v>
          </cell>
          <cell r="G5821">
            <v>10</v>
          </cell>
        </row>
        <row r="5822">
          <cell r="B5822" t="str">
            <v>021100260201</v>
          </cell>
          <cell r="C5822" t="str">
            <v>Kỹ năng giám sát</v>
          </cell>
          <cell r="D5822" t="str">
            <v>21C1-KLB1</v>
          </cell>
          <cell r="E5822">
            <v>2</v>
          </cell>
          <cell r="F5822" t="str">
            <v>Hồ Gia Bảo</v>
          </cell>
          <cell r="G5822">
            <v>10</v>
          </cell>
        </row>
        <row r="5823">
          <cell r="B5823" t="str">
            <v>021100260301</v>
          </cell>
          <cell r="C5823" t="str">
            <v>Đồ án chuyên ngành</v>
          </cell>
          <cell r="D5823" t="str">
            <v>21C1-KLB1</v>
          </cell>
          <cell r="E5823">
            <v>2</v>
          </cell>
          <cell r="F5823" t="str">
            <v>Đinh Thị Trâm</v>
          </cell>
          <cell r="G5823">
            <v>10</v>
          </cell>
        </row>
        <row r="5824">
          <cell r="B5824" t="str">
            <v>021100260401</v>
          </cell>
          <cell r="C5824" t="str">
            <v>Thực hành trang trí bánh kem</v>
          </cell>
          <cell r="D5824" t="str">
            <v>21C1-KLB1</v>
          </cell>
          <cell r="E5824">
            <v>2</v>
          </cell>
          <cell r="F5824" t="str">
            <v>Nguyễn Thị  Hiền</v>
          </cell>
          <cell r="G5824">
            <v>10</v>
          </cell>
        </row>
        <row r="5825">
          <cell r="B5825" t="str">
            <v>021100260901</v>
          </cell>
          <cell r="C5825" t="str">
            <v>Thực hành Biên dịch</v>
          </cell>
          <cell r="D5825" t="str">
            <v>21C1-NNA1</v>
          </cell>
          <cell r="E5825">
            <v>2</v>
          </cell>
          <cell r="F5825" t="str">
            <v>Phạm Thị Thu Hiền</v>
          </cell>
          <cell r="G5825">
            <v>32</v>
          </cell>
        </row>
        <row r="5826">
          <cell r="B5826" t="str">
            <v>021100261001</v>
          </cell>
          <cell r="C5826" t="str">
            <v>Tiếng Anh Quản trị</v>
          </cell>
          <cell r="D5826" t="str">
            <v>21C1-NNA1</v>
          </cell>
          <cell r="E5826">
            <v>2</v>
          </cell>
          <cell r="F5826" t="str">
            <v>Nguyễn Thiện Bình</v>
          </cell>
          <cell r="G5826">
            <v>32</v>
          </cell>
        </row>
        <row r="5827">
          <cell r="B5827" t="str">
            <v>021100261101</v>
          </cell>
          <cell r="C5827" t="str">
            <v>Tiếng Anh Logistics</v>
          </cell>
          <cell r="D5827" t="str">
            <v>21C1-NNA1</v>
          </cell>
          <cell r="E5827">
            <v>2</v>
          </cell>
          <cell r="F5827" t="str">
            <v>Nguyễn Thị Thu Hà</v>
          </cell>
          <cell r="G5827">
            <v>32</v>
          </cell>
        </row>
        <row r="5828">
          <cell r="B5828" t="str">
            <v>021100263201</v>
          </cell>
          <cell r="C5828" t="str">
            <v>Thực tập Tin học ứng dụng tài chính ngân hàng</v>
          </cell>
          <cell r="D5828" t="str">
            <v>21C1-TCD1</v>
          </cell>
          <cell r="E5828">
            <v>2</v>
          </cell>
          <cell r="F5828" t="str">
            <v>Lê Thị Thu Thảo</v>
          </cell>
          <cell r="G5828">
            <v>17</v>
          </cell>
        </row>
        <row r="5829">
          <cell r="B5829" t="str">
            <v>021100263301</v>
          </cell>
          <cell r="C5829" t="str">
            <v>Nghiệp vụ ngân hàng</v>
          </cell>
          <cell r="D5829" t="str">
            <v>21C1-TCD1</v>
          </cell>
          <cell r="E5829">
            <v>2</v>
          </cell>
          <cell r="F5829" t="str">
            <v>Lê Hà Huệ Trinh (TG)</v>
          </cell>
          <cell r="G5829">
            <v>17</v>
          </cell>
        </row>
        <row r="5830">
          <cell r="B5830" t="str">
            <v>021100263401</v>
          </cell>
          <cell r="C5830" t="str">
            <v>Đồ án chuyên ngành 2</v>
          </cell>
          <cell r="D5830" t="str">
            <v>21C1-TCD1</v>
          </cell>
          <cell r="E5830">
            <v>2</v>
          </cell>
          <cell r="F5830" t="str">
            <v>Lâm Ánh Nguyệt (TG)</v>
          </cell>
          <cell r="G5830">
            <v>17</v>
          </cell>
        </row>
        <row r="5831">
          <cell r="B5831" t="str">
            <v>021100263501</v>
          </cell>
          <cell r="C5831" t="str">
            <v>Thẩm định tín dụng</v>
          </cell>
          <cell r="D5831" t="str">
            <v>21C1-TCD1</v>
          </cell>
          <cell r="E5831">
            <v>2</v>
          </cell>
          <cell r="F5831" t="str">
            <v>Lâm Ánh Nguyệt (TG)</v>
          </cell>
          <cell r="G5831">
            <v>17</v>
          </cell>
        </row>
        <row r="5832">
          <cell r="B5832" t="str">
            <v>021100264101</v>
          </cell>
          <cell r="C5832" t="str">
            <v>Nghiệp vụ  lễ tân trong khách sạn</v>
          </cell>
          <cell r="D5832" t="str">
            <v>21C1-QKS1</v>
          </cell>
          <cell r="E5832">
            <v>2</v>
          </cell>
          <cell r="F5832" t="str">
            <v>Hồ Gia Bảo</v>
          </cell>
          <cell r="G5832">
            <v>15</v>
          </cell>
        </row>
        <row r="5833">
          <cell r="B5833" t="str">
            <v>021100264201</v>
          </cell>
          <cell r="C5833" t="str">
            <v>Nghiệp vụ buồng</v>
          </cell>
          <cell r="D5833" t="str">
            <v>21C1-QKS1</v>
          </cell>
          <cell r="E5833">
            <v>2</v>
          </cell>
          <cell r="F5833" t="str">
            <v>Hồ Gia Bảo</v>
          </cell>
          <cell r="G5833">
            <v>15</v>
          </cell>
        </row>
        <row r="5834">
          <cell r="B5834" t="str">
            <v>021100264301</v>
          </cell>
          <cell r="C5834" t="str">
            <v>Nghiệp vụ chế biến món ăn trong khách sạn</v>
          </cell>
          <cell r="D5834" t="str">
            <v>21C1-QKS1</v>
          </cell>
          <cell r="E5834">
            <v>2</v>
          </cell>
          <cell r="F5834" t="str">
            <v>Đinh Thị Trâm</v>
          </cell>
          <cell r="G5834">
            <v>15</v>
          </cell>
        </row>
        <row r="5835">
          <cell r="B5835" t="str">
            <v>021100264401</v>
          </cell>
          <cell r="C5835" t="str">
            <v>Marketing dịch vụ lưu trú</v>
          </cell>
          <cell r="D5835" t="str">
            <v>21C1-QKS1</v>
          </cell>
          <cell r="E5835">
            <v>2</v>
          </cell>
          <cell r="F5835" t="str">
            <v>Nguyễn Tấn Danh (TG)</v>
          </cell>
          <cell r="G5835">
            <v>15</v>
          </cell>
        </row>
        <row r="5836">
          <cell r="B5836" t="str">
            <v>021100264501</v>
          </cell>
          <cell r="C5836" t="str">
            <v>Đồ án chuyên ngành 2</v>
          </cell>
          <cell r="D5836" t="str">
            <v>21C1-QKS1</v>
          </cell>
          <cell r="E5836">
            <v>2</v>
          </cell>
          <cell r="F5836" t="str">
            <v>Hồ Gia Bảo</v>
          </cell>
          <cell r="G5836">
            <v>15</v>
          </cell>
        </row>
        <row r="5837">
          <cell r="B5837" t="str">
            <v>021100265101</v>
          </cell>
          <cell r="C5837" t="str">
            <v>Quản trị nhà hàng</v>
          </cell>
          <cell r="D5837" t="str">
            <v>21C1-QNH1</v>
          </cell>
          <cell r="E5837">
            <v>2</v>
          </cell>
          <cell r="F5837" t="str">
            <v>Đồng Công Tạo</v>
          </cell>
          <cell r="G5837">
            <v>16</v>
          </cell>
        </row>
        <row r="5838">
          <cell r="B5838" t="str">
            <v>021100265201</v>
          </cell>
          <cell r="C5838" t="str">
            <v>Nghiệp vụ phục vụ các loại tiệc</v>
          </cell>
          <cell r="D5838" t="str">
            <v>21C1-QNH1</v>
          </cell>
          <cell r="E5838">
            <v>2</v>
          </cell>
          <cell r="F5838" t="str">
            <v>Lý Quốc Huy (TG)</v>
          </cell>
          <cell r="G5838">
            <v>16</v>
          </cell>
        </row>
        <row r="5839">
          <cell r="B5839" t="str">
            <v>021100265301</v>
          </cell>
          <cell r="C5839" t="str">
            <v>Điều hành hoạt động hàng ngày trong nhà hàng</v>
          </cell>
          <cell r="D5839" t="str">
            <v>21C1-QNH1</v>
          </cell>
          <cell r="E5839">
            <v>2</v>
          </cell>
          <cell r="F5839" t="str">
            <v>Lê Thị Thúy Oanh</v>
          </cell>
          <cell r="G5839">
            <v>16</v>
          </cell>
        </row>
        <row r="5840">
          <cell r="B5840" t="str">
            <v>021100265401</v>
          </cell>
          <cell r="C5840" t="str">
            <v>Quản trị tiệc trong nhà hàng</v>
          </cell>
          <cell r="D5840" t="str">
            <v>21C1-QNH1</v>
          </cell>
          <cell r="E5840">
            <v>2</v>
          </cell>
          <cell r="F5840" t="str">
            <v>Trần Quốc Bảo (TG)</v>
          </cell>
          <cell r="G5840">
            <v>16</v>
          </cell>
        </row>
        <row r="5841">
          <cell r="B5841" t="str">
            <v>021100265501</v>
          </cell>
          <cell r="C5841" t="str">
            <v>Nghiệp vụ chế biến món ăn</v>
          </cell>
          <cell r="D5841" t="str">
            <v>21C1-QNH1</v>
          </cell>
          <cell r="E5841">
            <v>2</v>
          </cell>
          <cell r="F5841" t="str">
            <v>Đinh Thị Trâm</v>
          </cell>
          <cell r="G5841">
            <v>16</v>
          </cell>
        </row>
        <row r="5842">
          <cell r="B5842" t="str">
            <v>021100265601</v>
          </cell>
          <cell r="C5842" t="str">
            <v>Đồ án chuyên ngành 2</v>
          </cell>
          <cell r="D5842" t="str">
            <v>21C1-QNH1</v>
          </cell>
          <cell r="E5842">
            <v>2</v>
          </cell>
          <cell r="F5842" t="str">
            <v>Hồ Gia Bảo</v>
          </cell>
          <cell r="G5842">
            <v>16</v>
          </cell>
        </row>
        <row r="5843">
          <cell r="B5843" t="str">
            <v>021100272901</v>
          </cell>
          <cell r="C5843" t="str">
            <v>Đồ án chuyên ngành</v>
          </cell>
          <cell r="D5843" t="str">
            <v>21C1-CMT1</v>
          </cell>
          <cell r="E5843">
            <v>2</v>
          </cell>
          <cell r="F5843" t="str">
            <v>Bùi Văn Dũng</v>
          </cell>
          <cell r="G5843">
            <v>44</v>
          </cell>
        </row>
        <row r="5844">
          <cell r="B5844" t="str">
            <v>021100282001</v>
          </cell>
          <cell r="C5844" t="str">
            <v>Photoshop 1</v>
          </cell>
          <cell r="D5844" t="str">
            <v>22C1-TKĐ1</v>
          </cell>
          <cell r="E5844">
            <v>2</v>
          </cell>
          <cell r="F5844" t="str">
            <v>Đỗ Thị Hải  Yến</v>
          </cell>
          <cell r="G5844">
            <v>54</v>
          </cell>
        </row>
        <row r="5845">
          <cell r="B5845" t="str">
            <v>021100282002</v>
          </cell>
          <cell r="C5845" t="str">
            <v>Photoshop 1</v>
          </cell>
          <cell r="D5845" t="str">
            <v>22C1-TKĐ2</v>
          </cell>
          <cell r="E5845">
            <v>2</v>
          </cell>
          <cell r="F5845" t="str">
            <v>Nguyễn Bạch Cẩm  Dung</v>
          </cell>
          <cell r="G5845">
            <v>38</v>
          </cell>
        </row>
        <row r="5846">
          <cell r="B5846" t="str">
            <v>021100282401</v>
          </cell>
          <cell r="C5846" t="str">
            <v>Văn hóa Nhật Bản</v>
          </cell>
          <cell r="D5846" t="str">
            <v>22C1-NTN1</v>
          </cell>
          <cell r="E5846">
            <v>2</v>
          </cell>
          <cell r="F5846" t="str">
            <v>Trần Hà Trang</v>
          </cell>
          <cell r="G5846">
            <v>15</v>
          </cell>
        </row>
        <row r="5847">
          <cell r="B5847" t="str">
            <v>021100282501</v>
          </cell>
          <cell r="C5847" t="str">
            <v>Kỹ thuật lập trình</v>
          </cell>
          <cell r="D5847" t="str">
            <v>22C1_HL2_CNTT1</v>
          </cell>
          <cell r="E5847">
            <v>2</v>
          </cell>
          <cell r="F5847" t="str">
            <v>Dương Ngọc  Vọng</v>
          </cell>
          <cell r="G5847">
            <v>18</v>
          </cell>
        </row>
        <row r="5848">
          <cell r="B5848" t="str">
            <v>021100283501</v>
          </cell>
          <cell r="C5848" t="str">
            <v>Quản trị bán hàng và phân phối sản phẩm</v>
          </cell>
          <cell r="D5848" t="str">
            <v>21C1-TMĐ1</v>
          </cell>
          <cell r="E5848">
            <v>2</v>
          </cell>
          <cell r="F5848" t="str">
            <v>Lê Hồng Ngọc My</v>
          </cell>
          <cell r="G5848">
            <v>13</v>
          </cell>
        </row>
        <row r="5849">
          <cell r="B5849" t="str">
            <v>021100283601</v>
          </cell>
          <cell r="C5849" t="str">
            <v>Hệ sinh thái thương mại điện tử</v>
          </cell>
          <cell r="D5849" t="str">
            <v>21C1-TMĐ1</v>
          </cell>
          <cell r="E5849">
            <v>2</v>
          </cell>
          <cell r="F5849" t="str">
            <v>Trần Minh Quân (TG)</v>
          </cell>
          <cell r="G5849">
            <v>13</v>
          </cell>
        </row>
        <row r="5850">
          <cell r="B5850" t="str">
            <v>021100283801</v>
          </cell>
          <cell r="C5850" t="str">
            <v>Bán lẻ điện tử</v>
          </cell>
          <cell r="D5850" t="str">
            <v>22C1-TMĐ1</v>
          </cell>
          <cell r="E5850">
            <v>2</v>
          </cell>
          <cell r="F5850" t="str">
            <v>Võ Thị Kim Thư</v>
          </cell>
          <cell r="G5850">
            <v>31</v>
          </cell>
        </row>
        <row r="5851">
          <cell r="B5851" t="str">
            <v>021100284501</v>
          </cell>
          <cell r="C5851" t="str">
            <v>Cơ sở dữ liệu</v>
          </cell>
          <cell r="D5851" t="str">
            <v>22C1-CMT1</v>
          </cell>
          <cell r="E5851">
            <v>2</v>
          </cell>
          <cell r="F5851" t="str">
            <v>Lê Hồng  Thái</v>
          </cell>
          <cell r="G5851">
            <v>61</v>
          </cell>
        </row>
        <row r="5852">
          <cell r="B5852" t="str">
            <v>021100284502</v>
          </cell>
          <cell r="C5852" t="str">
            <v>Cơ sở dữ liệu</v>
          </cell>
          <cell r="D5852" t="str">
            <v>22C1-LTM1</v>
          </cell>
          <cell r="E5852">
            <v>2</v>
          </cell>
          <cell r="F5852" t="str">
            <v>Vũ Thị Thái Linh</v>
          </cell>
          <cell r="G5852">
            <v>47</v>
          </cell>
        </row>
        <row r="5853">
          <cell r="B5853" t="str">
            <v>021100284503</v>
          </cell>
          <cell r="C5853" t="str">
            <v>Cơ sở dữ liệu</v>
          </cell>
          <cell r="D5853" t="str">
            <v>22C1-QTM1; 22C1-THU1</v>
          </cell>
          <cell r="E5853">
            <v>2</v>
          </cell>
          <cell r="F5853" t="str">
            <v>Vũ Thị Thái Linh</v>
          </cell>
          <cell r="G5853">
            <v>45</v>
          </cell>
        </row>
        <row r="5854">
          <cell r="B5854" t="str">
            <v>021100284505</v>
          </cell>
          <cell r="C5854" t="str">
            <v>Cơ sở dữ liệu</v>
          </cell>
          <cell r="D5854" t="str">
            <v>22C1-TKW1</v>
          </cell>
          <cell r="E5854">
            <v>2</v>
          </cell>
          <cell r="F5854" t="str">
            <v>Nguyễn Văn  Minh</v>
          </cell>
          <cell r="G5854">
            <v>26</v>
          </cell>
        </row>
        <row r="5855">
          <cell r="B5855" t="str">
            <v>021100285901</v>
          </cell>
          <cell r="C5855" t="str">
            <v>Lập trình Java</v>
          </cell>
          <cell r="D5855" t="str">
            <v>21C1-LTM1; 21C1-LTM2</v>
          </cell>
          <cell r="E5855">
            <v>2</v>
          </cell>
          <cell r="F5855" t="str">
            <v>Nguyễn Nguyên Hoàng Ngọc  Quyên</v>
          </cell>
          <cell r="G5855">
            <v>53</v>
          </cell>
        </row>
        <row r="5856">
          <cell r="B5856" t="str">
            <v>021100285903</v>
          </cell>
          <cell r="C5856" t="str">
            <v>Lập trình Java</v>
          </cell>
          <cell r="D5856" t="str">
            <v>21C1-LTM1</v>
          </cell>
          <cell r="E5856">
            <v>2</v>
          </cell>
          <cell r="G5856">
            <v>8</v>
          </cell>
        </row>
        <row r="5857">
          <cell r="B5857" t="str">
            <v>021100286001</v>
          </cell>
          <cell r="C5857" t="str">
            <v>Thực hành Lập trình Java</v>
          </cell>
          <cell r="D5857" t="str">
            <v>21C1-LTM1</v>
          </cell>
          <cell r="E5857">
            <v>2</v>
          </cell>
          <cell r="F5857" t="str">
            <v>Nguyễn Nguyên Hoàng Ngọc  Quyên</v>
          </cell>
          <cell r="G5857">
            <v>30</v>
          </cell>
        </row>
        <row r="5858">
          <cell r="B5858" t="str">
            <v>021100286002</v>
          </cell>
          <cell r="C5858" t="str">
            <v>Thực hành Lập trình Java</v>
          </cell>
          <cell r="D5858" t="str">
            <v>21C1-LTM2</v>
          </cell>
          <cell r="E5858">
            <v>2</v>
          </cell>
          <cell r="F5858" t="str">
            <v>Nguyễn Nguyên Hoàng Ngọc  Quyên</v>
          </cell>
          <cell r="G5858">
            <v>23</v>
          </cell>
        </row>
        <row r="5859">
          <cell r="B5859" t="str">
            <v>021100286701</v>
          </cell>
          <cell r="C5859" t="str">
            <v>Phần cứng và mạng  máy tính</v>
          </cell>
          <cell r="D5859" t="str">
            <v>22C1-LTM1</v>
          </cell>
          <cell r="E5859">
            <v>2</v>
          </cell>
          <cell r="F5859" t="str">
            <v>Trần Hữu Tài (TG)</v>
          </cell>
          <cell r="G5859">
            <v>47</v>
          </cell>
        </row>
        <row r="5860">
          <cell r="B5860" t="str">
            <v>021100286702</v>
          </cell>
          <cell r="C5860" t="str">
            <v>Phần cứng và mạng  máy tính</v>
          </cell>
          <cell r="D5860" t="str">
            <v>22C1-THU1</v>
          </cell>
          <cell r="E5860">
            <v>2</v>
          </cell>
          <cell r="F5860" t="str">
            <v>Nguyễn Thế Chỉnh (TG)</v>
          </cell>
          <cell r="G5860">
            <v>22</v>
          </cell>
        </row>
        <row r="5861">
          <cell r="B5861" t="str">
            <v>021100286703</v>
          </cell>
          <cell r="C5861" t="str">
            <v>Phần cứng và mạng  máy tính</v>
          </cell>
          <cell r="D5861" t="str">
            <v>22C1-TKW1</v>
          </cell>
          <cell r="E5861">
            <v>2</v>
          </cell>
          <cell r="F5861" t="str">
            <v>Trần Hữu Tài (TG)</v>
          </cell>
          <cell r="G5861">
            <v>21</v>
          </cell>
        </row>
        <row r="5862">
          <cell r="B5862" t="str">
            <v>021100286801</v>
          </cell>
          <cell r="C5862" t="str">
            <v>Thực hành Phần cứng và mạng  máy tính</v>
          </cell>
          <cell r="D5862" t="str">
            <v>22C1-LTM1</v>
          </cell>
          <cell r="E5862">
            <v>2</v>
          </cell>
          <cell r="F5862" t="str">
            <v>Trần Hữu Tài (TG)</v>
          </cell>
          <cell r="G5862">
            <v>47</v>
          </cell>
        </row>
        <row r="5863">
          <cell r="B5863" t="str">
            <v>021100286802</v>
          </cell>
          <cell r="C5863" t="str">
            <v>Thực hành Phần cứng và mạng  máy tính</v>
          </cell>
          <cell r="D5863" t="str">
            <v>22C1-THU1</v>
          </cell>
          <cell r="E5863">
            <v>2</v>
          </cell>
          <cell r="F5863" t="str">
            <v>Nguyễn Thế Chỉnh (TG)</v>
          </cell>
          <cell r="G5863">
            <v>22</v>
          </cell>
        </row>
        <row r="5864">
          <cell r="B5864" t="str">
            <v>021100286803</v>
          </cell>
          <cell r="C5864" t="str">
            <v>Thực hành Phần cứng và mạng  máy tính</v>
          </cell>
          <cell r="D5864" t="str">
            <v>22C1-TKW1</v>
          </cell>
          <cell r="E5864">
            <v>2</v>
          </cell>
          <cell r="F5864" t="str">
            <v>Trần Hữu Tài (TG)</v>
          </cell>
          <cell r="G5864">
            <v>21</v>
          </cell>
        </row>
        <row r="5865">
          <cell r="B5865" t="str">
            <v>021100286901</v>
          </cell>
          <cell r="C5865" t="str">
            <v>Mạng máy tính và quản trị mạng</v>
          </cell>
          <cell r="D5865" t="str">
            <v>22C1-CMT1</v>
          </cell>
          <cell r="E5865">
            <v>2</v>
          </cell>
          <cell r="F5865" t="str">
            <v>Đặng Ngọc  Đoàn</v>
          </cell>
          <cell r="G5865">
            <v>60</v>
          </cell>
        </row>
        <row r="5866">
          <cell r="B5866" t="str">
            <v>021100286902</v>
          </cell>
          <cell r="C5866" t="str">
            <v>Mạng máy tính và quản trị mạng</v>
          </cell>
          <cell r="D5866" t="str">
            <v>22C1-QTM1</v>
          </cell>
          <cell r="E5866">
            <v>2</v>
          </cell>
          <cell r="F5866" t="str">
            <v>Nguyễn Thế Chỉnh (TG)</v>
          </cell>
          <cell r="G5866">
            <v>21</v>
          </cell>
        </row>
        <row r="5867">
          <cell r="B5867" t="str">
            <v>021100287001</v>
          </cell>
          <cell r="C5867" t="str">
            <v>Thực hành Mạng máy tính và quản trị mạng</v>
          </cell>
          <cell r="D5867" t="str">
            <v>22C1-CMT1</v>
          </cell>
          <cell r="E5867">
            <v>2</v>
          </cell>
          <cell r="F5867" t="str">
            <v>Đặng Ngọc  Đoàn</v>
          </cell>
          <cell r="G5867">
            <v>60</v>
          </cell>
        </row>
        <row r="5868">
          <cell r="B5868" t="str">
            <v>021100287002</v>
          </cell>
          <cell r="C5868" t="str">
            <v>Thực hành Mạng máy tính và quản trị mạng</v>
          </cell>
          <cell r="D5868" t="str">
            <v>22C1-QTM1</v>
          </cell>
          <cell r="E5868">
            <v>2</v>
          </cell>
          <cell r="F5868" t="str">
            <v>Nguyễn Thế Chỉnh (TG)</v>
          </cell>
          <cell r="G5868">
            <v>21</v>
          </cell>
        </row>
        <row r="5869">
          <cell r="B5869" t="str">
            <v>021100287201</v>
          </cell>
          <cell r="C5869" t="str">
            <v>Nguyên lý tạo hình</v>
          </cell>
          <cell r="D5869" t="str">
            <v>22C1-TKĐ1</v>
          </cell>
          <cell r="E5869">
            <v>2</v>
          </cell>
          <cell r="F5869" t="str">
            <v>Nguyễn Thị Quỳnh Hoa (TG)</v>
          </cell>
          <cell r="G5869">
            <v>54</v>
          </cell>
        </row>
        <row r="5870">
          <cell r="B5870" t="str">
            <v>021100287202</v>
          </cell>
          <cell r="C5870" t="str">
            <v>Nguyên lý tạo hình</v>
          </cell>
          <cell r="D5870" t="str">
            <v>22C1-TKĐ2</v>
          </cell>
          <cell r="E5870">
            <v>2</v>
          </cell>
          <cell r="F5870" t="str">
            <v>Nguyễn Thị Quỳnh Hoa (TG)</v>
          </cell>
          <cell r="G5870">
            <v>38</v>
          </cell>
        </row>
        <row r="5871">
          <cell r="B5871" t="str">
            <v>021100287401</v>
          </cell>
          <cell r="C5871" t="str">
            <v>Ngữ pháp Tiếng Nhật 1</v>
          </cell>
          <cell r="D5871" t="str">
            <v>22C1-NTN1</v>
          </cell>
          <cell r="E5871">
            <v>2</v>
          </cell>
          <cell r="F5871" t="str">
            <v>Trần Hà Trang</v>
          </cell>
          <cell r="G5871">
            <v>15</v>
          </cell>
        </row>
        <row r="5872">
          <cell r="B5872" t="str">
            <v>021100287601</v>
          </cell>
          <cell r="C5872" t="str">
            <v>Thanh toán điện tử</v>
          </cell>
          <cell r="D5872" t="str">
            <v>22C1-TMĐ1</v>
          </cell>
          <cell r="E5872">
            <v>2</v>
          </cell>
          <cell r="F5872" t="str">
            <v>Lê Hồng Ngọc My</v>
          </cell>
          <cell r="G5872">
            <v>30</v>
          </cell>
        </row>
        <row r="5873">
          <cell r="B5873" t="str">
            <v>021100290001</v>
          </cell>
          <cell r="C5873" t="str">
            <v>Quản trị chuỗi cung ứng trong thương mại điện tử</v>
          </cell>
          <cell r="D5873" t="str">
            <v>21C1-TMĐ1</v>
          </cell>
          <cell r="E5873">
            <v>2</v>
          </cell>
          <cell r="F5873" t="str">
            <v>Võ Thị Kim Thư</v>
          </cell>
          <cell r="G5873">
            <v>13</v>
          </cell>
        </row>
        <row r="5874">
          <cell r="B5874" t="str">
            <v>021100290501</v>
          </cell>
          <cell r="C5874" t="str">
            <v>Thực hành Linux căn bản</v>
          </cell>
          <cell r="D5874" t="str">
            <v>21C1-CMT1</v>
          </cell>
          <cell r="E5874">
            <v>2</v>
          </cell>
          <cell r="F5874" t="str">
            <v>Trần Bảo Xuyên (TG)</v>
          </cell>
          <cell r="G5874">
            <v>44</v>
          </cell>
        </row>
        <row r="5875">
          <cell r="B5875" t="str">
            <v>021100291401</v>
          </cell>
          <cell r="C5875" t="str">
            <v>Công nghệ ảo hóa</v>
          </cell>
          <cell r="D5875" t="str">
            <v>21C1-CMT1</v>
          </cell>
          <cell r="E5875">
            <v>2</v>
          </cell>
          <cell r="F5875" t="str">
            <v>Nguyễn Văn Đôn</v>
          </cell>
          <cell r="G5875">
            <v>44</v>
          </cell>
        </row>
        <row r="5876">
          <cell r="B5876" t="str">
            <v>021100291402</v>
          </cell>
          <cell r="C5876" t="str">
            <v>Công nghệ ảo hóa</v>
          </cell>
          <cell r="D5876" t="str">
            <v>21C1-QTM1</v>
          </cell>
          <cell r="E5876">
            <v>2</v>
          </cell>
          <cell r="F5876" t="str">
            <v>Nguyễn Văn Đôn</v>
          </cell>
          <cell r="G5876">
            <v>26</v>
          </cell>
        </row>
        <row r="5877">
          <cell r="B5877" t="str">
            <v>021100291601</v>
          </cell>
          <cell r="C5877" t="str">
            <v>Điện tử cơ bản</v>
          </cell>
          <cell r="D5877" t="str">
            <v>22C1-CMT1</v>
          </cell>
          <cell r="E5877">
            <v>2</v>
          </cell>
          <cell r="F5877" t="str">
            <v>Trần Hiếu Trinh</v>
          </cell>
          <cell r="G5877">
            <v>60</v>
          </cell>
        </row>
        <row r="5878">
          <cell r="B5878" t="str">
            <v>021100292101</v>
          </cell>
          <cell r="C5878" t="str">
            <v>Công nghệ mạng không dây</v>
          </cell>
          <cell r="D5878" t="str">
            <v>21C1-CMT1</v>
          </cell>
          <cell r="E5878">
            <v>2</v>
          </cell>
          <cell r="F5878" t="str">
            <v>Trần Thanh Quang (TG)</v>
          </cell>
          <cell r="G5878">
            <v>44</v>
          </cell>
        </row>
        <row r="5879">
          <cell r="B5879" t="str">
            <v>021100292401</v>
          </cell>
          <cell r="C5879" t="str">
            <v>Sửa chữa thiết bị ngoại vi</v>
          </cell>
          <cell r="D5879" t="str">
            <v>21C1-CMT1</v>
          </cell>
          <cell r="E5879">
            <v>2</v>
          </cell>
          <cell r="F5879" t="str">
            <v>Bùi Văn Dũng</v>
          </cell>
          <cell r="G5879">
            <v>44</v>
          </cell>
        </row>
        <row r="5880">
          <cell r="B5880" t="str">
            <v>021100292701</v>
          </cell>
          <cell r="C5880" t="str">
            <v>Bảo mật hệ thống thông tin</v>
          </cell>
          <cell r="D5880" t="str">
            <v>21C1-CMT1</v>
          </cell>
          <cell r="E5880">
            <v>2</v>
          </cell>
          <cell r="F5880" t="str">
            <v>Nguyễn Ngọc  Tuyên</v>
          </cell>
          <cell r="G5880">
            <v>44</v>
          </cell>
        </row>
        <row r="5881">
          <cell r="B5881" t="str">
            <v>021100292702</v>
          </cell>
          <cell r="C5881" t="str">
            <v>Bảo mật hệ thống thông tin</v>
          </cell>
          <cell r="D5881" t="str">
            <v>21C1-QTM1</v>
          </cell>
          <cell r="E5881">
            <v>2</v>
          </cell>
          <cell r="F5881" t="str">
            <v>Nguyễn Đức Hiển (TG)</v>
          </cell>
          <cell r="G5881">
            <v>26</v>
          </cell>
        </row>
        <row r="5882">
          <cell r="B5882" t="str">
            <v>021100293101</v>
          </cell>
          <cell r="C5882" t="str">
            <v>Thiết kế sự kiện</v>
          </cell>
          <cell r="D5882" t="str">
            <v>21C1-TKĐ1</v>
          </cell>
          <cell r="E5882">
            <v>2</v>
          </cell>
          <cell r="F5882" t="str">
            <v>Hồ Ngọc Chi</v>
          </cell>
          <cell r="G5882">
            <v>42</v>
          </cell>
        </row>
        <row r="5883">
          <cell r="B5883" t="str">
            <v>021100293102</v>
          </cell>
          <cell r="C5883" t="str">
            <v>Thiết kế sự kiện</v>
          </cell>
          <cell r="D5883" t="str">
            <v>21C1-TKĐ2</v>
          </cell>
          <cell r="E5883">
            <v>2</v>
          </cell>
          <cell r="F5883" t="str">
            <v>Trần Thị Hồng Vân (TG)</v>
          </cell>
          <cell r="G5883">
            <v>36</v>
          </cell>
        </row>
        <row r="5884">
          <cell r="B5884" t="str">
            <v>021100293103</v>
          </cell>
          <cell r="C5884" t="str">
            <v>Thiết kế sự kiện</v>
          </cell>
          <cell r="D5884" t="str">
            <v>21C1-TKĐ1</v>
          </cell>
          <cell r="E5884">
            <v>2</v>
          </cell>
          <cell r="G5884">
            <v>3</v>
          </cell>
        </row>
        <row r="5885">
          <cell r="B5885" t="str">
            <v>021100293201</v>
          </cell>
          <cell r="C5885" t="str">
            <v>Thiết kế quảng cáo</v>
          </cell>
          <cell r="D5885" t="str">
            <v>21C1-TKĐ1</v>
          </cell>
          <cell r="E5885">
            <v>2</v>
          </cell>
          <cell r="F5885" t="str">
            <v>Nguyễn Bạch Cẩm  Dung</v>
          </cell>
          <cell r="G5885">
            <v>42</v>
          </cell>
        </row>
        <row r="5886">
          <cell r="B5886" t="str">
            <v>021100293202</v>
          </cell>
          <cell r="C5886" t="str">
            <v>Thiết kế quảng cáo</v>
          </cell>
          <cell r="D5886" t="str">
            <v>21C1-TKĐ2</v>
          </cell>
          <cell r="E5886">
            <v>2</v>
          </cell>
          <cell r="F5886" t="str">
            <v>Nguyễn Bạch Cẩm  Dung</v>
          </cell>
          <cell r="G5886">
            <v>36</v>
          </cell>
        </row>
        <row r="5887">
          <cell r="B5887" t="str">
            <v>021100293203</v>
          </cell>
          <cell r="C5887" t="str">
            <v>Thiết kế quảng cáo</v>
          </cell>
          <cell r="D5887" t="str">
            <v>21C1-TKĐ1</v>
          </cell>
          <cell r="E5887">
            <v>2</v>
          </cell>
          <cell r="G5887">
            <v>1</v>
          </cell>
        </row>
        <row r="5888">
          <cell r="B5888" t="str">
            <v>021100293401</v>
          </cell>
          <cell r="C5888" t="str">
            <v>Thực hành Thiết kế quảng cáo</v>
          </cell>
          <cell r="D5888" t="str">
            <v>21C1-TKĐ1</v>
          </cell>
          <cell r="E5888">
            <v>2</v>
          </cell>
          <cell r="F5888" t="str">
            <v>Nguyễn Bạch Cẩm  Dung</v>
          </cell>
          <cell r="G5888">
            <v>42</v>
          </cell>
        </row>
        <row r="5889">
          <cell r="B5889" t="str">
            <v>021100293402</v>
          </cell>
          <cell r="C5889" t="str">
            <v>Thực hành Thiết kế quảng cáo</v>
          </cell>
          <cell r="D5889" t="str">
            <v>21C1-TKĐ2</v>
          </cell>
          <cell r="E5889">
            <v>2</v>
          </cell>
          <cell r="F5889" t="str">
            <v>Nguyễn Bạch Cẩm  Dung</v>
          </cell>
          <cell r="G5889">
            <v>36</v>
          </cell>
        </row>
        <row r="5890">
          <cell r="B5890" t="str">
            <v>021100294201</v>
          </cell>
          <cell r="C5890" t="str">
            <v>Lập trình PHP</v>
          </cell>
          <cell r="D5890" t="str">
            <v>21C1-LTM1; 21C1-LTM2</v>
          </cell>
          <cell r="E5890">
            <v>2</v>
          </cell>
          <cell r="F5890" t="str">
            <v>Trần Vĩnh  Xuyên</v>
          </cell>
          <cell r="G5890">
            <v>53</v>
          </cell>
        </row>
        <row r="5891">
          <cell r="B5891" t="str">
            <v>021100294203</v>
          </cell>
          <cell r="C5891" t="str">
            <v>Lập trình PHP</v>
          </cell>
          <cell r="D5891" t="str">
            <v>21C1-TKW1</v>
          </cell>
          <cell r="E5891">
            <v>2</v>
          </cell>
          <cell r="F5891" t="str">
            <v>Trần Thị Thanh (TG)</v>
          </cell>
          <cell r="G5891">
            <v>29</v>
          </cell>
        </row>
        <row r="5892">
          <cell r="B5892" t="str">
            <v>021100294204</v>
          </cell>
          <cell r="C5892" t="str">
            <v>Lập trình PHP</v>
          </cell>
          <cell r="D5892" t="str">
            <v>21C1-LTM1</v>
          </cell>
          <cell r="E5892">
            <v>2</v>
          </cell>
          <cell r="G5892">
            <v>1</v>
          </cell>
        </row>
        <row r="5893">
          <cell r="B5893" t="str">
            <v>021100294401</v>
          </cell>
          <cell r="C5893" t="str">
            <v>Thực hành Lập trình PHP 1</v>
          </cell>
          <cell r="D5893" t="str">
            <v>21C1-LTM1</v>
          </cell>
          <cell r="E5893">
            <v>2</v>
          </cell>
          <cell r="F5893" t="str">
            <v>Trần Vĩnh  Xuyên</v>
          </cell>
          <cell r="G5893">
            <v>30</v>
          </cell>
        </row>
        <row r="5894">
          <cell r="B5894" t="str">
            <v>021100294402</v>
          </cell>
          <cell r="C5894" t="str">
            <v>Thực hành Lập trình PHP 1</v>
          </cell>
          <cell r="D5894" t="str">
            <v>21C1-LTM2</v>
          </cell>
          <cell r="E5894">
            <v>2</v>
          </cell>
          <cell r="F5894" t="str">
            <v>Trần Vĩnh  Xuyên</v>
          </cell>
          <cell r="G5894">
            <v>23</v>
          </cell>
        </row>
        <row r="5895">
          <cell r="B5895" t="str">
            <v>021100294403</v>
          </cell>
          <cell r="C5895" t="str">
            <v>Thực hành Lập trình PHP 1</v>
          </cell>
          <cell r="D5895" t="str">
            <v>21C1-TKW1</v>
          </cell>
          <cell r="E5895">
            <v>2</v>
          </cell>
          <cell r="F5895" t="str">
            <v>Trần Thị Thanh (TG)</v>
          </cell>
          <cell r="G5895">
            <v>29</v>
          </cell>
        </row>
        <row r="5896">
          <cell r="B5896" t="str">
            <v>021100295901</v>
          </cell>
          <cell r="C5896" t="str">
            <v>Lập trình trên thiết bị di động</v>
          </cell>
          <cell r="D5896" t="str">
            <v>21C1-LTM1; 21C1-LTM2</v>
          </cell>
          <cell r="E5896">
            <v>2</v>
          </cell>
          <cell r="F5896" t="str">
            <v>Mai Chiếm Tuấn</v>
          </cell>
          <cell r="G5896">
            <v>53</v>
          </cell>
        </row>
        <row r="5897">
          <cell r="B5897" t="str">
            <v>021100295903</v>
          </cell>
          <cell r="C5897" t="str">
            <v>Lập trình trên thiết bị di động</v>
          </cell>
          <cell r="D5897" t="str">
            <v>21C1-LTM1</v>
          </cell>
          <cell r="E5897">
            <v>2</v>
          </cell>
          <cell r="G5897">
            <v>2</v>
          </cell>
        </row>
        <row r="5898">
          <cell r="B5898" t="str">
            <v>021100296001</v>
          </cell>
          <cell r="C5898" t="str">
            <v>Thực hành Lập trình trên thiết bị di động</v>
          </cell>
          <cell r="D5898" t="str">
            <v>21C1-LTM1</v>
          </cell>
          <cell r="E5898">
            <v>2</v>
          </cell>
          <cell r="F5898" t="str">
            <v>Mai Chiếm Tuấn</v>
          </cell>
          <cell r="G5898">
            <v>30</v>
          </cell>
        </row>
        <row r="5899">
          <cell r="B5899" t="str">
            <v>021100296002</v>
          </cell>
          <cell r="C5899" t="str">
            <v>Thực hành Lập trình trên thiết bị di động</v>
          </cell>
          <cell r="D5899" t="str">
            <v>21C1-LTM2</v>
          </cell>
          <cell r="E5899">
            <v>2</v>
          </cell>
          <cell r="F5899" t="str">
            <v>Mai Chiếm Tuấn</v>
          </cell>
          <cell r="G5899">
            <v>23</v>
          </cell>
        </row>
        <row r="5900">
          <cell r="B5900" t="str">
            <v>021100298301</v>
          </cell>
          <cell r="C5900" t="str">
            <v>Thực hành nền tảng quản lý và bán hàng đa kênh</v>
          </cell>
          <cell r="D5900" t="str">
            <v>21C1-TMĐ1</v>
          </cell>
          <cell r="E5900">
            <v>2</v>
          </cell>
          <cell r="F5900" t="str">
            <v>Lữ Xuân Trang</v>
          </cell>
          <cell r="G5900">
            <v>13</v>
          </cell>
        </row>
        <row r="5901">
          <cell r="B5901" t="str">
            <v>021100298401</v>
          </cell>
          <cell r="C5901" t="str">
            <v>Quản trị tác nghiệp thương mại điện tử B2B và B2C</v>
          </cell>
          <cell r="D5901" t="str">
            <v>21C1-TMĐ1</v>
          </cell>
          <cell r="E5901">
            <v>2</v>
          </cell>
          <cell r="F5901" t="str">
            <v>Lê Hồng Ngọc My</v>
          </cell>
          <cell r="G5901">
            <v>13</v>
          </cell>
        </row>
        <row r="5902">
          <cell r="B5902" t="str">
            <v>021100299301</v>
          </cell>
          <cell r="C5902" t="str">
            <v>Công nghệ mạng viễn thông</v>
          </cell>
          <cell r="D5902" t="str">
            <v>21C1-CMT1</v>
          </cell>
          <cell r="E5902">
            <v>2</v>
          </cell>
          <cell r="F5902" t="str">
            <v>Bùi Văn Dũng</v>
          </cell>
          <cell r="G5902">
            <v>44</v>
          </cell>
        </row>
        <row r="5903">
          <cell r="B5903" t="str">
            <v>021100299302</v>
          </cell>
          <cell r="C5903" t="str">
            <v>Công nghệ mạng viễn thông</v>
          </cell>
          <cell r="D5903" t="str">
            <v>22C1-QTM1</v>
          </cell>
          <cell r="E5903">
            <v>2</v>
          </cell>
          <cell r="F5903" t="str">
            <v>Bùi Văn Dũng</v>
          </cell>
          <cell r="G5903">
            <v>21</v>
          </cell>
        </row>
        <row r="5904">
          <cell r="B5904" t="str">
            <v>021100299401</v>
          </cell>
          <cell r="C5904" t="str">
            <v>Linux căn bản</v>
          </cell>
          <cell r="D5904" t="str">
            <v>21C1-CMT1</v>
          </cell>
          <cell r="E5904">
            <v>2</v>
          </cell>
          <cell r="F5904" t="str">
            <v>Phùng Nguyễn Thanh Phong (TG), Trần Bảo Xuyên (TG)</v>
          </cell>
          <cell r="G5904">
            <v>44</v>
          </cell>
        </row>
        <row r="5905">
          <cell r="B5905" t="str">
            <v>021100299402</v>
          </cell>
          <cell r="C5905" t="str">
            <v>Linux căn bản</v>
          </cell>
          <cell r="D5905" t="str">
            <v>21C1-CMT1</v>
          </cell>
          <cell r="E5905">
            <v>2</v>
          </cell>
          <cell r="G5905">
            <v>6</v>
          </cell>
        </row>
        <row r="5906">
          <cell r="B5906" t="str">
            <v>021100299501</v>
          </cell>
          <cell r="C5906" t="str">
            <v>Thực hành Xây dựng hạ tầng mạng</v>
          </cell>
          <cell r="D5906" t="str">
            <v>21C1-CMT1</v>
          </cell>
          <cell r="E5906">
            <v>2</v>
          </cell>
          <cell r="F5906" t="str">
            <v>Đỗ Tuấn Việt, Phạm Văn Cảnh (TG)</v>
          </cell>
          <cell r="G5906">
            <v>44</v>
          </cell>
        </row>
        <row r="5907">
          <cell r="B5907" t="str">
            <v>021100299601</v>
          </cell>
          <cell r="C5907" t="str">
            <v>Xây dựng hạ tầng mạng</v>
          </cell>
          <cell r="D5907" t="str">
            <v>21C1-CMT1</v>
          </cell>
          <cell r="E5907">
            <v>2</v>
          </cell>
          <cell r="F5907" t="str">
            <v>Đỗ Tuấn Việt</v>
          </cell>
          <cell r="G5907">
            <v>44</v>
          </cell>
        </row>
        <row r="5908">
          <cell r="B5908" t="str">
            <v>021100299801</v>
          </cell>
          <cell r="C5908" t="str">
            <v>Cấu trúc dữ liệu và giải thuật</v>
          </cell>
          <cell r="D5908" t="str">
            <v>22C1-LTM1</v>
          </cell>
          <cell r="E5908">
            <v>2</v>
          </cell>
          <cell r="F5908" t="str">
            <v>Nguyễn Sanh  Cường</v>
          </cell>
          <cell r="G5908">
            <v>47</v>
          </cell>
        </row>
        <row r="5909">
          <cell r="B5909" t="str">
            <v>021100299802</v>
          </cell>
          <cell r="C5909" t="str">
            <v>Cấu trúc dữ liệu và giải thuật</v>
          </cell>
          <cell r="D5909" t="str">
            <v>22C1-THU1</v>
          </cell>
          <cell r="E5909">
            <v>2</v>
          </cell>
          <cell r="F5909" t="str">
            <v>Nguyễn Cao Phong</v>
          </cell>
          <cell r="G5909">
            <v>22</v>
          </cell>
        </row>
        <row r="5910">
          <cell r="B5910" t="str">
            <v>021100299803</v>
          </cell>
          <cell r="C5910" t="str">
            <v>Cấu trúc dữ liệu và giải thuật</v>
          </cell>
          <cell r="D5910" t="str">
            <v>22C1-TKW1</v>
          </cell>
          <cell r="E5910">
            <v>2</v>
          </cell>
          <cell r="F5910" t="str">
            <v>Nguyễn Sanh  Cường</v>
          </cell>
          <cell r="G5910">
            <v>22</v>
          </cell>
        </row>
        <row r="5911">
          <cell r="B5911" t="str">
            <v>021100300201</v>
          </cell>
          <cell r="C5911" t="str">
            <v>Lập trình mạng</v>
          </cell>
          <cell r="D5911" t="str">
            <v>21C1-TKW1</v>
          </cell>
          <cell r="E5911">
            <v>2</v>
          </cell>
          <cell r="F5911" t="str">
            <v>Trần Việt  Khánh</v>
          </cell>
          <cell r="G5911">
            <v>30</v>
          </cell>
        </row>
        <row r="5912">
          <cell r="B5912" t="str">
            <v>021100300202</v>
          </cell>
          <cell r="C5912" t="str">
            <v>Lập trình mạng</v>
          </cell>
          <cell r="D5912" t="str">
            <v>21C1-TKW1</v>
          </cell>
          <cell r="E5912">
            <v>2</v>
          </cell>
          <cell r="G5912">
            <v>1</v>
          </cell>
        </row>
        <row r="5913">
          <cell r="B5913" t="str">
            <v>021100300301</v>
          </cell>
          <cell r="C5913" t="str">
            <v>Công nghệ phần mềm</v>
          </cell>
          <cell r="D5913" t="str">
            <v>21C1-LTM1; 21C1-LTM2</v>
          </cell>
          <cell r="E5913">
            <v>2</v>
          </cell>
          <cell r="F5913" t="str">
            <v>Huỳnh Tấn Khoa (TG)</v>
          </cell>
          <cell r="G5913">
            <v>53</v>
          </cell>
        </row>
        <row r="5914">
          <cell r="B5914" t="str">
            <v>021100300303</v>
          </cell>
          <cell r="C5914" t="str">
            <v>Công nghệ phần mềm</v>
          </cell>
          <cell r="D5914" t="str">
            <v>21C1-LTM1</v>
          </cell>
          <cell r="E5914">
            <v>2</v>
          </cell>
          <cell r="G5914">
            <v>2</v>
          </cell>
        </row>
        <row r="5915">
          <cell r="B5915" t="str">
            <v>021100300601</v>
          </cell>
          <cell r="C5915" t="str">
            <v>Thực hành Lập trình mạng</v>
          </cell>
          <cell r="D5915" t="str">
            <v>21C1-TKW1</v>
          </cell>
          <cell r="E5915">
            <v>2</v>
          </cell>
          <cell r="F5915" t="str">
            <v>Trần Việt  Khánh</v>
          </cell>
          <cell r="G5915">
            <v>29</v>
          </cell>
        </row>
        <row r="5916">
          <cell r="B5916" t="str">
            <v>021100300901</v>
          </cell>
          <cell r="C5916" t="str">
            <v>An toàn hệ thống mạng máy tính</v>
          </cell>
          <cell r="D5916" t="str">
            <v>21C1-QTM1</v>
          </cell>
          <cell r="E5916">
            <v>2</v>
          </cell>
          <cell r="F5916" t="str">
            <v>Lê Hồng Danh (TG)</v>
          </cell>
          <cell r="G5916">
            <v>26</v>
          </cell>
        </row>
        <row r="5917">
          <cell r="B5917" t="str">
            <v>021100301001</v>
          </cell>
          <cell r="C5917" t="str">
            <v>Quản trị hệ thống mail server</v>
          </cell>
          <cell r="D5917" t="str">
            <v>21C1-QTM1</v>
          </cell>
          <cell r="E5917">
            <v>2</v>
          </cell>
          <cell r="F5917" t="str">
            <v>Nguyễn Văn Đôn</v>
          </cell>
          <cell r="G5917">
            <v>27</v>
          </cell>
        </row>
        <row r="5918">
          <cell r="B5918" t="str">
            <v>021100301101</v>
          </cell>
          <cell r="C5918" t="str">
            <v>Quản trị mạng nâng cao trên Linux</v>
          </cell>
          <cell r="D5918" t="str">
            <v>21C1-QTM1</v>
          </cell>
          <cell r="E5918">
            <v>2</v>
          </cell>
          <cell r="F5918" t="str">
            <v>Nguyễn Văn Đôn</v>
          </cell>
          <cell r="G5918">
            <v>26</v>
          </cell>
        </row>
        <row r="5919">
          <cell r="B5919" t="str">
            <v>021100301201</v>
          </cell>
          <cell r="C5919" t="str">
            <v>Thực hành Quản trị mạng nâng cao trên Linux</v>
          </cell>
          <cell r="D5919" t="str">
            <v>21C1-QTM1</v>
          </cell>
          <cell r="E5919">
            <v>2</v>
          </cell>
          <cell r="F5919" t="str">
            <v>Lê Quý Hưng  Quốc</v>
          </cell>
          <cell r="G5919">
            <v>26</v>
          </cell>
        </row>
        <row r="5920">
          <cell r="B5920" t="str">
            <v>021100301301</v>
          </cell>
          <cell r="C5920" t="str">
            <v>Đồ án chuyên ngành</v>
          </cell>
          <cell r="D5920" t="str">
            <v>21C1-QTM1</v>
          </cell>
          <cell r="E5920">
            <v>2</v>
          </cell>
          <cell r="F5920" t="str">
            <v>Lê Quý Hưng  Quốc</v>
          </cell>
          <cell r="G5920">
            <v>27</v>
          </cell>
        </row>
        <row r="5921">
          <cell r="B5921" t="str">
            <v>021100301401</v>
          </cell>
          <cell r="C5921" t="str">
            <v>Quản trị mạng trên Microsoft</v>
          </cell>
          <cell r="D5921" t="str">
            <v>21C1-QTM1</v>
          </cell>
          <cell r="E5921">
            <v>2</v>
          </cell>
          <cell r="F5921" t="str">
            <v>Lê Quý Hưng  Quốc</v>
          </cell>
          <cell r="G5921">
            <v>26</v>
          </cell>
        </row>
        <row r="5922">
          <cell r="B5922" t="str">
            <v>021100301501</v>
          </cell>
          <cell r="C5922" t="str">
            <v>Thực hành Quản trị mạng trên Microsoft</v>
          </cell>
          <cell r="D5922" t="str">
            <v>21C1-QTM1</v>
          </cell>
          <cell r="E5922">
            <v>2</v>
          </cell>
          <cell r="F5922" t="str">
            <v>Lê Quý Hưng  Quốc</v>
          </cell>
          <cell r="G5922">
            <v>26</v>
          </cell>
        </row>
        <row r="5923">
          <cell r="B5923" t="str">
            <v>021100301601</v>
          </cell>
          <cell r="C5923" t="str">
            <v>Cấu hình mạng</v>
          </cell>
          <cell r="D5923" t="str">
            <v>21C1-QTM1</v>
          </cell>
          <cell r="E5923">
            <v>2</v>
          </cell>
          <cell r="F5923" t="str">
            <v>Dương Ngọc  Vọng</v>
          </cell>
          <cell r="G5923">
            <v>26</v>
          </cell>
        </row>
        <row r="5924">
          <cell r="B5924" t="str">
            <v>021100301901</v>
          </cell>
          <cell r="C5924" t="str">
            <v>Quay phim – Chụp ảnh kỹ thuật số</v>
          </cell>
          <cell r="D5924" t="str">
            <v>22C1-TKĐ1</v>
          </cell>
          <cell r="E5924">
            <v>2</v>
          </cell>
          <cell r="F5924" t="str">
            <v>Trần Tấn Lộc (TG)</v>
          </cell>
          <cell r="G5924">
            <v>54</v>
          </cell>
        </row>
        <row r="5925">
          <cell r="B5925" t="str">
            <v>021100301902</v>
          </cell>
          <cell r="C5925" t="str">
            <v>Quay phim – Chụp ảnh kỹ thuật số</v>
          </cell>
          <cell r="D5925" t="str">
            <v>22C1-TKĐ2</v>
          </cell>
          <cell r="E5925">
            <v>2</v>
          </cell>
          <cell r="F5925" t="str">
            <v>Trương Hữu Lộc</v>
          </cell>
          <cell r="G5925">
            <v>38</v>
          </cell>
        </row>
        <row r="5926">
          <cell r="B5926" t="str">
            <v>021100302001</v>
          </cell>
          <cell r="C5926" t="str">
            <v>Thiết kế đồ họa với Illustrator</v>
          </cell>
          <cell r="D5926" t="str">
            <v>22C1-TKĐ1</v>
          </cell>
          <cell r="E5926">
            <v>2</v>
          </cell>
          <cell r="F5926" t="str">
            <v>Nguyễn Bạch Cẩm  Dung</v>
          </cell>
          <cell r="G5926">
            <v>54</v>
          </cell>
        </row>
        <row r="5927">
          <cell r="B5927" t="str">
            <v>021100302002</v>
          </cell>
          <cell r="C5927" t="str">
            <v>Thiết kế đồ họa với Illustrator</v>
          </cell>
          <cell r="D5927" t="str">
            <v>22C1-TKĐ2</v>
          </cell>
          <cell r="E5927">
            <v>2</v>
          </cell>
          <cell r="F5927" t="str">
            <v>Lâm Thị Phương Thùy</v>
          </cell>
          <cell r="G5927">
            <v>38</v>
          </cell>
        </row>
        <row r="5928">
          <cell r="B5928" t="str">
            <v>021100302901</v>
          </cell>
          <cell r="C5928" t="str">
            <v>Chế bản với Indesign</v>
          </cell>
          <cell r="D5928" t="str">
            <v>21C1-TKĐ1</v>
          </cell>
          <cell r="E5928">
            <v>2</v>
          </cell>
          <cell r="F5928" t="str">
            <v>Trần Tấn Lộc (TG), Trần Thị Hồng Vân (TG)</v>
          </cell>
          <cell r="G5928">
            <v>42</v>
          </cell>
        </row>
        <row r="5929">
          <cell r="B5929" t="str">
            <v>021100302902</v>
          </cell>
          <cell r="C5929" t="str">
            <v>Chế bản với Indesign</v>
          </cell>
          <cell r="D5929" t="str">
            <v>21C1-TKĐ2</v>
          </cell>
          <cell r="E5929">
            <v>2</v>
          </cell>
          <cell r="F5929" t="str">
            <v>Trần Tấn Lộc (TG)</v>
          </cell>
          <cell r="G5929">
            <v>36</v>
          </cell>
        </row>
        <row r="5930">
          <cell r="B5930" t="str">
            <v>021100303001</v>
          </cell>
          <cell r="C5930" t="str">
            <v>Thiết kế hệ thống nhận diện thương hiệu</v>
          </cell>
          <cell r="D5930" t="str">
            <v>21C1-TKĐ1</v>
          </cell>
          <cell r="E5930">
            <v>2</v>
          </cell>
          <cell r="F5930" t="str">
            <v>Hồ Ngọc Chi</v>
          </cell>
          <cell r="G5930">
            <v>42</v>
          </cell>
        </row>
        <row r="5931">
          <cell r="B5931" t="str">
            <v>021100303002</v>
          </cell>
          <cell r="C5931" t="str">
            <v>Thiết kế hệ thống nhận diện thương hiệu</v>
          </cell>
          <cell r="D5931" t="str">
            <v>21C1-TKĐ2</v>
          </cell>
          <cell r="E5931">
            <v>2</v>
          </cell>
          <cell r="F5931" t="str">
            <v>Huỳnh Quốc Dũng</v>
          </cell>
          <cell r="G5931">
            <v>36</v>
          </cell>
        </row>
        <row r="5932">
          <cell r="B5932" t="str">
            <v>021100303003</v>
          </cell>
          <cell r="C5932" t="str">
            <v>Thiết kế hệ thống nhận diện thương hiệu</v>
          </cell>
          <cell r="D5932" t="str">
            <v>21C1-TKĐ1</v>
          </cell>
          <cell r="E5932">
            <v>2</v>
          </cell>
          <cell r="G5932">
            <v>2</v>
          </cell>
        </row>
        <row r="5933">
          <cell r="B5933" t="str">
            <v>021100305501</v>
          </cell>
          <cell r="C5933" t="str">
            <v>Đồ án chuyên ngành 1</v>
          </cell>
          <cell r="D5933" t="str">
            <v>22C1-NTN1</v>
          </cell>
          <cell r="E5933">
            <v>2</v>
          </cell>
          <cell r="F5933" t="str">
            <v>Trần Hà Trang</v>
          </cell>
          <cell r="G5933">
            <v>15</v>
          </cell>
        </row>
        <row r="5934">
          <cell r="B5934" t="str">
            <v>021100305801</v>
          </cell>
          <cell r="C5934" t="str">
            <v>Tiếng Nhật du lịch</v>
          </cell>
          <cell r="D5934" t="str">
            <v>22C1-NTN1</v>
          </cell>
          <cell r="E5934">
            <v>2</v>
          </cell>
          <cell r="F5934" t="str">
            <v>Tăng Khánh Linh (TG)</v>
          </cell>
          <cell r="G5934">
            <v>15</v>
          </cell>
        </row>
        <row r="5935">
          <cell r="B5935" t="str">
            <v>021100310301</v>
          </cell>
          <cell r="C5935" t="str">
            <v>Đồ án chuyên ngành 2</v>
          </cell>
          <cell r="D5935" t="str">
            <v>21C1-NNA1</v>
          </cell>
          <cell r="E5935">
            <v>2</v>
          </cell>
          <cell r="F5935" t="str">
            <v>Phạm Thị Thu Hiền</v>
          </cell>
          <cell r="G5935">
            <v>32</v>
          </cell>
        </row>
        <row r="5936">
          <cell r="B5936" t="str">
            <v>021100310701</v>
          </cell>
          <cell r="C5936" t="str">
            <v>Thực hành Thiết kế hệ thống nhận diện thương hiệu</v>
          </cell>
          <cell r="D5936" t="str">
            <v>21C1-TKĐ1</v>
          </cell>
          <cell r="E5936">
            <v>2</v>
          </cell>
          <cell r="F5936" t="str">
            <v>Hồ Ngọc Chi</v>
          </cell>
          <cell r="G5936">
            <v>42</v>
          </cell>
        </row>
        <row r="5937">
          <cell r="B5937" t="str">
            <v>021100310702</v>
          </cell>
          <cell r="C5937" t="str">
            <v>Thực hành Thiết kế hệ thống nhận diện thương hiệu</v>
          </cell>
          <cell r="D5937" t="str">
            <v>21C1-TKĐ2</v>
          </cell>
          <cell r="E5937">
            <v>2</v>
          </cell>
          <cell r="F5937" t="str">
            <v>Huỳnh Quốc Dũng</v>
          </cell>
          <cell r="G5937">
            <v>36</v>
          </cell>
        </row>
        <row r="5938">
          <cell r="B5938" t="str">
            <v>021100310801</v>
          </cell>
          <cell r="C5938" t="str">
            <v>Dựng video</v>
          </cell>
          <cell r="D5938" t="str">
            <v>21C1-TKĐ1</v>
          </cell>
          <cell r="E5938">
            <v>2</v>
          </cell>
          <cell r="F5938" t="str">
            <v>Huỳnh Quốc Dũng</v>
          </cell>
          <cell r="G5938">
            <v>42</v>
          </cell>
        </row>
        <row r="5939">
          <cell r="B5939" t="str">
            <v>021100310802</v>
          </cell>
          <cell r="C5939" t="str">
            <v>Dựng video</v>
          </cell>
          <cell r="D5939" t="str">
            <v>21C1-TKĐ2</v>
          </cell>
          <cell r="E5939">
            <v>2</v>
          </cell>
          <cell r="F5939" t="str">
            <v>Huỳnh Quốc Dũng</v>
          </cell>
          <cell r="G5939">
            <v>36</v>
          </cell>
        </row>
        <row r="5940">
          <cell r="B5940" t="str">
            <v>021100310901</v>
          </cell>
          <cell r="C5940" t="str">
            <v>Thực hành Dựng video</v>
          </cell>
          <cell r="D5940" t="str">
            <v>21C1-TKĐ1</v>
          </cell>
          <cell r="E5940">
            <v>2</v>
          </cell>
          <cell r="F5940" t="str">
            <v>Huỳnh Quốc Dũng</v>
          </cell>
          <cell r="G5940">
            <v>42</v>
          </cell>
        </row>
        <row r="5941">
          <cell r="B5941" t="str">
            <v>021100310902</v>
          </cell>
          <cell r="C5941" t="str">
            <v>Thực hành Dựng video</v>
          </cell>
          <cell r="D5941" t="str">
            <v>21C1-TKĐ2</v>
          </cell>
          <cell r="E5941">
            <v>2</v>
          </cell>
          <cell r="F5941" t="str">
            <v>Huỳnh Quốc Dũng</v>
          </cell>
          <cell r="G5941">
            <v>36</v>
          </cell>
        </row>
        <row r="5942">
          <cell r="B5942" t="str">
            <v>021100311001</v>
          </cell>
          <cell r="C5942" t="str">
            <v>Thực hành thiết kế Animation 4D</v>
          </cell>
          <cell r="D5942" t="str">
            <v>21C1-TKĐ1</v>
          </cell>
          <cell r="E5942">
            <v>2</v>
          </cell>
          <cell r="F5942" t="str">
            <v>Nguyễn Thế Tri Ân (TG)</v>
          </cell>
          <cell r="G5942">
            <v>42</v>
          </cell>
        </row>
        <row r="5943">
          <cell r="B5943" t="str">
            <v>021100311002</v>
          </cell>
          <cell r="C5943" t="str">
            <v>Thực hành thiết kế Animation 4D</v>
          </cell>
          <cell r="D5943" t="str">
            <v>21C1-TKĐ2</v>
          </cell>
          <cell r="E5943">
            <v>2</v>
          </cell>
          <cell r="F5943" t="str">
            <v>Nguyễn Thế Tri Ân (TG)</v>
          </cell>
          <cell r="G5943">
            <v>36</v>
          </cell>
        </row>
        <row r="5944">
          <cell r="B5944" t="str">
            <v>021100311301</v>
          </cell>
          <cell r="C5944" t="str">
            <v>Lập trình ASP.Net</v>
          </cell>
          <cell r="D5944" t="str">
            <v>21C1-TKW1</v>
          </cell>
          <cell r="E5944">
            <v>2</v>
          </cell>
          <cell r="F5944" t="str">
            <v>Dương Thái Bảo (TG)</v>
          </cell>
          <cell r="G5944">
            <v>29</v>
          </cell>
        </row>
        <row r="5945">
          <cell r="B5945" t="str">
            <v>021100311302</v>
          </cell>
          <cell r="C5945" t="str">
            <v>Lập trình ASP.Net</v>
          </cell>
          <cell r="D5945" t="str">
            <v>21C1-TKW1</v>
          </cell>
          <cell r="E5945">
            <v>2</v>
          </cell>
          <cell r="G5945">
            <v>1</v>
          </cell>
        </row>
        <row r="5946">
          <cell r="B5946" t="str">
            <v>021100311401</v>
          </cell>
          <cell r="C5946" t="str">
            <v>Thực hành Lập trình ASP.Net 1</v>
          </cell>
          <cell r="D5946" t="str">
            <v>21C1-TKW1</v>
          </cell>
          <cell r="E5946">
            <v>2</v>
          </cell>
          <cell r="F5946" t="str">
            <v>Dương Thái Bảo (TG)</v>
          </cell>
          <cell r="G5946">
            <v>29</v>
          </cell>
        </row>
        <row r="5947">
          <cell r="B5947" t="str">
            <v>021100311501</v>
          </cell>
          <cell r="C5947" t="str">
            <v>Thực hành Lập trình ASP.NET 2</v>
          </cell>
          <cell r="D5947" t="str">
            <v>21C1-TKW1</v>
          </cell>
          <cell r="E5947">
            <v>2</v>
          </cell>
          <cell r="F5947" t="str">
            <v>Dương Thái Bảo (TG)</v>
          </cell>
          <cell r="G5947">
            <v>29</v>
          </cell>
        </row>
        <row r="5948">
          <cell r="B5948" t="str">
            <v>021100311601</v>
          </cell>
          <cell r="C5948" t="str">
            <v>Thực hành Lập trình PHP 2</v>
          </cell>
          <cell r="D5948" t="str">
            <v>21C1-TKW1</v>
          </cell>
          <cell r="E5948">
            <v>2</v>
          </cell>
          <cell r="F5948" t="str">
            <v>Trần Thị Thanh (TG)</v>
          </cell>
          <cell r="G5948">
            <v>29</v>
          </cell>
        </row>
        <row r="5949">
          <cell r="B5949" t="str">
            <v>021100311901</v>
          </cell>
          <cell r="C5949" t="str">
            <v>Nghiệp vụ đặt bàn ăn trong nhà hàng</v>
          </cell>
          <cell r="D5949" t="str">
            <v>22C1-QNH1</v>
          </cell>
          <cell r="E5949">
            <v>2</v>
          </cell>
          <cell r="F5949" t="str">
            <v>Hồ Gia Bảo</v>
          </cell>
          <cell r="G5949">
            <v>25</v>
          </cell>
        </row>
        <row r="5950">
          <cell r="B5950" t="str">
            <v>021100312001</v>
          </cell>
          <cell r="C5950" t="str">
            <v>Mạng và truyền thông</v>
          </cell>
          <cell r="D5950" t="str">
            <v>22C1-TMĐ1</v>
          </cell>
          <cell r="E5950">
            <v>2</v>
          </cell>
          <cell r="F5950" t="str">
            <v>Lê Thị Thúy Oanh</v>
          </cell>
          <cell r="G5950">
            <v>31</v>
          </cell>
        </row>
        <row r="5951">
          <cell r="B5951" t="str">
            <v>021100312101</v>
          </cell>
          <cell r="C5951" t="str">
            <v>Pháp luật thương mại điện tử</v>
          </cell>
          <cell r="D5951" t="str">
            <v>22C1-TMĐ1</v>
          </cell>
          <cell r="E5951">
            <v>2</v>
          </cell>
          <cell r="F5951" t="str">
            <v>Trần Thị Ngọc Dung</v>
          </cell>
          <cell r="G5951">
            <v>31</v>
          </cell>
        </row>
        <row r="5952">
          <cell r="B5952" t="str">
            <v>021100312301</v>
          </cell>
          <cell r="C5952" t="str">
            <v>Thương mại di động</v>
          </cell>
          <cell r="D5952" t="str">
            <v>21C1-TMĐ1</v>
          </cell>
          <cell r="E5952">
            <v>2</v>
          </cell>
          <cell r="F5952" t="str">
            <v>Trần Thị Hồng Hạnh (TG)</v>
          </cell>
          <cell r="G5952">
            <v>13</v>
          </cell>
        </row>
        <row r="5953">
          <cell r="B5953" t="str">
            <v>021100312401</v>
          </cell>
          <cell r="C5953" t="str">
            <v>Đồ án chuyên ngành 2</v>
          </cell>
          <cell r="D5953" t="str">
            <v>21C1-TMĐ1</v>
          </cell>
          <cell r="E5953">
            <v>2</v>
          </cell>
          <cell r="F5953" t="str">
            <v>Lữ Xuân Trang</v>
          </cell>
          <cell r="G5953">
            <v>12</v>
          </cell>
        </row>
        <row r="5954">
          <cell r="B5954" t="str">
            <v>021100312601</v>
          </cell>
          <cell r="C5954" t="str">
            <v>Quản trị rủi ro thương mại điện tử</v>
          </cell>
          <cell r="D5954" t="str">
            <v>21C1-TMĐ1</v>
          </cell>
          <cell r="E5954">
            <v>2</v>
          </cell>
          <cell r="F5954" t="str">
            <v>Trần Thị Hồng Hạnh (TG)</v>
          </cell>
          <cell r="G5954">
            <v>13</v>
          </cell>
        </row>
        <row r="5955">
          <cell r="B5955" t="str">
            <v>021100314701</v>
          </cell>
          <cell r="C5955" t="str">
            <v>Thực tập Doanh nghiệp 1</v>
          </cell>
          <cell r="D5955" t="str">
            <v>20C1_HL2_TTDN1-D.LUC</v>
          </cell>
          <cell r="E5955">
            <v>2</v>
          </cell>
          <cell r="G5955">
            <v>2</v>
          </cell>
        </row>
        <row r="5956">
          <cell r="B5956" t="str">
            <v>021100314801</v>
          </cell>
          <cell r="C5956" t="str">
            <v>Thực tập Doanh nghiệp 2</v>
          </cell>
          <cell r="D5956" t="str">
            <v>20C1_HL2_TTDN2-D.LUC</v>
          </cell>
          <cell r="E5956">
            <v>2</v>
          </cell>
          <cell r="G5956">
            <v>2</v>
          </cell>
        </row>
        <row r="5957">
          <cell r="B5957" t="str">
            <v>021100314901</v>
          </cell>
          <cell r="C5957" t="str">
            <v>Thực tập Doanh nghiệp</v>
          </cell>
          <cell r="D5957" t="str">
            <v>20C1_HL2_TTDN1-COKHI</v>
          </cell>
          <cell r="E5957">
            <v>2</v>
          </cell>
          <cell r="G5957">
            <v>2</v>
          </cell>
        </row>
        <row r="5958">
          <cell r="B5958" t="str">
            <v>021100316001</v>
          </cell>
          <cell r="C5958" t="str">
            <v>Thực tập doanh nghiệp</v>
          </cell>
          <cell r="D5958" t="str">
            <v>20C1_HL2_TTDN-ĐĐT</v>
          </cell>
          <cell r="E5958">
            <v>2</v>
          </cell>
          <cell r="G5958">
            <v>1</v>
          </cell>
        </row>
        <row r="5959">
          <cell r="B5959" t="str">
            <v>021100316201</v>
          </cell>
          <cell r="C5959" t="str">
            <v>Thực tập Doanh nghiệp 1</v>
          </cell>
          <cell r="D5959" t="str">
            <v>21C1-CTM1</v>
          </cell>
          <cell r="E5959">
            <v>2</v>
          </cell>
          <cell r="G5959">
            <v>25</v>
          </cell>
        </row>
        <row r="5960">
          <cell r="B5960" t="str">
            <v>021100316301</v>
          </cell>
          <cell r="C5960" t="str">
            <v>Thực tập Doanh nghiệp 2</v>
          </cell>
          <cell r="D5960" t="str">
            <v>21C1-CTM1</v>
          </cell>
          <cell r="E5960">
            <v>2</v>
          </cell>
          <cell r="G5960">
            <v>25</v>
          </cell>
        </row>
        <row r="5961">
          <cell r="B5961" t="str">
            <v>021100325301</v>
          </cell>
          <cell r="C5961" t="str">
            <v>Cú pháp Tiếng Nhật</v>
          </cell>
          <cell r="D5961" t="str">
            <v>22C1-NTN1</v>
          </cell>
          <cell r="E5961">
            <v>2</v>
          </cell>
          <cell r="F5961" t="str">
            <v>Ôn Thị Ngọc Thảo (TG)</v>
          </cell>
          <cell r="G5961">
            <v>15</v>
          </cell>
        </row>
        <row r="5962">
          <cell r="B5962" t="str">
            <v>021100325401</v>
          </cell>
          <cell r="C5962" t="str">
            <v>Nghe Tiếng Nhật</v>
          </cell>
          <cell r="D5962" t="str">
            <v>22C1-NTN1</v>
          </cell>
          <cell r="E5962">
            <v>2</v>
          </cell>
          <cell r="F5962" t="str">
            <v>Trần Lê Nhã Phương (TG)</v>
          </cell>
          <cell r="G5962">
            <v>15</v>
          </cell>
        </row>
        <row r="5963">
          <cell r="B5963" t="str">
            <v>021100325501</v>
          </cell>
          <cell r="C5963" t="str">
            <v>Nói Tiếng Nhật</v>
          </cell>
          <cell r="D5963" t="str">
            <v>22C1-NTN1</v>
          </cell>
          <cell r="E5963">
            <v>2</v>
          </cell>
          <cell r="F5963" t="str">
            <v>Tăng Khánh Linh (TG)</v>
          </cell>
          <cell r="G5963">
            <v>15</v>
          </cell>
        </row>
        <row r="5964">
          <cell r="B5964" t="str">
            <v>021100325601</v>
          </cell>
          <cell r="C5964" t="str">
            <v>Đọc hiểu Tiếng Nhật</v>
          </cell>
          <cell r="D5964" t="str">
            <v>22C1-NTN1</v>
          </cell>
          <cell r="E5964">
            <v>2</v>
          </cell>
          <cell r="F5964" t="str">
            <v>Trần Lê Nhã Phương (TG)</v>
          </cell>
          <cell r="G5964">
            <v>15</v>
          </cell>
        </row>
        <row r="5965">
          <cell r="B5965" t="str">
            <v>021100325701</v>
          </cell>
          <cell r="C5965" t="str">
            <v>Viết Tiếng Nhật</v>
          </cell>
          <cell r="D5965" t="str">
            <v>22C1-NTN1</v>
          </cell>
          <cell r="E5965">
            <v>2</v>
          </cell>
          <cell r="F5965" t="str">
            <v>Nguyễn Đỗ Thành (TG)</v>
          </cell>
          <cell r="G5965">
            <v>15</v>
          </cell>
        </row>
        <row r="5966">
          <cell r="B5966" t="str">
            <v>021100325801</v>
          </cell>
          <cell r="C5966" t="str">
            <v>Kỹ năng thuyết trình</v>
          </cell>
          <cell r="D5966" t="str">
            <v>22C1-NTN1</v>
          </cell>
          <cell r="E5966">
            <v>2</v>
          </cell>
          <cell r="F5966" t="str">
            <v>Trần Hà Trang</v>
          </cell>
          <cell r="G5966">
            <v>15</v>
          </cell>
        </row>
        <row r="5967">
          <cell r="B5967" t="str">
            <v>021100325901</v>
          </cell>
          <cell r="C5967" t="str">
            <v>Kế toán tài chính 1</v>
          </cell>
          <cell r="D5967" t="str">
            <v>22C1-KTD1</v>
          </cell>
          <cell r="E5967">
            <v>2</v>
          </cell>
          <cell r="F5967" t="str">
            <v>Phạm Quỳnh Như</v>
          </cell>
          <cell r="G5967">
            <v>50</v>
          </cell>
        </row>
        <row r="5968">
          <cell r="B5968" t="str">
            <v>021100326001</v>
          </cell>
          <cell r="C5968" t="str">
            <v>Tác động môi trường của du lịch</v>
          </cell>
          <cell r="D5968" t="str">
            <v>22C1-QLH1</v>
          </cell>
          <cell r="E5968">
            <v>2</v>
          </cell>
          <cell r="F5968" t="str">
            <v>Võ Đồng Khanh (TG)</v>
          </cell>
          <cell r="G5968">
            <v>12</v>
          </cell>
        </row>
        <row r="5969">
          <cell r="B5969" t="str">
            <v>021100327001</v>
          </cell>
          <cell r="C5969" t="str">
            <v>Thực hành lập trình IoT</v>
          </cell>
          <cell r="D5969" t="str">
            <v>22C1-CĐT1</v>
          </cell>
          <cell r="E5969">
            <v>2</v>
          </cell>
          <cell r="F5969" t="str">
            <v>Trần Nguyên Bảo Trân</v>
          </cell>
          <cell r="G5969">
            <v>48</v>
          </cell>
        </row>
        <row r="5970">
          <cell r="B5970" t="str">
            <v>022000003901</v>
          </cell>
          <cell r="C5970" t="str">
            <v>Điện tử công suất</v>
          </cell>
          <cell r="D5970" t="str">
            <v>21C5-CĐT1</v>
          </cell>
          <cell r="E5970">
            <v>2</v>
          </cell>
          <cell r="F5970" t="str">
            <v>Tạ Minh  Cường</v>
          </cell>
          <cell r="G5970">
            <v>14</v>
          </cell>
        </row>
        <row r="5971">
          <cell r="B5971" t="str">
            <v>022000003902</v>
          </cell>
          <cell r="C5971" t="str">
            <v>Điện tử công suất</v>
          </cell>
          <cell r="D5971" t="str">
            <v>21C5-CĐT1</v>
          </cell>
          <cell r="E5971">
            <v>2</v>
          </cell>
        </row>
        <row r="5972">
          <cell r="B5972" t="str">
            <v>022000016401</v>
          </cell>
          <cell r="C5972" t="str">
            <v>Thực hành Điện ôtô 2</v>
          </cell>
          <cell r="D5972" t="str">
            <v>21C5-CNÔ1</v>
          </cell>
          <cell r="E5972">
            <v>2</v>
          </cell>
          <cell r="F5972" t="str">
            <v>Nguyễn Thanh  Hùng</v>
          </cell>
          <cell r="G5972">
            <v>14</v>
          </cell>
        </row>
        <row r="5973">
          <cell r="B5973" t="str">
            <v>022000022201</v>
          </cell>
          <cell r="C5973" t="str">
            <v>Vi xử lý</v>
          </cell>
          <cell r="D5973" t="str">
            <v>21C5-CĐT1</v>
          </cell>
          <cell r="E5973">
            <v>2</v>
          </cell>
          <cell r="F5973" t="str">
            <v>Trần Giang Nam</v>
          </cell>
          <cell r="G5973">
            <v>16</v>
          </cell>
        </row>
        <row r="5974">
          <cell r="B5974" t="str">
            <v>022000022202</v>
          </cell>
          <cell r="C5974" t="str">
            <v>Vi xử lý</v>
          </cell>
          <cell r="D5974" t="str">
            <v>21C5-CĐT1</v>
          </cell>
          <cell r="E5974">
            <v>2</v>
          </cell>
          <cell r="G5974">
            <v>2</v>
          </cell>
        </row>
        <row r="5975">
          <cell r="B5975" t="str">
            <v>022000075501</v>
          </cell>
          <cell r="C5975" t="str">
            <v>Thực hành Scada</v>
          </cell>
          <cell r="D5975" t="str">
            <v>21C5-CĐT1</v>
          </cell>
          <cell r="E5975">
            <v>2</v>
          </cell>
          <cell r="F5975" t="str">
            <v>Huỳnh Ngọc Mai</v>
          </cell>
          <cell r="G5975">
            <v>14</v>
          </cell>
        </row>
        <row r="5976">
          <cell r="B5976" t="str">
            <v>022000089101</v>
          </cell>
          <cell r="C5976" t="str">
            <v>Lập trình PLC</v>
          </cell>
          <cell r="D5976" t="str">
            <v>21C5-CĐT1</v>
          </cell>
          <cell r="E5976">
            <v>2</v>
          </cell>
          <cell r="F5976" t="str">
            <v>Trần Nguyên Bảo Trân</v>
          </cell>
          <cell r="G5976">
            <v>14</v>
          </cell>
        </row>
        <row r="5977">
          <cell r="B5977" t="str">
            <v>022000089102</v>
          </cell>
          <cell r="C5977" t="str">
            <v>Lập trình PLC</v>
          </cell>
          <cell r="D5977" t="str">
            <v>21C5-CĐT1</v>
          </cell>
          <cell r="E5977">
            <v>2</v>
          </cell>
          <cell r="G5977">
            <v>5</v>
          </cell>
        </row>
        <row r="5978">
          <cell r="B5978" t="str">
            <v>022000132901</v>
          </cell>
          <cell r="C5978" t="str">
            <v>Thực hành Đồng - Sơn Ô tô</v>
          </cell>
          <cell r="D5978" t="str">
            <v>21C5-CNÔ1</v>
          </cell>
          <cell r="E5978">
            <v>2</v>
          </cell>
          <cell r="G5978">
            <v>14</v>
          </cell>
        </row>
        <row r="5979">
          <cell r="B5979" t="str">
            <v>022000141201</v>
          </cell>
          <cell r="C5979" t="str">
            <v>Công nghệ chế tạo máy</v>
          </cell>
          <cell r="D5979" t="str">
            <v>21C5-CĐT1</v>
          </cell>
          <cell r="E5979">
            <v>2</v>
          </cell>
          <cell r="F5979" t="str">
            <v>Nguyễn Ngọc  Quỳnh</v>
          </cell>
          <cell r="G5979">
            <v>14</v>
          </cell>
        </row>
        <row r="5980">
          <cell r="B5980" t="str">
            <v>022000141202</v>
          </cell>
          <cell r="C5980" t="str">
            <v>Công nghệ chế tạo máy</v>
          </cell>
          <cell r="D5980" t="str">
            <v>21C5-CĐT1</v>
          </cell>
          <cell r="E5980">
            <v>2</v>
          </cell>
        </row>
        <row r="5981">
          <cell r="B5981" t="str">
            <v>022000147501</v>
          </cell>
          <cell r="C5981" t="str">
            <v>Lý thuyết gầm ôtô</v>
          </cell>
          <cell r="D5981" t="str">
            <v>21C5-CNÔ1</v>
          </cell>
          <cell r="E5981">
            <v>2</v>
          </cell>
          <cell r="F5981" t="str">
            <v>Kiều Trung  Tín</v>
          </cell>
          <cell r="G5981">
            <v>23</v>
          </cell>
        </row>
        <row r="5982">
          <cell r="B5982" t="str">
            <v>022000192301</v>
          </cell>
          <cell r="C5982" t="str">
            <v>Thực hành Gia công cơ khí trên máy công cụ - CNC</v>
          </cell>
          <cell r="D5982" t="str">
            <v>21C5-CĐT1</v>
          </cell>
          <cell r="E5982">
            <v>2</v>
          </cell>
          <cell r="F5982" t="str">
            <v>Bùi Anh  Tuấn</v>
          </cell>
          <cell r="G5982">
            <v>14</v>
          </cell>
        </row>
        <row r="5983">
          <cell r="B5983" t="str">
            <v>022000226101</v>
          </cell>
          <cell r="C5983" t="str">
            <v>Đồ án chuyên ngành 2</v>
          </cell>
          <cell r="D5983" t="str">
            <v>21C5-CĐT1</v>
          </cell>
          <cell r="E5983">
            <v>2</v>
          </cell>
          <cell r="F5983" t="str">
            <v>Trần Nguyên Bảo Trân</v>
          </cell>
          <cell r="G5983">
            <v>14</v>
          </cell>
        </row>
        <row r="5984">
          <cell r="B5984" t="str">
            <v>022000242301</v>
          </cell>
          <cell r="C5984" t="str">
            <v>Đồ án gầm ôtô</v>
          </cell>
          <cell r="D5984" t="str">
            <v>21C5-CNÔ1</v>
          </cell>
          <cell r="E5984">
            <v>2</v>
          </cell>
          <cell r="F5984" t="str">
            <v>Kiều Trung  Tín</v>
          </cell>
          <cell r="G5984">
            <v>14</v>
          </cell>
        </row>
        <row r="5985">
          <cell r="B5985" t="str">
            <v>022000265801</v>
          </cell>
          <cell r="C5985" t="str">
            <v>Thực hành kỹ thuật lái và chăm sóc xe ô tô</v>
          </cell>
          <cell r="D5985" t="str">
            <v>21C5-CNÔ1</v>
          </cell>
          <cell r="E5985">
            <v>2</v>
          </cell>
          <cell r="G5985">
            <v>14</v>
          </cell>
        </row>
        <row r="5986">
          <cell r="B5986" t="str">
            <v>022000271601</v>
          </cell>
          <cell r="C5986" t="str">
            <v>Thực tập sản xuất</v>
          </cell>
          <cell r="D5986" t="str">
            <v>20C5-CĐT1</v>
          </cell>
          <cell r="E5986">
            <v>2</v>
          </cell>
          <cell r="G5986">
            <v>9</v>
          </cell>
        </row>
        <row r="5987">
          <cell r="B5987" t="str">
            <v>022000271701</v>
          </cell>
          <cell r="C5987" t="str">
            <v>Thi tốt nghiệp</v>
          </cell>
          <cell r="D5987" t="str">
            <v>20C5-CĐT1</v>
          </cell>
          <cell r="E5987">
            <v>2</v>
          </cell>
          <cell r="G5987">
            <v>9</v>
          </cell>
        </row>
        <row r="5988">
          <cell r="B5988" t="str">
            <v>022000318101</v>
          </cell>
          <cell r="C5988" t="str">
            <v>Thực tập tốt nghiệp</v>
          </cell>
          <cell r="D5988" t="str">
            <v>20C5-CNÔ1</v>
          </cell>
          <cell r="E5988">
            <v>2</v>
          </cell>
          <cell r="G5988">
            <v>13</v>
          </cell>
        </row>
        <row r="5989">
          <cell r="B5989" t="str">
            <v>022000318201</v>
          </cell>
          <cell r="C5989" t="str">
            <v>Thi tốt nghiệp</v>
          </cell>
          <cell r="D5989" t="str">
            <v>20C5-CNÔ1</v>
          </cell>
          <cell r="E5989">
            <v>2</v>
          </cell>
          <cell r="G5989">
            <v>13</v>
          </cell>
        </row>
        <row r="5990">
          <cell r="B5990" t="str">
            <v>022000326301</v>
          </cell>
          <cell r="C5990" t="str">
            <v>Thực tập Doanh nghiệp</v>
          </cell>
          <cell r="D5990" t="str">
            <v>21C5-CNÔ1</v>
          </cell>
          <cell r="E5990">
            <v>2</v>
          </cell>
          <cell r="G5990">
            <v>14</v>
          </cell>
        </row>
        <row r="5991">
          <cell r="B5991" t="str">
            <v>022100002401</v>
          </cell>
          <cell r="C5991" t="str">
            <v>Cơ lý thuyết</v>
          </cell>
          <cell r="D5991" t="str">
            <v>22C6-CNÔ1</v>
          </cell>
          <cell r="E5991">
            <v>2</v>
          </cell>
          <cell r="F5991" t="str">
            <v>Dương Thị Hồng</v>
          </cell>
          <cell r="G5991">
            <v>20</v>
          </cell>
        </row>
        <row r="5992">
          <cell r="B5992" t="str">
            <v>022100002402</v>
          </cell>
          <cell r="C5992" t="str">
            <v>Cơ lý thuyết</v>
          </cell>
          <cell r="D5992" t="str">
            <v>22C6-CNÔ1</v>
          </cell>
          <cell r="E5992">
            <v>2</v>
          </cell>
          <cell r="G5992">
            <v>1</v>
          </cell>
        </row>
        <row r="5993">
          <cell r="B5993" t="str">
            <v>022100013501</v>
          </cell>
          <cell r="C5993" t="str">
            <v>Quản lý dịch vụ ô tô</v>
          </cell>
          <cell r="D5993" t="str">
            <v>21C6-CNÔ1</v>
          </cell>
          <cell r="E5993">
            <v>2</v>
          </cell>
          <cell r="F5993" t="str">
            <v>Hoàng Phúc Bảo</v>
          </cell>
          <cell r="G5993">
            <v>23</v>
          </cell>
        </row>
        <row r="5994">
          <cell r="B5994" t="str">
            <v>022100013502</v>
          </cell>
          <cell r="C5994" t="str">
            <v>Quản lý dịch vụ ô tô</v>
          </cell>
          <cell r="D5994" t="str">
            <v>21C6-CNÔ2</v>
          </cell>
          <cell r="E5994">
            <v>2</v>
          </cell>
          <cell r="F5994" t="str">
            <v>Hoàng Phúc Bảo</v>
          </cell>
          <cell r="G5994">
            <v>26</v>
          </cell>
        </row>
        <row r="5995">
          <cell r="B5995" t="str">
            <v>022100016301</v>
          </cell>
          <cell r="C5995" t="str">
            <v>Thực hành Điện ôtô 1</v>
          </cell>
          <cell r="D5995" t="str">
            <v>22C6-CNÔ1</v>
          </cell>
          <cell r="E5995">
            <v>2</v>
          </cell>
          <cell r="F5995" t="str">
            <v>Nguyễn Thanh  Hùng</v>
          </cell>
          <cell r="G5995">
            <v>18</v>
          </cell>
        </row>
        <row r="5996">
          <cell r="B5996" t="str">
            <v>022100132901</v>
          </cell>
          <cell r="C5996" t="str">
            <v>Thực hành Đồng - Sơn Ô tô</v>
          </cell>
          <cell r="D5996" t="str">
            <v>22C6-CNÔ1</v>
          </cell>
          <cell r="E5996">
            <v>2</v>
          </cell>
          <cell r="F5996" t="str">
            <v>Đỗ Hoàng Duy</v>
          </cell>
          <cell r="G5996">
            <v>17</v>
          </cell>
        </row>
        <row r="5997">
          <cell r="B5997" t="str">
            <v>022100147301</v>
          </cell>
          <cell r="C5997" t="str">
            <v>Hệ thống điện và điện tử ôtô</v>
          </cell>
          <cell r="D5997" t="str">
            <v>22C6-CNÔ1</v>
          </cell>
          <cell r="E5997">
            <v>2</v>
          </cell>
          <cell r="F5997" t="str">
            <v>Hà Quốc Bảo</v>
          </cell>
          <cell r="G5997">
            <v>21</v>
          </cell>
        </row>
        <row r="5998">
          <cell r="B5998" t="str">
            <v>022100147401</v>
          </cell>
          <cell r="C5998" t="str">
            <v>Thực hành động cơ xăng</v>
          </cell>
          <cell r="D5998" t="str">
            <v>22C6-CNÔ1</v>
          </cell>
          <cell r="E5998">
            <v>2</v>
          </cell>
          <cell r="F5998" t="str">
            <v>Triệu Phú  Nguyên</v>
          </cell>
          <cell r="G5998">
            <v>17</v>
          </cell>
        </row>
        <row r="5999">
          <cell r="B5999" t="str">
            <v>022100147701</v>
          </cell>
          <cell r="C5999" t="str">
            <v>Thực hành động cơ Diesel</v>
          </cell>
          <cell r="D5999" t="str">
            <v>21C6-CNÔ1</v>
          </cell>
          <cell r="E5999">
            <v>2</v>
          </cell>
          <cell r="F5999" t="str">
            <v>Trần Quốc Duy</v>
          </cell>
          <cell r="G5999">
            <v>22</v>
          </cell>
        </row>
        <row r="6000">
          <cell r="B6000" t="str">
            <v>022100147702</v>
          </cell>
          <cell r="C6000" t="str">
            <v>Thực hành động cơ Diesel</v>
          </cell>
          <cell r="D6000" t="str">
            <v>21C6-CNÔ2</v>
          </cell>
          <cell r="E6000">
            <v>2</v>
          </cell>
          <cell r="F6000" t="str">
            <v>Trần Quốc Duy</v>
          </cell>
          <cell r="G6000">
            <v>26</v>
          </cell>
        </row>
        <row r="6001">
          <cell r="B6001" t="str">
            <v>022100148101</v>
          </cell>
          <cell r="C6001" t="str">
            <v>Hệ thống phanh trên ôtô hiện đại</v>
          </cell>
          <cell r="D6001" t="str">
            <v>21C6-CNÔ1</v>
          </cell>
          <cell r="E6001">
            <v>2</v>
          </cell>
          <cell r="F6001" t="str">
            <v>Kiều Trung  Tín</v>
          </cell>
          <cell r="G6001">
            <v>23</v>
          </cell>
        </row>
        <row r="6002">
          <cell r="B6002" t="str">
            <v>022100148102</v>
          </cell>
          <cell r="C6002" t="str">
            <v>Hệ thống phanh trên ôtô hiện đại</v>
          </cell>
          <cell r="D6002" t="str">
            <v>21C6-CNÔ2</v>
          </cell>
          <cell r="E6002">
            <v>2</v>
          </cell>
          <cell r="F6002" t="str">
            <v>Trần Thế Sơn</v>
          </cell>
          <cell r="G6002">
            <v>26</v>
          </cell>
        </row>
        <row r="6003">
          <cell r="B6003" t="str">
            <v>022100148103</v>
          </cell>
          <cell r="C6003" t="str">
            <v>Hệ thống phanh trên ôtô hiện đại</v>
          </cell>
          <cell r="D6003" t="str">
            <v>21C6-CNÔ1</v>
          </cell>
          <cell r="E6003">
            <v>2</v>
          </cell>
          <cell r="G6003">
            <v>2</v>
          </cell>
        </row>
        <row r="6004">
          <cell r="B6004" t="str">
            <v>022100196701</v>
          </cell>
          <cell r="C6004" t="str">
            <v>Giáo dục chính trị</v>
          </cell>
          <cell r="D6004" t="str">
            <v>22C6-CNÔ1</v>
          </cell>
          <cell r="E6004">
            <v>2</v>
          </cell>
          <cell r="F6004" t="str">
            <v>Phan Thị Thùy  Trang</v>
          </cell>
          <cell r="G6004">
            <v>17</v>
          </cell>
        </row>
        <row r="6005">
          <cell r="B6005" t="str">
            <v>022100197101</v>
          </cell>
          <cell r="C6005" t="str">
            <v>Giáo dục thể chất</v>
          </cell>
          <cell r="D6005" t="str">
            <v>22C6-CNÔ1</v>
          </cell>
          <cell r="E6005">
            <v>2</v>
          </cell>
          <cell r="F6005" t="str">
            <v>Nguyễn Phú Tân</v>
          </cell>
          <cell r="G6005">
            <v>17</v>
          </cell>
        </row>
        <row r="6006">
          <cell r="B6006" t="str">
            <v>022100197901</v>
          </cell>
          <cell r="C6006" t="str">
            <v>Thực hành hệ thống điều khiển và chuyển động trên ô tô</v>
          </cell>
          <cell r="D6006" t="str">
            <v>21C6-CNÔ1</v>
          </cell>
          <cell r="E6006">
            <v>2</v>
          </cell>
          <cell r="F6006" t="str">
            <v>Kiều Trung  Tín</v>
          </cell>
          <cell r="G6006">
            <v>21</v>
          </cell>
        </row>
        <row r="6007">
          <cell r="B6007" t="str">
            <v>022100197902</v>
          </cell>
          <cell r="C6007" t="str">
            <v>Thực hành hệ thống điều khiển và chuyển động trên ô tô</v>
          </cell>
          <cell r="D6007" t="str">
            <v>21C6-CNÔ2</v>
          </cell>
          <cell r="E6007">
            <v>2</v>
          </cell>
          <cell r="F6007" t="str">
            <v>Hồ Văn  Hóa</v>
          </cell>
          <cell r="G6007">
            <v>26</v>
          </cell>
        </row>
        <row r="6008">
          <cell r="B6008" t="str">
            <v>022100218401</v>
          </cell>
          <cell r="C6008" t="str">
            <v>Nguyên lý - Chi tiết máy</v>
          </cell>
          <cell r="D6008" t="str">
            <v>21C6-CNÔ1</v>
          </cell>
          <cell r="E6008">
            <v>2</v>
          </cell>
          <cell r="F6008" t="str">
            <v>Lư Thị Yến  Vũ</v>
          </cell>
          <cell r="G6008">
            <v>26</v>
          </cell>
        </row>
        <row r="6009">
          <cell r="B6009" t="str">
            <v>022100218402</v>
          </cell>
          <cell r="C6009" t="str">
            <v>Nguyên lý - Chi tiết máy</v>
          </cell>
          <cell r="D6009" t="str">
            <v>21C6-CNÔ2</v>
          </cell>
          <cell r="E6009">
            <v>2</v>
          </cell>
          <cell r="F6009" t="str">
            <v>Lư Thị Yến  Vũ</v>
          </cell>
          <cell r="G6009">
            <v>28</v>
          </cell>
        </row>
        <row r="6010">
          <cell r="B6010" t="str">
            <v>022100218403</v>
          </cell>
          <cell r="C6010" t="str">
            <v>Nguyên lý - Chi tiết máy</v>
          </cell>
          <cell r="D6010" t="str">
            <v>21C6-CNÔ1</v>
          </cell>
          <cell r="E6010">
            <v>2</v>
          </cell>
          <cell r="G6010">
            <v>11</v>
          </cell>
        </row>
        <row r="6011">
          <cell r="B6011" t="str">
            <v>022100218901</v>
          </cell>
          <cell r="C6011" t="str">
            <v>Bảo vệ môi trường, sử dụng năng lượng và tài nguyên hiệu quả</v>
          </cell>
          <cell r="D6011" t="str">
            <v>22C6-CNÔ1</v>
          </cell>
          <cell r="E6011">
            <v>2</v>
          </cell>
          <cell r="F6011" t="str">
            <v>Trần Thế Sơn</v>
          </cell>
          <cell r="G6011">
            <v>17</v>
          </cell>
        </row>
        <row r="6012">
          <cell r="B6012" t="str">
            <v>022100239601</v>
          </cell>
          <cell r="C6012" t="str">
            <v>Pháp luật</v>
          </cell>
          <cell r="D6012" t="str">
            <v>21C6-CNÔ1</v>
          </cell>
          <cell r="E6012">
            <v>2</v>
          </cell>
          <cell r="F6012" t="str">
            <v>Đặng Thị Nhật  Minh</v>
          </cell>
          <cell r="G6012">
            <v>23</v>
          </cell>
        </row>
        <row r="6013">
          <cell r="B6013" t="str">
            <v>022100239602</v>
          </cell>
          <cell r="C6013" t="str">
            <v>Pháp luật</v>
          </cell>
          <cell r="D6013" t="str">
            <v>21C6-CNÔ2</v>
          </cell>
          <cell r="E6013">
            <v>2</v>
          </cell>
          <cell r="F6013" t="str">
            <v>Đặng Thị Nhật  Minh</v>
          </cell>
          <cell r="G6013">
            <v>26</v>
          </cell>
        </row>
        <row r="6014">
          <cell r="B6014" t="str">
            <v>022100239603</v>
          </cell>
          <cell r="C6014" t="str">
            <v>Pháp luật</v>
          </cell>
          <cell r="D6014" t="str">
            <v>21C6-CNÔ1</v>
          </cell>
          <cell r="E6014">
            <v>2</v>
          </cell>
          <cell r="G6014">
            <v>2</v>
          </cell>
        </row>
        <row r="6015">
          <cell r="B6015" t="str">
            <v>022100242301</v>
          </cell>
          <cell r="C6015" t="str">
            <v>Đồ án gầm ôtô</v>
          </cell>
          <cell r="D6015" t="str">
            <v>21C6-CNÔ1</v>
          </cell>
          <cell r="E6015">
            <v>2</v>
          </cell>
          <cell r="F6015" t="str">
            <v>Kiều Trung  Tín</v>
          </cell>
          <cell r="G6015">
            <v>22</v>
          </cell>
        </row>
        <row r="6016">
          <cell r="B6016" t="str">
            <v>022100242302</v>
          </cell>
          <cell r="C6016" t="str">
            <v>Đồ án gầm ôtô</v>
          </cell>
          <cell r="D6016" t="str">
            <v>21C6-CNÔ2</v>
          </cell>
          <cell r="E6016">
            <v>2</v>
          </cell>
          <cell r="F6016" t="str">
            <v>Hồ Văn  Hóa</v>
          </cell>
          <cell r="G6016">
            <v>26</v>
          </cell>
        </row>
        <row r="6017">
          <cell r="B6017" t="str">
            <v>022100249601</v>
          </cell>
          <cell r="C6017" t="str">
            <v>Thực hành chẩn đoán hệ thống điều khiển động cơ</v>
          </cell>
          <cell r="D6017" t="str">
            <v>21C6-CNÔ1</v>
          </cell>
          <cell r="E6017">
            <v>2</v>
          </cell>
          <cell r="F6017" t="str">
            <v>Hoàng Phúc Bảo</v>
          </cell>
          <cell r="G6017">
            <v>22</v>
          </cell>
        </row>
        <row r="6018">
          <cell r="B6018" t="str">
            <v>022100249602</v>
          </cell>
          <cell r="C6018" t="str">
            <v>Thực hành chẩn đoán hệ thống điều khiển động cơ</v>
          </cell>
          <cell r="D6018" t="str">
            <v>21C6-CNÔ2</v>
          </cell>
          <cell r="E6018">
            <v>2</v>
          </cell>
          <cell r="F6018" t="str">
            <v>Nguyễn Minh  Thái</v>
          </cell>
          <cell r="G6018">
            <v>27</v>
          </cell>
        </row>
        <row r="6019">
          <cell r="B6019" t="str">
            <v>022100249701</v>
          </cell>
          <cell r="C6019" t="str">
            <v>Thực hành chẩn đoán hệ thống điều khiển điện thân xe</v>
          </cell>
          <cell r="D6019" t="str">
            <v>21C6-CNÔ1</v>
          </cell>
          <cell r="E6019">
            <v>2</v>
          </cell>
          <cell r="F6019" t="str">
            <v>Đặng Thái  Sơn</v>
          </cell>
          <cell r="G6019">
            <v>23</v>
          </cell>
        </row>
        <row r="6020">
          <cell r="B6020" t="str">
            <v>022100249702</v>
          </cell>
          <cell r="C6020" t="str">
            <v>Thực hành chẩn đoán hệ thống điều khiển điện thân xe</v>
          </cell>
          <cell r="D6020" t="str">
            <v>21C6-CNÔ2</v>
          </cell>
          <cell r="E6020">
            <v>2</v>
          </cell>
          <cell r="F6020" t="str">
            <v>Giang Văn Tiến</v>
          </cell>
          <cell r="G6020">
            <v>26</v>
          </cell>
        </row>
        <row r="6021">
          <cell r="B6021" t="str">
            <v>022100249801</v>
          </cell>
          <cell r="C6021" t="str">
            <v>Thực hành chẩn đoán hệ thống gầm ô tô</v>
          </cell>
          <cell r="D6021" t="str">
            <v>21C6-CNÔ1</v>
          </cell>
          <cell r="E6021">
            <v>2</v>
          </cell>
          <cell r="F6021" t="str">
            <v>Hồ Văn  Hóa, Nguyễn Hữu Mạnh</v>
          </cell>
          <cell r="G6021">
            <v>22</v>
          </cell>
        </row>
        <row r="6022">
          <cell r="B6022" t="str">
            <v>022100249802</v>
          </cell>
          <cell r="C6022" t="str">
            <v>Thực hành chẩn đoán hệ thống gầm ô tô</v>
          </cell>
          <cell r="D6022" t="str">
            <v>21C6-CNÔ2</v>
          </cell>
          <cell r="E6022">
            <v>2</v>
          </cell>
          <cell r="F6022" t="str">
            <v>Kiều Trung  Tín</v>
          </cell>
          <cell r="G6022">
            <v>26</v>
          </cell>
        </row>
        <row r="6023">
          <cell r="B6023" t="str">
            <v>022100267901</v>
          </cell>
          <cell r="C6023" t="str">
            <v>Đồ án tốt nghiệp</v>
          </cell>
          <cell r="D6023" t="str">
            <v>21C6-CNÔ1</v>
          </cell>
          <cell r="E6023">
            <v>2</v>
          </cell>
          <cell r="F6023" t="str">
            <v>Hoàng Phúc Bảo</v>
          </cell>
          <cell r="G6023">
            <v>22</v>
          </cell>
        </row>
        <row r="6024">
          <cell r="B6024" t="str">
            <v>022100267902</v>
          </cell>
          <cell r="C6024" t="str">
            <v>Đồ án tốt nghiệp</v>
          </cell>
          <cell r="D6024" t="str">
            <v>21C6-CNÔ2</v>
          </cell>
          <cell r="E6024">
            <v>2</v>
          </cell>
          <cell r="F6024" t="str">
            <v>Giang Văn Tiến</v>
          </cell>
          <cell r="G6024">
            <v>26</v>
          </cell>
        </row>
        <row r="6025">
          <cell r="B6025" t="str">
            <v>022200003601</v>
          </cell>
          <cell r="C6025" t="str">
            <v>Điện công nghiệp</v>
          </cell>
          <cell r="D6025" t="str">
            <v>21C7-ĐCN1</v>
          </cell>
          <cell r="E6025">
            <v>2</v>
          </cell>
          <cell r="F6025" t="str">
            <v>Nguyễn Thùy  Linh</v>
          </cell>
          <cell r="G6025">
            <v>13</v>
          </cell>
        </row>
        <row r="6026">
          <cell r="B6026" t="str">
            <v>022200003602</v>
          </cell>
          <cell r="C6026" t="str">
            <v>Điện công nghiệp</v>
          </cell>
          <cell r="D6026" t="str">
            <v>21C7-ĐCN1</v>
          </cell>
          <cell r="E6026">
            <v>2</v>
          </cell>
          <cell r="G6026">
            <v>3</v>
          </cell>
        </row>
        <row r="6027">
          <cell r="B6027" t="str">
            <v>022200003901</v>
          </cell>
          <cell r="C6027" t="str">
            <v>Điện tử công suất</v>
          </cell>
          <cell r="D6027" t="str">
            <v>21C7-ĐCN1</v>
          </cell>
          <cell r="E6027">
            <v>2</v>
          </cell>
          <cell r="F6027" t="str">
            <v>Tạ Minh  Cường</v>
          </cell>
          <cell r="G6027">
            <v>13</v>
          </cell>
        </row>
        <row r="6028">
          <cell r="B6028" t="str">
            <v>022200003902</v>
          </cell>
          <cell r="C6028" t="str">
            <v>Điện tử công suất</v>
          </cell>
          <cell r="D6028" t="str">
            <v>21C7-ĐCN1</v>
          </cell>
          <cell r="E6028">
            <v>2</v>
          </cell>
          <cell r="G6028">
            <v>3</v>
          </cell>
        </row>
        <row r="6029">
          <cell r="B6029" t="str">
            <v>022200041201</v>
          </cell>
          <cell r="C6029" t="str">
            <v>Thực hành Trang bị điện</v>
          </cell>
          <cell r="D6029" t="str">
            <v>21C7-ĐCN1</v>
          </cell>
          <cell r="E6029">
            <v>2</v>
          </cell>
          <cell r="F6029" t="str">
            <v>Trần Nam Anh</v>
          </cell>
          <cell r="G6029">
            <v>13</v>
          </cell>
        </row>
        <row r="6030">
          <cell r="B6030" t="str">
            <v>022200076901</v>
          </cell>
          <cell r="C6030" t="str">
            <v>Dung sai - Kỹ thuật đo</v>
          </cell>
          <cell r="D6030" t="str">
            <v>22C7-CCK1</v>
          </cell>
          <cell r="E6030">
            <v>2</v>
          </cell>
          <cell r="F6030" t="str">
            <v>Trần Thị  Hương</v>
          </cell>
          <cell r="G6030">
            <v>22</v>
          </cell>
        </row>
        <row r="6031">
          <cell r="B6031" t="str">
            <v>022200095201</v>
          </cell>
          <cell r="C6031" t="str">
            <v>Thực hành Hàn cơ bản</v>
          </cell>
          <cell r="D6031" t="str">
            <v>22C7-CCK1</v>
          </cell>
          <cell r="E6031">
            <v>2</v>
          </cell>
          <cell r="F6031" t="str">
            <v>Nguyễn Văn  Sơn</v>
          </cell>
          <cell r="G6031">
            <v>18</v>
          </cell>
        </row>
        <row r="6032">
          <cell r="B6032" t="str">
            <v>022200144201</v>
          </cell>
          <cell r="C6032" t="str">
            <v>Thực hành CNC cơ bản</v>
          </cell>
          <cell r="D6032" t="str">
            <v>21C7-CCK1</v>
          </cell>
          <cell r="E6032">
            <v>2</v>
          </cell>
          <cell r="F6032" t="str">
            <v>Bùi Anh  Tuấn</v>
          </cell>
          <cell r="G6032">
            <v>31</v>
          </cell>
        </row>
        <row r="6033">
          <cell r="B6033" t="str">
            <v>022200144301</v>
          </cell>
          <cell r="C6033" t="str">
            <v>Thực hành CNC nâng cao</v>
          </cell>
          <cell r="D6033" t="str">
            <v>21C7-CCK1</v>
          </cell>
          <cell r="E6033">
            <v>2</v>
          </cell>
          <cell r="F6033" t="str">
            <v>Bùi Anh  Tuấn</v>
          </cell>
          <cell r="G6033">
            <v>31</v>
          </cell>
        </row>
        <row r="6034">
          <cell r="B6034" t="str">
            <v>022200145401</v>
          </cell>
          <cell r="C6034" t="str">
            <v>Thực hành tiện nâng cao</v>
          </cell>
          <cell r="D6034" t="str">
            <v>21C7-CCK1</v>
          </cell>
          <cell r="E6034">
            <v>2</v>
          </cell>
          <cell r="F6034" t="str">
            <v>Vũ Đức  Pháp</v>
          </cell>
          <cell r="G6034">
            <v>31</v>
          </cell>
        </row>
        <row r="6035">
          <cell r="B6035" t="str">
            <v>022200146301</v>
          </cell>
          <cell r="C6035" t="str">
            <v>Thực hành phay cơ bản</v>
          </cell>
          <cell r="D6035" t="str">
            <v>21C7-CCK1</v>
          </cell>
          <cell r="E6035">
            <v>2</v>
          </cell>
          <cell r="F6035" t="str">
            <v>Nguyễn Hồng Phúc</v>
          </cell>
          <cell r="G6035">
            <v>31</v>
          </cell>
        </row>
        <row r="6036">
          <cell r="B6036" t="str">
            <v>022200196701</v>
          </cell>
          <cell r="C6036" t="str">
            <v>Giáo dục chính trị</v>
          </cell>
          <cell r="D6036" t="str">
            <v>21C7-CCK1</v>
          </cell>
          <cell r="E6036">
            <v>2</v>
          </cell>
          <cell r="F6036" t="str">
            <v>Trần Thị Hồng  Thu</v>
          </cell>
          <cell r="G6036">
            <v>31</v>
          </cell>
        </row>
        <row r="6037">
          <cell r="B6037" t="str">
            <v>022200196704</v>
          </cell>
          <cell r="C6037" t="str">
            <v>Giáo dục chính trị</v>
          </cell>
          <cell r="D6037" t="str">
            <v>21C7-LTM1; 21C7-ĐCN1; 21C7-NNA1</v>
          </cell>
          <cell r="E6037">
            <v>2</v>
          </cell>
          <cell r="F6037" t="str">
            <v>Cao Thị Hồng  Thắm</v>
          </cell>
          <cell r="G6037">
            <v>34</v>
          </cell>
        </row>
        <row r="6038">
          <cell r="B6038" t="str">
            <v>022200196705</v>
          </cell>
          <cell r="C6038" t="str">
            <v>Giáo dục chính trị</v>
          </cell>
          <cell r="D6038" t="str">
            <v>21C7-ĐCN1</v>
          </cell>
          <cell r="E6038">
            <v>2</v>
          </cell>
          <cell r="G6038">
            <v>1</v>
          </cell>
        </row>
        <row r="6039">
          <cell r="B6039" t="str">
            <v>022200197101</v>
          </cell>
          <cell r="C6039" t="str">
            <v>Giáo dục thể chất</v>
          </cell>
          <cell r="D6039" t="str">
            <v>22C7-LTM1; 22C7-CCK1</v>
          </cell>
          <cell r="E6039">
            <v>2</v>
          </cell>
          <cell r="F6039" t="str">
            <v>Lê Thái  Hùng</v>
          </cell>
          <cell r="G6039">
            <v>29</v>
          </cell>
        </row>
        <row r="6040">
          <cell r="B6040" t="str">
            <v>022200199601</v>
          </cell>
          <cell r="C6040" t="str">
            <v>Thực hành Nguội</v>
          </cell>
          <cell r="D6040" t="str">
            <v>22C7-CCK1</v>
          </cell>
          <cell r="E6040">
            <v>2</v>
          </cell>
          <cell r="F6040" t="str">
            <v>Võ Minh  Quang</v>
          </cell>
          <cell r="G6040">
            <v>20</v>
          </cell>
        </row>
        <row r="6041">
          <cell r="B6041" t="str">
            <v>022200202801</v>
          </cell>
          <cell r="C6041" t="str">
            <v>Tin học</v>
          </cell>
          <cell r="D6041" t="str">
            <v>22C7-CCK1</v>
          </cell>
          <cell r="E6041">
            <v>2</v>
          </cell>
          <cell r="F6041" t="str">
            <v>Huỳnh Thị  Mai</v>
          </cell>
          <cell r="G6041">
            <v>18</v>
          </cell>
        </row>
        <row r="6042">
          <cell r="B6042" t="str">
            <v>022200212101</v>
          </cell>
          <cell r="C6042" t="str">
            <v>Thực hành Hàn nâng cao</v>
          </cell>
          <cell r="D6042" t="str">
            <v>21C7-CCK1</v>
          </cell>
          <cell r="E6042">
            <v>2</v>
          </cell>
          <cell r="F6042" t="str">
            <v>Nguyễn Văn  Sơn</v>
          </cell>
          <cell r="G6042">
            <v>31</v>
          </cell>
        </row>
        <row r="6043">
          <cell r="B6043" t="str">
            <v>022200219001</v>
          </cell>
          <cell r="C6043" t="str">
            <v>Bảo vệ môi trường, sử dụng năng lượng và tài nguyên hiệu quả</v>
          </cell>
          <cell r="D6043" t="str">
            <v>22C7-CCK1</v>
          </cell>
          <cell r="E6043">
            <v>2</v>
          </cell>
          <cell r="F6043" t="str">
            <v>Nguyễn Hồng Phúc</v>
          </cell>
          <cell r="G6043">
            <v>20</v>
          </cell>
        </row>
        <row r="6044">
          <cell r="B6044" t="str">
            <v>022200225801</v>
          </cell>
          <cell r="C6044" t="str">
            <v>Thực hành lập trình PLC</v>
          </cell>
          <cell r="D6044" t="str">
            <v>21C7-ĐCN1</v>
          </cell>
          <cell r="E6044">
            <v>2</v>
          </cell>
          <cell r="F6044" t="str">
            <v>Ngô Phong  Cường</v>
          </cell>
          <cell r="G6044">
            <v>13</v>
          </cell>
        </row>
        <row r="6045">
          <cell r="B6045" t="str">
            <v>022200226401</v>
          </cell>
          <cell r="C6045" t="str">
            <v>Đồ án chuyên ngành 2</v>
          </cell>
          <cell r="D6045" t="str">
            <v>21C7-ĐCN1</v>
          </cell>
          <cell r="E6045">
            <v>2</v>
          </cell>
          <cell r="F6045" t="str">
            <v>Trần Nam Anh</v>
          </cell>
          <cell r="G6045">
            <v>13</v>
          </cell>
        </row>
        <row r="6046">
          <cell r="B6046" t="str">
            <v>022200236501</v>
          </cell>
          <cell r="C6046" t="str">
            <v>Phương pháp giảng dạy tiếng Anh</v>
          </cell>
          <cell r="D6046" t="str">
            <v>21C7-NNA1</v>
          </cell>
          <cell r="E6046">
            <v>2</v>
          </cell>
          <cell r="F6046" t="str">
            <v>Trần Thanh Trúc</v>
          </cell>
          <cell r="G6046">
            <v>9</v>
          </cell>
        </row>
        <row r="6047">
          <cell r="B6047" t="str">
            <v>022200239601</v>
          </cell>
          <cell r="C6047" t="str">
            <v>Pháp luật</v>
          </cell>
          <cell r="D6047" t="str">
            <v>21C7-CCK1</v>
          </cell>
          <cell r="E6047">
            <v>2</v>
          </cell>
          <cell r="F6047" t="str">
            <v>Lê Thị Hồng  Vân</v>
          </cell>
          <cell r="G6047">
            <v>31</v>
          </cell>
        </row>
        <row r="6048">
          <cell r="B6048" t="str">
            <v>022200239604</v>
          </cell>
          <cell r="C6048" t="str">
            <v>Pháp luật</v>
          </cell>
          <cell r="D6048" t="str">
            <v>21C7-LTM1; 21C7-ĐCN1; 21C7-NNA1</v>
          </cell>
          <cell r="E6048">
            <v>2</v>
          </cell>
          <cell r="F6048" t="str">
            <v>Lê Thị Hồng  Vân</v>
          </cell>
          <cell r="G6048">
            <v>34</v>
          </cell>
        </row>
        <row r="6049">
          <cell r="B6049" t="str">
            <v>022200242001</v>
          </cell>
          <cell r="C6049" t="str">
            <v>Các phương pháp gia công cơ khí hiện đại</v>
          </cell>
          <cell r="D6049" t="str">
            <v>22C7-CCK1</v>
          </cell>
          <cell r="E6049">
            <v>2</v>
          </cell>
          <cell r="F6049" t="str">
            <v>Nguyễn Khắc Huy</v>
          </cell>
          <cell r="G6049">
            <v>18</v>
          </cell>
        </row>
        <row r="6050">
          <cell r="B6050" t="str">
            <v>022200243201</v>
          </cell>
          <cell r="C6050" t="str">
            <v>Đồ án chuyên ngành</v>
          </cell>
          <cell r="D6050" t="str">
            <v>21C7-LTM1</v>
          </cell>
          <cell r="E6050">
            <v>2</v>
          </cell>
          <cell r="F6050" t="str">
            <v>Mai Chiếm Tuấn</v>
          </cell>
          <cell r="G6050">
            <v>12</v>
          </cell>
        </row>
        <row r="6051">
          <cell r="B6051" t="str">
            <v>022200247401</v>
          </cell>
          <cell r="C6051" t="str">
            <v>Tiếng Hoa</v>
          </cell>
          <cell r="D6051" t="str">
            <v>21C7-NNA1</v>
          </cell>
          <cell r="E6051">
            <v>2</v>
          </cell>
          <cell r="F6051" t="str">
            <v>Đặng Thị Kiến An (TG)</v>
          </cell>
          <cell r="G6051">
            <v>9</v>
          </cell>
        </row>
        <row r="6052">
          <cell r="B6052" t="str">
            <v>022200257601</v>
          </cell>
          <cell r="C6052" t="str">
            <v>Tiếng Anh Du lịch và khách sạn</v>
          </cell>
          <cell r="D6052" t="str">
            <v>21C7-NNA1</v>
          </cell>
          <cell r="E6052">
            <v>2</v>
          </cell>
          <cell r="F6052" t="str">
            <v>Cao Thế Nhật (TG)</v>
          </cell>
          <cell r="G6052">
            <v>9</v>
          </cell>
        </row>
        <row r="6053">
          <cell r="B6053" t="str">
            <v>022200260901</v>
          </cell>
          <cell r="C6053" t="str">
            <v>Thực hành Biên dịch</v>
          </cell>
          <cell r="D6053" t="str">
            <v>21C7-NNA1</v>
          </cell>
          <cell r="E6053">
            <v>2</v>
          </cell>
          <cell r="F6053" t="str">
            <v>Phạm Xuân Lan (TG)</v>
          </cell>
          <cell r="G6053">
            <v>9</v>
          </cell>
        </row>
        <row r="6054">
          <cell r="B6054" t="str">
            <v>022200261001</v>
          </cell>
          <cell r="C6054" t="str">
            <v>Tiếng Anh Quản trị</v>
          </cell>
          <cell r="D6054" t="str">
            <v>21C7-NNA1</v>
          </cell>
          <cell r="E6054">
            <v>2</v>
          </cell>
          <cell r="F6054" t="str">
            <v>Phạm Thị Thu Hiền</v>
          </cell>
          <cell r="G6054">
            <v>9</v>
          </cell>
        </row>
        <row r="6055">
          <cell r="B6055" t="str">
            <v>022200282101</v>
          </cell>
          <cell r="C6055" t="str">
            <v>Xây dựng giao diện Web</v>
          </cell>
          <cell r="D6055" t="str">
            <v>22C7-LTM1</v>
          </cell>
          <cell r="E6055">
            <v>2</v>
          </cell>
          <cell r="F6055" t="str">
            <v>Đào Lê Phương Anh</v>
          </cell>
          <cell r="G6055">
            <v>11</v>
          </cell>
        </row>
        <row r="6056">
          <cell r="B6056" t="str">
            <v>022200284501</v>
          </cell>
          <cell r="C6056" t="str">
            <v>Cơ sở dữ liệu</v>
          </cell>
          <cell r="D6056" t="str">
            <v>22C7-LTM1</v>
          </cell>
          <cell r="E6056">
            <v>2</v>
          </cell>
          <cell r="F6056" t="str">
            <v>Vũ Thị Thái Linh</v>
          </cell>
          <cell r="G6056">
            <v>11</v>
          </cell>
        </row>
        <row r="6057">
          <cell r="B6057" t="str">
            <v>022200285801</v>
          </cell>
          <cell r="C6057" t="str">
            <v>Nhập môn Công nghệ phần mềm</v>
          </cell>
          <cell r="D6057" t="str">
            <v>21C7-LTM1</v>
          </cell>
          <cell r="E6057">
            <v>2</v>
          </cell>
          <cell r="F6057" t="str">
            <v>Võ Văn Bình (TG)</v>
          </cell>
          <cell r="G6057">
            <v>12</v>
          </cell>
        </row>
        <row r="6058">
          <cell r="B6058" t="str">
            <v>022200286701</v>
          </cell>
          <cell r="C6058" t="str">
            <v>Phần cứng và mạng  máy tính</v>
          </cell>
          <cell r="D6058" t="str">
            <v>22C7-LTM1</v>
          </cell>
          <cell r="E6058">
            <v>2</v>
          </cell>
          <cell r="F6058" t="str">
            <v>Đỗ Tuấn Việt</v>
          </cell>
          <cell r="G6058">
            <v>11</v>
          </cell>
        </row>
        <row r="6059">
          <cell r="B6059" t="str">
            <v>022200286801</v>
          </cell>
          <cell r="C6059" t="str">
            <v>Thực hành Phần cứng và mạng  máy tính</v>
          </cell>
          <cell r="D6059" t="str">
            <v>22C7-LTM1</v>
          </cell>
          <cell r="E6059">
            <v>2</v>
          </cell>
          <cell r="F6059" t="str">
            <v>Đỗ Tuấn Việt</v>
          </cell>
          <cell r="G6059">
            <v>11</v>
          </cell>
        </row>
        <row r="6060">
          <cell r="B6060" t="str">
            <v>022200288201</v>
          </cell>
          <cell r="C6060" t="str">
            <v>Thực hành Lập trình cơ sở dữ liệu</v>
          </cell>
          <cell r="D6060" t="str">
            <v>21C7-LTM1</v>
          </cell>
          <cell r="E6060">
            <v>2</v>
          </cell>
          <cell r="F6060" t="str">
            <v>Mai Chiếm Tuấn</v>
          </cell>
          <cell r="G6060">
            <v>12</v>
          </cell>
        </row>
        <row r="6061">
          <cell r="B6061" t="str">
            <v>022200293801</v>
          </cell>
          <cell r="C6061" t="str">
            <v>Hệ quản trị cơ sở dữ liệu</v>
          </cell>
          <cell r="D6061" t="str">
            <v>21C7-LTM1</v>
          </cell>
          <cell r="E6061">
            <v>2</v>
          </cell>
          <cell r="F6061" t="str">
            <v>Lê Hồng  Thái</v>
          </cell>
          <cell r="G6061">
            <v>12</v>
          </cell>
        </row>
        <row r="6062">
          <cell r="B6062" t="str">
            <v>022200299801</v>
          </cell>
          <cell r="C6062" t="str">
            <v>Cấu trúc dữ liệu và giải thuật</v>
          </cell>
          <cell r="D6062" t="str">
            <v>22C7-LTM1</v>
          </cell>
          <cell r="E6062">
            <v>2</v>
          </cell>
          <cell r="F6062" t="str">
            <v>Nguyễn Văn  Minh</v>
          </cell>
          <cell r="G6062">
            <v>11</v>
          </cell>
        </row>
        <row r="6063">
          <cell r="B6063" t="str">
            <v>022200299901</v>
          </cell>
          <cell r="C6063" t="str">
            <v>Lập trình hướng đối tượng</v>
          </cell>
          <cell r="D6063" t="str">
            <v>22C7-LTM1</v>
          </cell>
          <cell r="E6063">
            <v>2</v>
          </cell>
          <cell r="F6063" t="str">
            <v>Mai Chiếm Tuấn</v>
          </cell>
          <cell r="G6063">
            <v>11</v>
          </cell>
        </row>
        <row r="6064">
          <cell r="B6064" t="str">
            <v>022200300001</v>
          </cell>
          <cell r="C6064" t="str">
            <v>Thực hành Lập trình hướng đối tượng</v>
          </cell>
          <cell r="D6064" t="str">
            <v>22C7-LTM1</v>
          </cell>
          <cell r="E6064">
            <v>2</v>
          </cell>
          <cell r="F6064" t="str">
            <v>Mai Chiếm Tuấn</v>
          </cell>
          <cell r="G6064">
            <v>11</v>
          </cell>
        </row>
        <row r="6065">
          <cell r="B6065" t="str">
            <v>022200300201</v>
          </cell>
          <cell r="C6065" t="str">
            <v>Lập trình mạng</v>
          </cell>
          <cell r="D6065" t="str">
            <v>22C7-LTM1</v>
          </cell>
          <cell r="E6065">
            <v>2</v>
          </cell>
          <cell r="F6065" t="str">
            <v>Trần Việt  Khánh</v>
          </cell>
          <cell r="G6065">
            <v>11</v>
          </cell>
        </row>
        <row r="6066">
          <cell r="B6066" t="str">
            <v>022200300601</v>
          </cell>
          <cell r="C6066" t="str">
            <v>Thực hành Lập trình mạng</v>
          </cell>
          <cell r="D6066" t="str">
            <v>22C7-LTM1</v>
          </cell>
          <cell r="E6066">
            <v>2</v>
          </cell>
          <cell r="F6066" t="str">
            <v>Trần Việt  Khánh</v>
          </cell>
          <cell r="G6066">
            <v>11</v>
          </cell>
        </row>
        <row r="6067">
          <cell r="B6067" t="str">
            <v>022200307201</v>
          </cell>
          <cell r="C6067" t="str">
            <v>Bảo vệ môi trường, sử dụng năng lượng và tài nguyên hiệu quả</v>
          </cell>
          <cell r="D6067" t="str">
            <v>22C7-LTM1</v>
          </cell>
          <cell r="E6067">
            <v>2</v>
          </cell>
          <cell r="F6067" t="str">
            <v>Châu Văn Bảo</v>
          </cell>
          <cell r="G6067">
            <v>11</v>
          </cell>
        </row>
        <row r="6068">
          <cell r="B6068" t="str">
            <v>022200307401</v>
          </cell>
          <cell r="C6068" t="str">
            <v>Nguyên lý cắt kim loại</v>
          </cell>
          <cell r="D6068" t="str">
            <v>22C7-CCK1</v>
          </cell>
          <cell r="E6068">
            <v>2</v>
          </cell>
          <cell r="F6068" t="str">
            <v>Vũ Đức  Pháp</v>
          </cell>
          <cell r="G6068">
            <v>18</v>
          </cell>
        </row>
        <row r="6069">
          <cell r="B6069" t="str">
            <v>022200307501</v>
          </cell>
          <cell r="C6069" t="str">
            <v>Sức bền vật liệu (Strength of Materials)</v>
          </cell>
          <cell r="D6069" t="str">
            <v>22C7-CCK1</v>
          </cell>
          <cell r="E6069">
            <v>2</v>
          </cell>
          <cell r="F6069" t="str">
            <v>Dương Thị Hồng</v>
          </cell>
          <cell r="G6069">
            <v>18</v>
          </cell>
        </row>
        <row r="6070">
          <cell r="B6070" t="str">
            <v>022200307901</v>
          </cell>
          <cell r="C6070" t="str">
            <v>Công nghệ chế tạo máy</v>
          </cell>
          <cell r="D6070" t="str">
            <v>21C7-CCK1</v>
          </cell>
          <cell r="E6070">
            <v>2</v>
          </cell>
          <cell r="F6070" t="str">
            <v>Vũ Đức  Pháp</v>
          </cell>
          <cell r="G6070">
            <v>31</v>
          </cell>
        </row>
        <row r="6071">
          <cell r="B6071" t="str">
            <v>022200308001</v>
          </cell>
          <cell r="C6071" t="str">
            <v>Thủy lực khí nén (Pneumatics and Hydralics)</v>
          </cell>
          <cell r="D6071" t="str">
            <v>21C7-CCK1</v>
          </cell>
          <cell r="E6071">
            <v>2</v>
          </cell>
          <cell r="F6071" t="str">
            <v>Chung Trần Thế  Vinh</v>
          </cell>
          <cell r="G6071">
            <v>31</v>
          </cell>
        </row>
        <row r="6072">
          <cell r="B6072" t="str">
            <v>022200308002</v>
          </cell>
          <cell r="C6072" t="str">
            <v>Thủy lực khí nén (Pneumatics and Hydralics)</v>
          </cell>
          <cell r="D6072" t="str">
            <v>21C7-CCK1</v>
          </cell>
          <cell r="E6072">
            <v>2</v>
          </cell>
          <cell r="G6072">
            <v>4</v>
          </cell>
        </row>
        <row r="6073">
          <cell r="B6073" t="str">
            <v>022200308101</v>
          </cell>
          <cell r="C6073" t="str">
            <v>Đồ án Hệ thống truyền động cơ khí</v>
          </cell>
          <cell r="D6073" t="str">
            <v>21C7-CCK1</v>
          </cell>
          <cell r="E6073">
            <v>2</v>
          </cell>
          <cell r="F6073" t="str">
            <v>Nguyễn Hồng Phúc</v>
          </cell>
          <cell r="G6073">
            <v>31</v>
          </cell>
        </row>
        <row r="6074">
          <cell r="B6074" t="str">
            <v>022200308601</v>
          </cell>
          <cell r="C6074" t="str">
            <v>Quản lý tòa nhà thông minh</v>
          </cell>
          <cell r="D6074" t="str">
            <v>21C7-ĐCN1</v>
          </cell>
          <cell r="E6074">
            <v>2</v>
          </cell>
          <cell r="F6074" t="str">
            <v>Cao Văn Tuấn</v>
          </cell>
          <cell r="G6074">
            <v>13</v>
          </cell>
        </row>
        <row r="6075">
          <cell r="B6075" t="str">
            <v>022200308701</v>
          </cell>
          <cell r="C6075" t="str">
            <v>Thực hành Đo lường tự động và cảm biến thông minh</v>
          </cell>
          <cell r="D6075" t="str">
            <v>21C7-ĐCN1</v>
          </cell>
          <cell r="E6075">
            <v>2</v>
          </cell>
          <cell r="F6075" t="str">
            <v>Tạ Minh  Cường</v>
          </cell>
          <cell r="G6075">
            <v>13</v>
          </cell>
        </row>
        <row r="6076">
          <cell r="B6076" t="str">
            <v>022200308801</v>
          </cell>
          <cell r="C6076" t="str">
            <v>Thực hành Nhà thông minh</v>
          </cell>
          <cell r="D6076" t="str">
            <v>21C7-ĐCN1</v>
          </cell>
          <cell r="E6076">
            <v>2</v>
          </cell>
          <cell r="F6076" t="str">
            <v>Trần Nam Anh</v>
          </cell>
          <cell r="G6076">
            <v>13</v>
          </cell>
        </row>
        <row r="6077">
          <cell r="B6077" t="str">
            <v>022200309201</v>
          </cell>
          <cell r="C6077" t="str">
            <v>Lập trình cơ sở dữ liệu</v>
          </cell>
          <cell r="D6077" t="str">
            <v>21C7-LTM1</v>
          </cell>
          <cell r="E6077">
            <v>2</v>
          </cell>
          <cell r="F6077" t="str">
            <v>Mai Chiếm Tuấn</v>
          </cell>
          <cell r="G6077">
            <v>12</v>
          </cell>
        </row>
        <row r="6078">
          <cell r="B6078" t="str">
            <v>022200309301</v>
          </cell>
          <cell r="C6078" t="str">
            <v>Big Data</v>
          </cell>
          <cell r="D6078" t="str">
            <v>21C7-LTM1</v>
          </cell>
          <cell r="E6078">
            <v>2</v>
          </cell>
          <cell r="F6078" t="str">
            <v>Nguyễn Ngọc  Tuyên</v>
          </cell>
          <cell r="G6078">
            <v>12</v>
          </cell>
        </row>
        <row r="6079">
          <cell r="B6079" t="str">
            <v>022200309401</v>
          </cell>
          <cell r="C6079" t="str">
            <v>Bảo mật dữ liệu (Data Security)</v>
          </cell>
          <cell r="D6079" t="str">
            <v>21C7-LTM1</v>
          </cell>
          <cell r="E6079">
            <v>2</v>
          </cell>
          <cell r="F6079" t="str">
            <v>Trần Vĩnh  Xuyên</v>
          </cell>
          <cell r="G6079">
            <v>12</v>
          </cell>
        </row>
        <row r="6080">
          <cell r="B6080" t="str">
            <v>022200309501</v>
          </cell>
          <cell r="C6080" t="str">
            <v>Công nghệ di động (Mobile Technology)</v>
          </cell>
          <cell r="D6080" t="str">
            <v>21C7-LTM1</v>
          </cell>
          <cell r="E6080">
            <v>2</v>
          </cell>
          <cell r="F6080" t="str">
            <v>Mai Chiếm Tuấn</v>
          </cell>
          <cell r="G6080">
            <v>12</v>
          </cell>
        </row>
        <row r="6081">
          <cell r="B6081" t="str">
            <v>022200309502</v>
          </cell>
          <cell r="C6081" t="str">
            <v>Công nghệ di động (Mobile Technology)</v>
          </cell>
          <cell r="D6081" t="str">
            <v>21C7-LTM1</v>
          </cell>
          <cell r="E6081">
            <v>2</v>
          </cell>
          <cell r="G6081">
            <v>1</v>
          </cell>
        </row>
        <row r="6082">
          <cell r="B6082" t="str">
            <v>022200310101</v>
          </cell>
          <cell r="C6082" t="str">
            <v>Kỹ năng viết trong công sở (Writing for Employability)</v>
          </cell>
          <cell r="D6082" t="str">
            <v>21C7-NNA1</v>
          </cell>
          <cell r="E6082">
            <v>2</v>
          </cell>
          <cell r="F6082" t="str">
            <v>Lê Gia Mẫn (TG)</v>
          </cell>
          <cell r="G6082">
            <v>9</v>
          </cell>
        </row>
        <row r="6083">
          <cell r="B6083" t="str">
            <v>022200310201</v>
          </cell>
          <cell r="C6083" t="str">
            <v>Kỹ năng nghề nghiệp (Preparing to Work)</v>
          </cell>
          <cell r="D6083" t="str">
            <v>21C7-NNA1</v>
          </cell>
          <cell r="E6083">
            <v>2</v>
          </cell>
          <cell r="F6083" t="str">
            <v>Trần Thanh Trúc</v>
          </cell>
          <cell r="G6083">
            <v>9</v>
          </cell>
        </row>
        <row r="6084">
          <cell r="B6084" t="str">
            <v>022200310301</v>
          </cell>
          <cell r="C6084" t="str">
            <v>Đồ án chuyên ngành 2</v>
          </cell>
          <cell r="D6084" t="str">
            <v>21C7-NNA1</v>
          </cell>
          <cell r="E6084">
            <v>2</v>
          </cell>
          <cell r="F6084" t="str">
            <v>Phạm Thị Thu Hiền</v>
          </cell>
          <cell r="G6084">
            <v>9</v>
          </cell>
        </row>
        <row r="6085">
          <cell r="B6085" t="str">
            <v>022400003601</v>
          </cell>
          <cell r="C6085" t="str">
            <v>Điện công nghiệp</v>
          </cell>
          <cell r="D6085" t="str">
            <v>22C2B-ĐCN1</v>
          </cell>
          <cell r="E6085">
            <v>2</v>
          </cell>
          <cell r="F6085" t="str">
            <v>Nguyễn Thùy  Linh</v>
          </cell>
          <cell r="G6085">
            <v>48</v>
          </cell>
        </row>
        <row r="6086">
          <cell r="B6086" t="str">
            <v>022400003801</v>
          </cell>
          <cell r="C6086" t="str">
            <v>Điện tử công nghiệp</v>
          </cell>
          <cell r="D6086" t="str">
            <v>22C2B-CĐT1</v>
          </cell>
          <cell r="E6086">
            <v>2</v>
          </cell>
          <cell r="F6086" t="str">
            <v>Cao Văn Tuấn</v>
          </cell>
          <cell r="G6086">
            <v>20</v>
          </cell>
        </row>
        <row r="6087">
          <cell r="B6087" t="str">
            <v>022400003802</v>
          </cell>
          <cell r="C6087" t="str">
            <v>Điện tử công nghiệp</v>
          </cell>
          <cell r="D6087" t="str">
            <v>22C2B-ĐĐT1</v>
          </cell>
          <cell r="E6087">
            <v>2</v>
          </cell>
          <cell r="F6087" t="str">
            <v>Phan Thanh Hoàng</v>
          </cell>
          <cell r="G6087">
            <v>21</v>
          </cell>
        </row>
        <row r="6088">
          <cell r="B6088" t="str">
            <v>022400005501</v>
          </cell>
          <cell r="C6088" t="str">
            <v>Động cơ đốt trong</v>
          </cell>
          <cell r="D6088" t="str">
            <v>22C2B-CNÔ1</v>
          </cell>
          <cell r="E6088">
            <v>2</v>
          </cell>
          <cell r="F6088" t="str">
            <v>Triệu Phú  Nguyên</v>
          </cell>
          <cell r="G6088">
            <v>50</v>
          </cell>
        </row>
        <row r="6089">
          <cell r="B6089" t="str">
            <v>022400005502</v>
          </cell>
          <cell r="C6089" t="str">
            <v>Động cơ đốt trong</v>
          </cell>
          <cell r="D6089" t="str">
            <v>22C2B-CNÔ2</v>
          </cell>
          <cell r="E6089">
            <v>2</v>
          </cell>
          <cell r="F6089" t="str">
            <v>Trần Khắc Vinh (TG), Triệu Phú  Nguyên</v>
          </cell>
          <cell r="G6089">
            <v>51</v>
          </cell>
        </row>
        <row r="6090">
          <cell r="B6090" t="str">
            <v>022400012301</v>
          </cell>
          <cell r="C6090" t="str">
            <v>Phân tích và thiết kế hệ thống</v>
          </cell>
          <cell r="D6090" t="str">
            <v>22C2B-THU1</v>
          </cell>
          <cell r="E6090">
            <v>2</v>
          </cell>
          <cell r="F6090" t="str">
            <v>Trương Hoàng Nhu (TG)</v>
          </cell>
          <cell r="G6090">
            <v>27</v>
          </cell>
        </row>
        <row r="6091">
          <cell r="B6091" t="str">
            <v>022400020901</v>
          </cell>
          <cell r="C6091" t="str">
            <v>Truyền động điện và ứng dụng</v>
          </cell>
          <cell r="D6091" t="str">
            <v>22C2B-CĐT1</v>
          </cell>
          <cell r="E6091">
            <v>2</v>
          </cell>
          <cell r="F6091" t="str">
            <v>Đỗ Huỳnh Thanh  Phong</v>
          </cell>
          <cell r="G6091">
            <v>20</v>
          </cell>
        </row>
        <row r="6092">
          <cell r="B6092" t="str">
            <v>022400020902</v>
          </cell>
          <cell r="C6092" t="str">
            <v>Truyền động điện và ứng dụng</v>
          </cell>
          <cell r="D6092" t="str">
            <v>22C2B-ĐCN1</v>
          </cell>
          <cell r="E6092">
            <v>2</v>
          </cell>
          <cell r="F6092" t="str">
            <v>Đỗ Huỳnh Thanh  Phong</v>
          </cell>
          <cell r="G6092">
            <v>42</v>
          </cell>
        </row>
        <row r="6093">
          <cell r="B6093" t="str">
            <v>022400040501</v>
          </cell>
          <cell r="C6093" t="str">
            <v>Thực hành Vẽ điện - điện tử</v>
          </cell>
          <cell r="D6093" t="str">
            <v>22C2B-ĐĐT1</v>
          </cell>
          <cell r="E6093">
            <v>2</v>
          </cell>
          <cell r="F6093" t="str">
            <v>Nguyễn Thị Ngọc Hiền</v>
          </cell>
          <cell r="G6093">
            <v>21</v>
          </cell>
        </row>
        <row r="6094">
          <cell r="B6094" t="str">
            <v>022400041401</v>
          </cell>
          <cell r="C6094" t="str">
            <v>Thực hành Vi xử lý</v>
          </cell>
          <cell r="D6094" t="str">
            <v>22C2B-ĐĐT1</v>
          </cell>
          <cell r="E6094">
            <v>2</v>
          </cell>
          <cell r="F6094" t="str">
            <v>Nguyễn Minh  Đức(B)</v>
          </cell>
          <cell r="G6094">
            <v>21</v>
          </cell>
        </row>
        <row r="6095">
          <cell r="B6095" t="str">
            <v>022400077802</v>
          </cell>
          <cell r="C6095" t="str">
            <v>Công nghệ chế tạo máy</v>
          </cell>
          <cell r="D6095" t="str">
            <v>22C2B-CTM1; 22C2B-CCK1</v>
          </cell>
          <cell r="E6095">
            <v>2</v>
          </cell>
          <cell r="F6095" t="str">
            <v>Trần Đình Khải</v>
          </cell>
          <cell r="G6095">
            <v>49</v>
          </cell>
        </row>
        <row r="6096">
          <cell r="B6096" t="str">
            <v>022400096901</v>
          </cell>
          <cell r="C6096" t="str">
            <v>Ngữ âm và âm vị học</v>
          </cell>
          <cell r="D6096" t="str">
            <v>22C2B-NNA1</v>
          </cell>
          <cell r="E6096">
            <v>2</v>
          </cell>
          <cell r="F6096" t="str">
            <v>Phạm Xuân Lan (TG)</v>
          </cell>
          <cell r="G6096">
            <v>27</v>
          </cell>
        </row>
        <row r="6097">
          <cell r="B6097" t="str">
            <v>022400096902</v>
          </cell>
          <cell r="C6097" t="str">
            <v>Ngữ âm và âm vị học</v>
          </cell>
          <cell r="D6097" t="str">
            <v>22C2B-NNA2</v>
          </cell>
          <cell r="E6097">
            <v>2</v>
          </cell>
          <cell r="F6097" t="str">
            <v>Nguyễn Thiện Bình</v>
          </cell>
          <cell r="G6097">
            <v>35</v>
          </cell>
        </row>
        <row r="6098">
          <cell r="B6098" t="str">
            <v>022400128701</v>
          </cell>
          <cell r="C6098" t="str">
            <v>Lập trình PLC</v>
          </cell>
          <cell r="D6098" t="str">
            <v>22C2B-CĐT1</v>
          </cell>
          <cell r="E6098">
            <v>2</v>
          </cell>
          <cell r="F6098" t="str">
            <v>Đặng Đức  Minh</v>
          </cell>
          <cell r="G6098">
            <v>21</v>
          </cell>
        </row>
        <row r="6099">
          <cell r="B6099" t="str">
            <v>022400129101</v>
          </cell>
          <cell r="C6099" t="str">
            <v>Điện tử tương tự</v>
          </cell>
          <cell r="D6099" t="str">
            <v>22C2B-ĐĐT1</v>
          </cell>
          <cell r="E6099">
            <v>2</v>
          </cell>
          <cell r="F6099" t="str">
            <v>Nguyễn Trần Thanh  Nhàn</v>
          </cell>
          <cell r="G6099">
            <v>21</v>
          </cell>
        </row>
        <row r="6100">
          <cell r="B6100" t="str">
            <v>022400141701</v>
          </cell>
          <cell r="C6100" t="str">
            <v>Thực hành sửa chữa cơ khí</v>
          </cell>
          <cell r="D6100" t="str">
            <v>22C2B-CCK1</v>
          </cell>
          <cell r="E6100">
            <v>2</v>
          </cell>
          <cell r="F6100" t="str">
            <v>Võ Minh  Quang</v>
          </cell>
          <cell r="G6100">
            <v>29</v>
          </cell>
        </row>
        <row r="6101">
          <cell r="B6101" t="str">
            <v>022400142001</v>
          </cell>
          <cell r="C6101" t="str">
            <v>Thực hành cung cấp điện</v>
          </cell>
          <cell r="D6101" t="str">
            <v>22C2B-ĐCN1</v>
          </cell>
          <cell r="E6101">
            <v>2</v>
          </cell>
          <cell r="F6101" t="str">
            <v>Đỗ Huỳnh Thanh  Phong, Trần Nam Anh</v>
          </cell>
          <cell r="G6101">
            <v>44</v>
          </cell>
        </row>
        <row r="6102">
          <cell r="B6102" t="str">
            <v>022400144001</v>
          </cell>
          <cell r="C6102" t="str">
            <v>Tự động hóa hệ thống lạnh</v>
          </cell>
          <cell r="D6102" t="str">
            <v>22C2B-KML1</v>
          </cell>
          <cell r="E6102">
            <v>2</v>
          </cell>
          <cell r="F6102" t="str">
            <v>Đặng Thế Huân</v>
          </cell>
          <cell r="G6102">
            <v>29</v>
          </cell>
        </row>
        <row r="6103">
          <cell r="B6103" t="str">
            <v>022400144201</v>
          </cell>
          <cell r="C6103" t="str">
            <v>Thực hành CNC cơ bản</v>
          </cell>
          <cell r="D6103" t="str">
            <v>22C2B-CTM1</v>
          </cell>
          <cell r="E6103">
            <v>2</v>
          </cell>
          <cell r="F6103" t="str">
            <v>Chung Trần Thế  Vinh</v>
          </cell>
          <cell r="G6103">
            <v>20</v>
          </cell>
        </row>
        <row r="6104">
          <cell r="B6104" t="str">
            <v>022400144202</v>
          </cell>
          <cell r="C6104" t="str">
            <v>Thực hành CNC cơ bản</v>
          </cell>
          <cell r="D6104" t="str">
            <v>22C2B-CCK1</v>
          </cell>
          <cell r="E6104">
            <v>2</v>
          </cell>
          <cell r="F6104" t="str">
            <v>Đỗ Thị Phương Khanh</v>
          </cell>
          <cell r="G6104">
            <v>29</v>
          </cell>
        </row>
        <row r="6105">
          <cell r="B6105" t="str">
            <v>022400146001</v>
          </cell>
          <cell r="C6105" t="str">
            <v>Thực hành Tiện nâng cao</v>
          </cell>
          <cell r="D6105" t="str">
            <v>22C2B-CTM1</v>
          </cell>
          <cell r="E6105">
            <v>2</v>
          </cell>
          <cell r="F6105" t="str">
            <v>Vũ Đức  Pháp</v>
          </cell>
          <cell r="G6105">
            <v>20</v>
          </cell>
        </row>
        <row r="6106">
          <cell r="B6106" t="str">
            <v>022400146002</v>
          </cell>
          <cell r="C6106" t="str">
            <v>Thực hành Tiện nâng cao</v>
          </cell>
          <cell r="D6106" t="str">
            <v>22C2B-CCK1</v>
          </cell>
          <cell r="E6106">
            <v>2</v>
          </cell>
          <cell r="F6106" t="str">
            <v>Dương Minh  Chung</v>
          </cell>
          <cell r="G6106">
            <v>29</v>
          </cell>
        </row>
        <row r="6107">
          <cell r="B6107" t="str">
            <v>022400148101</v>
          </cell>
          <cell r="C6107" t="str">
            <v>Hệ thống phanh trên ôtô hiện đại</v>
          </cell>
          <cell r="D6107" t="str">
            <v>22C2B-CNÔ1</v>
          </cell>
          <cell r="E6107">
            <v>2</v>
          </cell>
          <cell r="F6107" t="str">
            <v>Trương Công Trưởng (TG)</v>
          </cell>
          <cell r="G6107">
            <v>50</v>
          </cell>
        </row>
        <row r="6108">
          <cell r="B6108" t="str">
            <v>022400148102</v>
          </cell>
          <cell r="C6108" t="str">
            <v>Hệ thống phanh trên ôtô hiện đại</v>
          </cell>
          <cell r="D6108" t="str">
            <v>22C2B-CNÔ2</v>
          </cell>
          <cell r="E6108">
            <v>2</v>
          </cell>
          <cell r="F6108" t="str">
            <v>Trương Công Trưởng (TG)</v>
          </cell>
          <cell r="G6108">
            <v>52</v>
          </cell>
        </row>
        <row r="6109">
          <cell r="B6109" t="str">
            <v>022400193001</v>
          </cell>
          <cell r="C6109" t="str">
            <v>Kỹ thuật điều hòa không khí</v>
          </cell>
          <cell r="D6109" t="str">
            <v>22C2B-LĐL1</v>
          </cell>
          <cell r="E6109">
            <v>2</v>
          </cell>
          <cell r="F6109" t="str">
            <v>Đinh Đồng Hiệp</v>
          </cell>
          <cell r="G6109">
            <v>16</v>
          </cell>
        </row>
        <row r="6110">
          <cell r="B6110" t="str">
            <v>022400195501</v>
          </cell>
          <cell r="C6110" t="str">
            <v>Thiết kế CAD cơ bản</v>
          </cell>
          <cell r="D6110" t="str">
            <v>22C2B-CCK1</v>
          </cell>
          <cell r="E6110">
            <v>2</v>
          </cell>
          <cell r="F6110" t="str">
            <v>Trương Thị Phương Hồng</v>
          </cell>
          <cell r="G6110">
            <v>29</v>
          </cell>
        </row>
        <row r="6111">
          <cell r="B6111" t="str">
            <v>022400196101</v>
          </cell>
          <cell r="C6111" t="str">
            <v>Tổ chức và quản lý chất lượng trang phục may công nghiệp</v>
          </cell>
          <cell r="D6111" t="str">
            <v>22C2B-CNM1</v>
          </cell>
          <cell r="E6111">
            <v>2</v>
          </cell>
          <cell r="F6111" t="str">
            <v>Lê Thị Phương Thảo</v>
          </cell>
          <cell r="G6111">
            <v>9</v>
          </cell>
        </row>
        <row r="6112">
          <cell r="B6112" t="str">
            <v>022400200901</v>
          </cell>
          <cell r="C6112" t="str">
            <v>May trang phục 3</v>
          </cell>
          <cell r="D6112" t="str">
            <v>22C2B-CNM1</v>
          </cell>
          <cell r="E6112">
            <v>2</v>
          </cell>
          <cell r="F6112" t="str">
            <v>Bùi Thị Ngọc Sương</v>
          </cell>
          <cell r="G6112">
            <v>10</v>
          </cell>
        </row>
        <row r="6113">
          <cell r="B6113" t="str">
            <v>022400204301</v>
          </cell>
          <cell r="C6113" t="str">
            <v>Quản trị tài chính</v>
          </cell>
          <cell r="D6113" t="str">
            <v>22C2B-LGT1</v>
          </cell>
          <cell r="E6113">
            <v>2</v>
          </cell>
          <cell r="F6113" t="str">
            <v>Nguyễn Thị Kim Ngân (TG)</v>
          </cell>
          <cell r="G6113">
            <v>15</v>
          </cell>
        </row>
        <row r="6114">
          <cell r="B6114" t="str">
            <v>022400205201</v>
          </cell>
          <cell r="C6114" t="str">
            <v>Kinh tế vĩ mô</v>
          </cell>
          <cell r="D6114" t="str">
            <v>22C2B-KTD1</v>
          </cell>
          <cell r="E6114">
            <v>2</v>
          </cell>
          <cell r="F6114" t="str">
            <v>Trần Lý Phương Thảo (TG)</v>
          </cell>
          <cell r="G6114">
            <v>45</v>
          </cell>
        </row>
        <row r="6115">
          <cell r="B6115" t="str">
            <v>022400213201</v>
          </cell>
          <cell r="C6115" t="str">
            <v>Thực hành động cơ xăng</v>
          </cell>
          <cell r="D6115" t="str">
            <v>22C2B-CNÔ1</v>
          </cell>
          <cell r="E6115">
            <v>2</v>
          </cell>
          <cell r="F6115" t="str">
            <v>Huỳnh Đình Văn, Nguyễn Tấn Lực (TG)</v>
          </cell>
          <cell r="G6115">
            <v>50</v>
          </cell>
        </row>
        <row r="6116">
          <cell r="B6116" t="str">
            <v>022400213202</v>
          </cell>
          <cell r="C6116" t="str">
            <v>Thực hành động cơ xăng</v>
          </cell>
          <cell r="D6116" t="str">
            <v>22C2B-CNÔ2</v>
          </cell>
          <cell r="E6116">
            <v>2</v>
          </cell>
          <cell r="F6116" t="str">
            <v>Hoàng Phúc Bảo, Trần Quốc Duy</v>
          </cell>
          <cell r="G6116">
            <v>51</v>
          </cell>
        </row>
        <row r="6117">
          <cell r="B6117" t="str">
            <v>022400213301</v>
          </cell>
          <cell r="C6117" t="str">
            <v>Thực hành hệ thống điều hòa không khí cục bộ</v>
          </cell>
          <cell r="D6117" t="str">
            <v>22C2B-LĐL1</v>
          </cell>
          <cell r="E6117">
            <v>2</v>
          </cell>
          <cell r="F6117" t="str">
            <v>Phan Văn Hòa</v>
          </cell>
          <cell r="G6117">
            <v>16</v>
          </cell>
        </row>
        <row r="6118">
          <cell r="B6118" t="str">
            <v>022400213302</v>
          </cell>
          <cell r="C6118" t="str">
            <v>Thực hành hệ thống điều hòa không khí cục bộ</v>
          </cell>
          <cell r="D6118" t="str">
            <v>22C2B-VSL1</v>
          </cell>
          <cell r="E6118">
            <v>2</v>
          </cell>
          <cell r="F6118" t="str">
            <v>Phan Văn Hòa</v>
          </cell>
          <cell r="G6118">
            <v>22</v>
          </cell>
        </row>
        <row r="6119">
          <cell r="B6119" t="str">
            <v>022400213303</v>
          </cell>
          <cell r="C6119" t="str">
            <v>Thực hành hệ thống điều hòa không khí cục bộ</v>
          </cell>
          <cell r="D6119" t="str">
            <v>22C2B-KML1</v>
          </cell>
          <cell r="E6119">
            <v>2</v>
          </cell>
          <cell r="F6119" t="str">
            <v>Phan Văn Hòa</v>
          </cell>
          <cell r="G6119">
            <v>29</v>
          </cell>
        </row>
        <row r="6120">
          <cell r="B6120" t="str">
            <v>022400213501</v>
          </cell>
          <cell r="C6120" t="str">
            <v>Máy và thiết bị lạnh</v>
          </cell>
          <cell r="D6120" t="str">
            <v>22C2B-LĐL1</v>
          </cell>
          <cell r="E6120">
            <v>2</v>
          </cell>
          <cell r="F6120" t="str">
            <v>Trần Đình Khoa</v>
          </cell>
          <cell r="G6120">
            <v>18</v>
          </cell>
        </row>
        <row r="6121">
          <cell r="B6121" t="str">
            <v>022400213601</v>
          </cell>
          <cell r="C6121" t="str">
            <v>Cơ sở kỹ thuật điện - điện tử</v>
          </cell>
          <cell r="D6121" t="str">
            <v>22C2B-LĐL1</v>
          </cell>
          <cell r="E6121">
            <v>2</v>
          </cell>
          <cell r="F6121" t="str">
            <v>Đỗ Trọng  Quý</v>
          </cell>
          <cell r="G6121">
            <v>16</v>
          </cell>
        </row>
        <row r="6122">
          <cell r="B6122" t="str">
            <v>022400214201</v>
          </cell>
          <cell r="C6122" t="str">
            <v>Quản trị học</v>
          </cell>
          <cell r="D6122" t="str">
            <v>22C2B-KTD1</v>
          </cell>
          <cell r="E6122">
            <v>2</v>
          </cell>
          <cell r="F6122" t="str">
            <v>Nguyễn Phương Loan (TG)</v>
          </cell>
          <cell r="G6122">
            <v>45</v>
          </cell>
        </row>
        <row r="6123">
          <cell r="B6123" t="str">
            <v>022400214501</v>
          </cell>
          <cell r="C6123" t="str">
            <v>Kế toán chi phí</v>
          </cell>
          <cell r="D6123" t="str">
            <v>22C2B-KTD1</v>
          </cell>
          <cell r="E6123">
            <v>2</v>
          </cell>
          <cell r="F6123" t="str">
            <v>Trần Thị Huyền Trang (TG)</v>
          </cell>
          <cell r="G6123">
            <v>45</v>
          </cell>
        </row>
        <row r="6124">
          <cell r="B6124" t="str">
            <v>022400218401</v>
          </cell>
          <cell r="C6124" t="str">
            <v>Nguyên lý - Chi tiết máy</v>
          </cell>
          <cell r="D6124" t="str">
            <v>22C2B-CNÔ1</v>
          </cell>
          <cell r="E6124">
            <v>2</v>
          </cell>
          <cell r="F6124" t="str">
            <v>Nguyễn Hồng Phúc</v>
          </cell>
          <cell r="G6124">
            <v>53</v>
          </cell>
        </row>
        <row r="6125">
          <cell r="B6125" t="str">
            <v>022400218402</v>
          </cell>
          <cell r="C6125" t="str">
            <v>Nguyên lý - Chi tiết máy</v>
          </cell>
          <cell r="D6125" t="str">
            <v>22C2B-CNÔ2</v>
          </cell>
          <cell r="E6125">
            <v>2</v>
          </cell>
          <cell r="F6125" t="str">
            <v>Lư Thị Yến  Vũ</v>
          </cell>
          <cell r="G6125">
            <v>57</v>
          </cell>
        </row>
        <row r="6126">
          <cell r="B6126" t="str">
            <v>022400218501</v>
          </cell>
          <cell r="C6126" t="str">
            <v>Thực hành điện ô tô 1</v>
          </cell>
          <cell r="D6126" t="str">
            <v>22C2B-CNÔ1</v>
          </cell>
          <cell r="E6126">
            <v>2</v>
          </cell>
          <cell r="F6126" t="str">
            <v>Đặng Chí Nguyện (TG)</v>
          </cell>
          <cell r="G6126">
            <v>51</v>
          </cell>
        </row>
        <row r="6127">
          <cell r="B6127" t="str">
            <v>022400218502</v>
          </cell>
          <cell r="C6127" t="str">
            <v>Thực hành điện ô tô 1</v>
          </cell>
          <cell r="D6127" t="str">
            <v>22C2B-CNÔ2</v>
          </cell>
          <cell r="E6127">
            <v>2</v>
          </cell>
          <cell r="F6127" t="str">
            <v>Đặng Chí Nguyện (TG), Lý Văn Trung</v>
          </cell>
          <cell r="G6127">
            <v>54</v>
          </cell>
        </row>
        <row r="6128">
          <cell r="B6128" t="str">
            <v>022400218602</v>
          </cell>
          <cell r="C6128" t="str">
            <v>Giáo dục quốc phòng và An ninh</v>
          </cell>
          <cell r="D6128" t="str">
            <v>22C2B-CTM1; 22C2B-CCK1</v>
          </cell>
          <cell r="E6128">
            <v>2</v>
          </cell>
          <cell r="F6128" t="str">
            <v>Nguyễn Quí Long (TG), Nguyễn Văn Ngà (TG)</v>
          </cell>
          <cell r="G6128">
            <v>50</v>
          </cell>
        </row>
        <row r="6129">
          <cell r="B6129" t="str">
            <v>022400218603</v>
          </cell>
          <cell r="C6129" t="str">
            <v>Giáo dục quốc phòng và An ninh</v>
          </cell>
          <cell r="D6129" t="str">
            <v>22C2B-CNÔ1</v>
          </cell>
          <cell r="E6129">
            <v>2</v>
          </cell>
          <cell r="F6129" t="str">
            <v>Giang Phi  Hùng</v>
          </cell>
          <cell r="G6129">
            <v>50</v>
          </cell>
        </row>
        <row r="6130">
          <cell r="B6130" t="str">
            <v>022400218604</v>
          </cell>
          <cell r="C6130" t="str">
            <v>Giáo dục quốc phòng và An ninh</v>
          </cell>
          <cell r="D6130" t="str">
            <v>22C2B-CNÔ2</v>
          </cell>
          <cell r="E6130">
            <v>2</v>
          </cell>
          <cell r="F6130" t="str">
            <v>Giang Phi  Hùng</v>
          </cell>
          <cell r="G6130">
            <v>51</v>
          </cell>
        </row>
        <row r="6131">
          <cell r="B6131" t="str">
            <v>022400218606</v>
          </cell>
          <cell r="C6131" t="str">
            <v>Giáo dục quốc phòng và An ninh</v>
          </cell>
          <cell r="D6131" t="str">
            <v>22C2B-KTD1</v>
          </cell>
          <cell r="E6131">
            <v>2</v>
          </cell>
          <cell r="F6131" t="str">
            <v>Nguyễn Quí Long (TG)</v>
          </cell>
          <cell r="G6131">
            <v>45</v>
          </cell>
        </row>
        <row r="6132">
          <cell r="B6132" t="str">
            <v>022400218607</v>
          </cell>
          <cell r="C6132" t="str">
            <v>Giáo dục quốc phòng và An ninh</v>
          </cell>
          <cell r="D6132" t="str">
            <v>22C2B-QTD1</v>
          </cell>
          <cell r="E6132">
            <v>2</v>
          </cell>
          <cell r="F6132" t="str">
            <v>Nguyễn Thị Trang (TG)</v>
          </cell>
          <cell r="G6132">
            <v>27</v>
          </cell>
        </row>
        <row r="6133">
          <cell r="B6133" t="str">
            <v>022400218610</v>
          </cell>
          <cell r="C6133" t="str">
            <v>Giáo dục quốc phòng và An ninh</v>
          </cell>
          <cell r="D6133" t="str">
            <v>22C2B-VSL1; 22C2B-KML1</v>
          </cell>
          <cell r="E6133">
            <v>2</v>
          </cell>
          <cell r="F6133" t="str">
            <v>Giang Phi  Hùng</v>
          </cell>
          <cell r="G6133">
            <v>51</v>
          </cell>
        </row>
        <row r="6134">
          <cell r="B6134" t="str">
            <v>022400218611</v>
          </cell>
          <cell r="C6134" t="str">
            <v>Giáo dục quốc phòng và An ninh</v>
          </cell>
          <cell r="D6134" t="str">
            <v>22C2B-NNA1</v>
          </cell>
          <cell r="E6134">
            <v>2</v>
          </cell>
          <cell r="F6134" t="str">
            <v>Nguyễn Quí Long (TG)</v>
          </cell>
          <cell r="G6134">
            <v>27</v>
          </cell>
        </row>
        <row r="6135">
          <cell r="B6135" t="str">
            <v>022400218612</v>
          </cell>
          <cell r="C6135" t="str">
            <v>Giáo dục quốc phòng và An ninh</v>
          </cell>
          <cell r="D6135" t="str">
            <v>22C2B-NNA2</v>
          </cell>
          <cell r="E6135">
            <v>2</v>
          </cell>
          <cell r="F6135" t="str">
            <v>Nguyễn Văn Ngà (TG)</v>
          </cell>
          <cell r="G6135">
            <v>35</v>
          </cell>
        </row>
        <row r="6136">
          <cell r="B6136" t="str">
            <v>022400218613</v>
          </cell>
          <cell r="C6136" t="str">
            <v>Giáo dục quốc phòng và An ninh</v>
          </cell>
          <cell r="D6136" t="str">
            <v>22C2B-LĐL1; 22C2B-CĐT1</v>
          </cell>
          <cell r="E6136">
            <v>2</v>
          </cell>
          <cell r="F6136" t="str">
            <v>Nguyễn Văn Ngà (TG)</v>
          </cell>
          <cell r="G6136">
            <v>36</v>
          </cell>
        </row>
        <row r="6137">
          <cell r="B6137" t="str">
            <v>022400218614</v>
          </cell>
          <cell r="C6137" t="str">
            <v>Giáo dục quốc phòng và An ninh</v>
          </cell>
          <cell r="D6137" t="str">
            <v>22C2B-ĐĐT1; 22C2B-CNM1</v>
          </cell>
          <cell r="E6137">
            <v>2</v>
          </cell>
          <cell r="F6137" t="str">
            <v>Nguyễn Văn Ngà (TG)</v>
          </cell>
          <cell r="G6137">
            <v>30</v>
          </cell>
        </row>
        <row r="6138">
          <cell r="B6138" t="str">
            <v>022400218615</v>
          </cell>
          <cell r="C6138" t="str">
            <v>Giáo dục quốc phòng và An ninh</v>
          </cell>
          <cell r="D6138" t="str">
            <v>22C2B-ĐCN1</v>
          </cell>
          <cell r="E6138">
            <v>2</v>
          </cell>
          <cell r="F6138" t="str">
            <v>Nguyễn Quí Long (TG)</v>
          </cell>
          <cell r="G6138">
            <v>48</v>
          </cell>
        </row>
        <row r="6139">
          <cell r="B6139" t="str">
            <v>022400218616</v>
          </cell>
          <cell r="C6139" t="str">
            <v>Giáo dục quốc phòng và An ninh</v>
          </cell>
          <cell r="D6139" t="str">
            <v>22C2B-TCD1; 22C2B-LGT1</v>
          </cell>
          <cell r="E6139">
            <v>2</v>
          </cell>
          <cell r="F6139" t="str">
            <v>Nguyễn Quí Long (TG)</v>
          </cell>
          <cell r="G6139">
            <v>28</v>
          </cell>
        </row>
        <row r="6140">
          <cell r="B6140" t="str">
            <v>022400218617</v>
          </cell>
          <cell r="C6140" t="str">
            <v>Giáo dục quốc phòng và An ninh</v>
          </cell>
          <cell r="D6140" t="str">
            <v>22C2B-TKĐ1</v>
          </cell>
          <cell r="E6140">
            <v>2</v>
          </cell>
          <cell r="F6140" t="str">
            <v>Nguyễn Văn Ngà (TG)</v>
          </cell>
          <cell r="G6140">
            <v>66</v>
          </cell>
        </row>
        <row r="6141">
          <cell r="B6141" t="str">
            <v>022400218618</v>
          </cell>
          <cell r="C6141" t="str">
            <v>Giáo dục quốc phòng và An ninh</v>
          </cell>
          <cell r="D6141" t="str">
            <v>22C2B-LTM1</v>
          </cell>
          <cell r="E6141">
            <v>2</v>
          </cell>
          <cell r="F6141" t="str">
            <v>Chiêm Thanh Quốc Anh (TG), Giang Phi  Hùng</v>
          </cell>
          <cell r="G6141">
            <v>46</v>
          </cell>
        </row>
        <row r="6142">
          <cell r="B6142" t="str">
            <v>022400218619</v>
          </cell>
          <cell r="C6142" t="str">
            <v>Giáo dục quốc phòng và An ninh</v>
          </cell>
          <cell r="D6142" t="str">
            <v>22C2B-CMT1; 22C2B-QTM1</v>
          </cell>
          <cell r="E6142">
            <v>2</v>
          </cell>
          <cell r="F6142" t="str">
            <v>Nguyễn Thị Trang (TG)</v>
          </cell>
          <cell r="G6142">
            <v>61</v>
          </cell>
        </row>
        <row r="6143">
          <cell r="B6143" t="str">
            <v>022400218621</v>
          </cell>
          <cell r="C6143" t="str">
            <v>Giáo dục quốc phòng và An ninh</v>
          </cell>
          <cell r="D6143" t="str">
            <v>22C2B-TKW1</v>
          </cell>
          <cell r="E6143">
            <v>2</v>
          </cell>
          <cell r="F6143" t="str">
            <v>Nguyễn Văn Ngà (TG)</v>
          </cell>
          <cell r="G6143">
            <v>35</v>
          </cell>
        </row>
        <row r="6144">
          <cell r="B6144" t="str">
            <v>022400218623</v>
          </cell>
          <cell r="C6144" t="str">
            <v>Giáo dục quốc phòng và An ninh</v>
          </cell>
          <cell r="D6144" t="str">
            <v>22C2B-THU1; 22C2B-ANM1</v>
          </cell>
          <cell r="E6144">
            <v>2</v>
          </cell>
          <cell r="F6144" t="str">
            <v>Nguyễn Thị Trang (TG)</v>
          </cell>
          <cell r="G6144">
            <v>37</v>
          </cell>
        </row>
        <row r="6145">
          <cell r="B6145" t="str">
            <v>022400218702</v>
          </cell>
          <cell r="C6145" t="str">
            <v>Tiếng Anh</v>
          </cell>
          <cell r="D6145" t="str">
            <v>22C2B-CTM1; 22C2B-CCK1</v>
          </cell>
          <cell r="E6145">
            <v>2</v>
          </cell>
          <cell r="F6145" t="str">
            <v>Lâm Thị Phương Thảo, Võ Thị Hồng  Lan</v>
          </cell>
          <cell r="G6145">
            <v>49</v>
          </cell>
        </row>
        <row r="6146">
          <cell r="B6146" t="str">
            <v>022400218703</v>
          </cell>
          <cell r="C6146" t="str">
            <v>Tiếng Anh</v>
          </cell>
          <cell r="D6146" t="str">
            <v>22C2B-CNÔ1</v>
          </cell>
          <cell r="E6146">
            <v>2</v>
          </cell>
          <cell r="F6146" t="str">
            <v>Lâm Thị Phương Thảo, Võ Thị Hồng  Lan</v>
          </cell>
          <cell r="G6146">
            <v>51</v>
          </cell>
        </row>
        <row r="6147">
          <cell r="B6147" t="str">
            <v>022400218704</v>
          </cell>
          <cell r="C6147" t="str">
            <v>Tiếng Anh</v>
          </cell>
          <cell r="D6147" t="str">
            <v>22C2B-CNÔ2</v>
          </cell>
          <cell r="E6147">
            <v>2</v>
          </cell>
          <cell r="F6147" t="str">
            <v>Trương Ánh Linh (TG)</v>
          </cell>
          <cell r="G6147">
            <v>51</v>
          </cell>
        </row>
        <row r="6148">
          <cell r="B6148" t="str">
            <v>022400218706</v>
          </cell>
          <cell r="C6148" t="str">
            <v>Tiếng Anh</v>
          </cell>
          <cell r="D6148" t="str">
            <v>22C2B-KTD1</v>
          </cell>
          <cell r="E6148">
            <v>2</v>
          </cell>
          <cell r="F6148" t="str">
            <v>Võ Nguyên Hạnh (TG)</v>
          </cell>
          <cell r="G6148">
            <v>45</v>
          </cell>
        </row>
        <row r="6149">
          <cell r="B6149" t="str">
            <v>022400218707</v>
          </cell>
          <cell r="C6149" t="str">
            <v>Tiếng Anh</v>
          </cell>
          <cell r="D6149" t="str">
            <v>22C2B-QTD1</v>
          </cell>
          <cell r="E6149">
            <v>2</v>
          </cell>
          <cell r="F6149" t="str">
            <v>Nguyễn Thị Thu Tâm</v>
          </cell>
          <cell r="G6149">
            <v>27</v>
          </cell>
        </row>
        <row r="6150">
          <cell r="B6150" t="str">
            <v>022400218710</v>
          </cell>
          <cell r="C6150" t="str">
            <v>Tiếng Anh</v>
          </cell>
          <cell r="D6150" t="str">
            <v>22C2B-VSL1; 22C2B-KML1</v>
          </cell>
          <cell r="E6150">
            <v>2</v>
          </cell>
          <cell r="F6150" t="str">
            <v>Phạm Thanh Tuyền (TG)</v>
          </cell>
          <cell r="G6150">
            <v>51</v>
          </cell>
        </row>
        <row r="6151">
          <cell r="B6151" t="str">
            <v>022400218711</v>
          </cell>
          <cell r="C6151" t="str">
            <v>Tiếng Anh</v>
          </cell>
          <cell r="D6151" t="str">
            <v>22C2B-LĐL1; 22C2B-CĐT1</v>
          </cell>
          <cell r="E6151">
            <v>2</v>
          </cell>
          <cell r="F6151" t="str">
            <v>Nguyễn Thị Thu Tâm</v>
          </cell>
          <cell r="G6151">
            <v>36</v>
          </cell>
        </row>
        <row r="6152">
          <cell r="B6152" t="str">
            <v>022400218712</v>
          </cell>
          <cell r="C6152" t="str">
            <v>Tiếng Anh</v>
          </cell>
          <cell r="D6152" t="str">
            <v>22C2B-ĐĐT1; 22C2B-CNM1</v>
          </cell>
          <cell r="E6152">
            <v>2</v>
          </cell>
          <cell r="F6152" t="str">
            <v>Võ Nguyên Hạnh (TG)</v>
          </cell>
          <cell r="G6152">
            <v>31</v>
          </cell>
        </row>
        <row r="6153">
          <cell r="B6153" t="str">
            <v>022400218713</v>
          </cell>
          <cell r="C6153" t="str">
            <v>Tiếng Anh</v>
          </cell>
          <cell r="D6153" t="str">
            <v>22C2B-ĐCN1</v>
          </cell>
          <cell r="E6153">
            <v>2</v>
          </cell>
          <cell r="F6153" t="str">
            <v>Võ Thị Hồng  Lan</v>
          </cell>
          <cell r="G6153">
            <v>48</v>
          </cell>
        </row>
        <row r="6154">
          <cell r="B6154" t="str">
            <v>022400218714</v>
          </cell>
          <cell r="C6154" t="str">
            <v>Tiếng Anh</v>
          </cell>
          <cell r="D6154" t="str">
            <v>22C2B-TCD1; 22C2B-LGT1</v>
          </cell>
          <cell r="E6154">
            <v>2</v>
          </cell>
          <cell r="F6154" t="str">
            <v>Võ Thị Hồng  Lan</v>
          </cell>
          <cell r="G6154">
            <v>28</v>
          </cell>
        </row>
        <row r="6155">
          <cell r="B6155" t="str">
            <v>022400218715</v>
          </cell>
          <cell r="C6155" t="str">
            <v>Tiếng Anh</v>
          </cell>
          <cell r="D6155" t="str">
            <v>22C2B-TKĐ1</v>
          </cell>
          <cell r="E6155">
            <v>2</v>
          </cell>
          <cell r="F6155" t="str">
            <v>Nguyễn Thị Thu Tâm</v>
          </cell>
          <cell r="G6155">
            <v>66</v>
          </cell>
        </row>
        <row r="6156">
          <cell r="B6156" t="str">
            <v>022400218716</v>
          </cell>
          <cell r="C6156" t="str">
            <v>Tiếng Anh</v>
          </cell>
          <cell r="D6156" t="str">
            <v>22C2B-LTM1</v>
          </cell>
          <cell r="E6156">
            <v>2</v>
          </cell>
          <cell r="F6156" t="str">
            <v>Võ Nguyên Hạnh (TG)</v>
          </cell>
          <cell r="G6156">
            <v>46</v>
          </cell>
        </row>
        <row r="6157">
          <cell r="B6157" t="str">
            <v>022400218717</v>
          </cell>
          <cell r="C6157" t="str">
            <v>Tiếng Anh</v>
          </cell>
          <cell r="D6157" t="str">
            <v>22C2B-CMT1; 22C2B-QTM1</v>
          </cell>
          <cell r="E6157">
            <v>2</v>
          </cell>
          <cell r="F6157" t="str">
            <v>Lâm Thị Phương Thảo</v>
          </cell>
          <cell r="G6157">
            <v>61</v>
          </cell>
        </row>
        <row r="6158">
          <cell r="B6158" t="str">
            <v>022400218719</v>
          </cell>
          <cell r="C6158" t="str">
            <v>Tiếng Anh</v>
          </cell>
          <cell r="D6158" t="str">
            <v>22C2B-TKW1</v>
          </cell>
          <cell r="E6158">
            <v>2</v>
          </cell>
          <cell r="F6158" t="str">
            <v>Phạm Xuân Lan (TG)</v>
          </cell>
          <cell r="G6158">
            <v>35</v>
          </cell>
        </row>
        <row r="6159">
          <cell r="B6159" t="str">
            <v>022400218721</v>
          </cell>
          <cell r="C6159" t="str">
            <v>Tiếng Anh</v>
          </cell>
          <cell r="D6159" t="str">
            <v>22C2B-THU1; 22C2B-ANM1</v>
          </cell>
          <cell r="E6159">
            <v>2</v>
          </cell>
          <cell r="F6159" t="str">
            <v>Lê Nguyễn Mỹ Trâm</v>
          </cell>
          <cell r="G6159">
            <v>37</v>
          </cell>
        </row>
        <row r="6160">
          <cell r="B6160" t="str">
            <v>022400218802</v>
          </cell>
          <cell r="C6160" t="str">
            <v>Pháp luật</v>
          </cell>
          <cell r="D6160" t="str">
            <v>22C2B-CTM1; 22C2B-CCK1</v>
          </cell>
          <cell r="E6160">
            <v>2</v>
          </cell>
          <cell r="F6160" t="str">
            <v>Lê Thị Hồng  Vân</v>
          </cell>
          <cell r="G6160">
            <v>49</v>
          </cell>
        </row>
        <row r="6161">
          <cell r="B6161" t="str">
            <v>022400218803</v>
          </cell>
          <cell r="C6161" t="str">
            <v>Pháp luật</v>
          </cell>
          <cell r="D6161" t="str">
            <v>22C2B-CNÔ1</v>
          </cell>
          <cell r="E6161">
            <v>2</v>
          </cell>
          <cell r="F6161" t="str">
            <v>Trần Văn  Lượng</v>
          </cell>
          <cell r="G6161">
            <v>50</v>
          </cell>
        </row>
        <row r="6162">
          <cell r="B6162" t="str">
            <v>022400218804</v>
          </cell>
          <cell r="C6162" t="str">
            <v>Pháp luật</v>
          </cell>
          <cell r="D6162" t="str">
            <v>22C2B-CNÔ2</v>
          </cell>
          <cell r="E6162">
            <v>2</v>
          </cell>
          <cell r="F6162" t="str">
            <v>Trần Văn  Lượng</v>
          </cell>
          <cell r="G6162">
            <v>52</v>
          </cell>
        </row>
        <row r="6163">
          <cell r="B6163" t="str">
            <v>022400218806</v>
          </cell>
          <cell r="C6163" t="str">
            <v>Pháp luật</v>
          </cell>
          <cell r="D6163" t="str">
            <v>22C2B-KTD1</v>
          </cell>
          <cell r="E6163">
            <v>2</v>
          </cell>
          <cell r="F6163" t="str">
            <v>Đặng Thị Nhật  Minh</v>
          </cell>
          <cell r="G6163">
            <v>46</v>
          </cell>
        </row>
        <row r="6164">
          <cell r="B6164" t="str">
            <v>022400218807</v>
          </cell>
          <cell r="C6164" t="str">
            <v>Pháp luật</v>
          </cell>
          <cell r="D6164" t="str">
            <v>22C2B-QTD1</v>
          </cell>
          <cell r="E6164">
            <v>2</v>
          </cell>
          <cell r="F6164" t="str">
            <v>Đặng Thị Nhật  Minh</v>
          </cell>
          <cell r="G6164">
            <v>27</v>
          </cell>
        </row>
        <row r="6165">
          <cell r="B6165" t="str">
            <v>022400218810</v>
          </cell>
          <cell r="C6165" t="str">
            <v>Pháp luật</v>
          </cell>
          <cell r="D6165" t="str">
            <v>22C2B-VSL1; 22C2B-KML1</v>
          </cell>
          <cell r="E6165">
            <v>2</v>
          </cell>
          <cell r="F6165" t="str">
            <v>Lê Thị Hồng  Vân</v>
          </cell>
          <cell r="G6165">
            <v>51</v>
          </cell>
        </row>
        <row r="6166">
          <cell r="B6166" t="str">
            <v>022400218811</v>
          </cell>
          <cell r="C6166" t="str">
            <v>Pháp luật</v>
          </cell>
          <cell r="D6166" t="str">
            <v>22C2B-NNA1</v>
          </cell>
          <cell r="E6166">
            <v>2</v>
          </cell>
          <cell r="F6166" t="str">
            <v>Lê Thị Hồng  Vân</v>
          </cell>
          <cell r="G6166">
            <v>27</v>
          </cell>
        </row>
        <row r="6167">
          <cell r="B6167" t="str">
            <v>022400218812</v>
          </cell>
          <cell r="C6167" t="str">
            <v>Pháp luật</v>
          </cell>
          <cell r="D6167" t="str">
            <v>22C2B-NNA2</v>
          </cell>
          <cell r="E6167">
            <v>2</v>
          </cell>
          <cell r="F6167" t="str">
            <v>Bùi Thành  Dũng</v>
          </cell>
          <cell r="G6167">
            <v>34</v>
          </cell>
        </row>
        <row r="6168">
          <cell r="B6168" t="str">
            <v>022400218813</v>
          </cell>
          <cell r="C6168" t="str">
            <v>Pháp luật</v>
          </cell>
          <cell r="D6168" t="str">
            <v>22C2B-CĐT1; 22C2B-LĐL1</v>
          </cell>
          <cell r="E6168">
            <v>2</v>
          </cell>
          <cell r="F6168" t="str">
            <v>Lê Thị Hồng  Vân</v>
          </cell>
          <cell r="G6168">
            <v>36</v>
          </cell>
        </row>
        <row r="6169">
          <cell r="B6169" t="str">
            <v>022400218814</v>
          </cell>
          <cell r="C6169" t="str">
            <v>Pháp luật</v>
          </cell>
          <cell r="D6169" t="str">
            <v>22C2B-ĐĐT1; 22C2B-CNM1</v>
          </cell>
          <cell r="E6169">
            <v>2</v>
          </cell>
          <cell r="F6169" t="str">
            <v>Đặng Thị Nhật  Minh</v>
          </cell>
          <cell r="G6169">
            <v>30</v>
          </cell>
        </row>
        <row r="6170">
          <cell r="B6170" t="str">
            <v>022400218815</v>
          </cell>
          <cell r="C6170" t="str">
            <v>Pháp luật</v>
          </cell>
          <cell r="D6170" t="str">
            <v>22C2B-ĐCN1</v>
          </cell>
          <cell r="E6170">
            <v>2</v>
          </cell>
          <cell r="F6170" t="str">
            <v>Bùi Thành  Dũng</v>
          </cell>
          <cell r="G6170">
            <v>48</v>
          </cell>
        </row>
        <row r="6171">
          <cell r="B6171" t="str">
            <v>022400218816</v>
          </cell>
          <cell r="C6171" t="str">
            <v>Pháp luật</v>
          </cell>
          <cell r="D6171" t="str">
            <v>22C2B-TCD1; 22C2B-LGT1</v>
          </cell>
          <cell r="E6171">
            <v>2</v>
          </cell>
          <cell r="F6171" t="str">
            <v>Trần Văn  Lượng</v>
          </cell>
          <cell r="G6171">
            <v>28</v>
          </cell>
        </row>
        <row r="6172">
          <cell r="B6172" t="str">
            <v>022400218817</v>
          </cell>
          <cell r="C6172" t="str">
            <v>Pháp luật</v>
          </cell>
          <cell r="D6172" t="str">
            <v>22C2B-TKĐ1</v>
          </cell>
          <cell r="E6172">
            <v>2</v>
          </cell>
          <cell r="F6172" t="str">
            <v>Bùi Thành  Dũng</v>
          </cell>
          <cell r="G6172">
            <v>66</v>
          </cell>
        </row>
        <row r="6173">
          <cell r="B6173" t="str">
            <v>022400218818</v>
          </cell>
          <cell r="C6173" t="str">
            <v>Pháp luật</v>
          </cell>
          <cell r="D6173" t="str">
            <v>22C2B-LTM1</v>
          </cell>
          <cell r="E6173">
            <v>2</v>
          </cell>
          <cell r="F6173" t="str">
            <v>Lê Thị Hồng  Vân</v>
          </cell>
          <cell r="G6173">
            <v>47</v>
          </cell>
        </row>
        <row r="6174">
          <cell r="B6174" t="str">
            <v>022400218819</v>
          </cell>
          <cell r="C6174" t="str">
            <v>Pháp luật</v>
          </cell>
          <cell r="D6174" t="str">
            <v>22C2B-CMT1; 22C2B-QTM1</v>
          </cell>
          <cell r="E6174">
            <v>2</v>
          </cell>
          <cell r="F6174" t="str">
            <v>Bùi Thành  Dũng</v>
          </cell>
          <cell r="G6174">
            <v>61</v>
          </cell>
        </row>
        <row r="6175">
          <cell r="B6175" t="str">
            <v>022400218821</v>
          </cell>
          <cell r="C6175" t="str">
            <v>Pháp luật</v>
          </cell>
          <cell r="D6175" t="str">
            <v>22C2B-TKW1</v>
          </cell>
          <cell r="E6175">
            <v>2</v>
          </cell>
          <cell r="F6175" t="str">
            <v>Đặng Thị Nhật  Minh</v>
          </cell>
          <cell r="G6175">
            <v>35</v>
          </cell>
        </row>
        <row r="6176">
          <cell r="B6176" t="str">
            <v>022400218823</v>
          </cell>
          <cell r="C6176" t="str">
            <v>Pháp luật</v>
          </cell>
          <cell r="D6176" t="str">
            <v>22C2B-ANM1; 22C2B-THU1</v>
          </cell>
          <cell r="E6176">
            <v>2</v>
          </cell>
          <cell r="F6176" t="str">
            <v>Đặng Thị Nhật  Minh</v>
          </cell>
          <cell r="G6176">
            <v>37</v>
          </cell>
        </row>
        <row r="6177">
          <cell r="B6177" t="str">
            <v>022400220801</v>
          </cell>
          <cell r="C6177" t="str">
            <v>Thực hành hệ thống điều hòa không khí trung tâm</v>
          </cell>
          <cell r="D6177" t="str">
            <v>22C2B-VSL1</v>
          </cell>
          <cell r="E6177">
            <v>2</v>
          </cell>
          <cell r="F6177" t="str">
            <v>Nguyễn Vũ Xuân  Thì</v>
          </cell>
          <cell r="G6177">
            <v>22</v>
          </cell>
        </row>
        <row r="6178">
          <cell r="B6178" t="str">
            <v>022400220802</v>
          </cell>
          <cell r="C6178" t="str">
            <v>Thực hành hệ thống điều hòa không khí trung tâm</v>
          </cell>
          <cell r="D6178" t="str">
            <v>22C2B-KML1</v>
          </cell>
          <cell r="E6178">
            <v>2</v>
          </cell>
          <cell r="F6178" t="str">
            <v>Nguyễn Vũ Xuân  Thì</v>
          </cell>
          <cell r="G6178">
            <v>29</v>
          </cell>
        </row>
        <row r="6179">
          <cell r="B6179" t="str">
            <v>022400222901</v>
          </cell>
          <cell r="C6179" t="str">
            <v>Kế toán doanh nghiệp 2</v>
          </cell>
          <cell r="D6179" t="str">
            <v>22C2B-KTD1</v>
          </cell>
          <cell r="E6179">
            <v>2</v>
          </cell>
          <cell r="F6179" t="str">
            <v>Lưu Thị Thúy</v>
          </cell>
          <cell r="G6179">
            <v>45</v>
          </cell>
        </row>
        <row r="6180">
          <cell r="B6180" t="str">
            <v>022400223101</v>
          </cell>
          <cell r="C6180" t="str">
            <v>Quản trị xuất nhập khẩu</v>
          </cell>
          <cell r="D6180" t="str">
            <v>22C2B-QTD1</v>
          </cell>
          <cell r="E6180">
            <v>2</v>
          </cell>
          <cell r="F6180" t="str">
            <v>Nguyễn Văn Thái (TG)</v>
          </cell>
          <cell r="G6180">
            <v>27</v>
          </cell>
        </row>
        <row r="6181">
          <cell r="B6181" t="str">
            <v>022400223401</v>
          </cell>
          <cell r="C6181" t="str">
            <v>Quản trị dự án đầu tư</v>
          </cell>
          <cell r="D6181" t="str">
            <v>22C2B-QTD1</v>
          </cell>
          <cell r="E6181">
            <v>2</v>
          </cell>
          <cell r="F6181" t="str">
            <v>Trần Minh Quân (TG)</v>
          </cell>
          <cell r="G6181">
            <v>27</v>
          </cell>
        </row>
        <row r="6182">
          <cell r="B6182" t="str">
            <v>022400224301</v>
          </cell>
          <cell r="C6182" t="str">
            <v>Quản trị doanh nghiệp</v>
          </cell>
          <cell r="D6182" t="str">
            <v>22C2B-QTD1</v>
          </cell>
          <cell r="E6182">
            <v>2</v>
          </cell>
          <cell r="F6182" t="str">
            <v>Lê Thị Thảo (TG)</v>
          </cell>
          <cell r="G6182">
            <v>27</v>
          </cell>
        </row>
        <row r="6183">
          <cell r="B6183" t="str">
            <v>022400225801</v>
          </cell>
          <cell r="C6183" t="str">
            <v>Thực hành lập trình PLC</v>
          </cell>
          <cell r="D6183" t="str">
            <v>22C2B-ĐCN1</v>
          </cell>
          <cell r="E6183">
            <v>2</v>
          </cell>
          <cell r="F6183" t="str">
            <v>Lê Tiến Đạt, Mạnh Lê Hoàn</v>
          </cell>
          <cell r="G6183">
            <v>46</v>
          </cell>
        </row>
        <row r="6184">
          <cell r="B6184" t="str">
            <v>022400229601</v>
          </cell>
          <cell r="C6184" t="str">
            <v>Thiết kế sơ bộ hệ thống điều hòa không khí</v>
          </cell>
          <cell r="D6184" t="str">
            <v>22C2B-VSL1</v>
          </cell>
          <cell r="E6184">
            <v>2</v>
          </cell>
          <cell r="F6184" t="str">
            <v>Nguyễn Thanh Dũng</v>
          </cell>
          <cell r="G6184">
            <v>22</v>
          </cell>
        </row>
        <row r="6185">
          <cell r="B6185" t="str">
            <v>022400229801</v>
          </cell>
          <cell r="C6185" t="str">
            <v>Thực hành tủ lạnh dân dụng</v>
          </cell>
          <cell r="D6185" t="str">
            <v>22C2B-VSL1</v>
          </cell>
          <cell r="E6185">
            <v>2</v>
          </cell>
          <cell r="F6185" t="str">
            <v>Võ Anh Hào</v>
          </cell>
          <cell r="G6185">
            <v>22</v>
          </cell>
        </row>
        <row r="6186">
          <cell r="B6186" t="str">
            <v>022400229802</v>
          </cell>
          <cell r="C6186" t="str">
            <v>Thực hành tủ lạnh dân dụng</v>
          </cell>
          <cell r="D6186" t="str">
            <v>22C2B-KML1</v>
          </cell>
          <cell r="E6186">
            <v>2</v>
          </cell>
          <cell r="F6186" t="str">
            <v>Võ Anh Hào</v>
          </cell>
          <cell r="G6186">
            <v>29</v>
          </cell>
        </row>
        <row r="6187">
          <cell r="B6187" t="str">
            <v>022400233101</v>
          </cell>
          <cell r="C6187" t="str">
            <v>Công nghệ CAD ngành may</v>
          </cell>
          <cell r="D6187" t="str">
            <v>22C2B-CNM1</v>
          </cell>
          <cell r="E6187">
            <v>2</v>
          </cell>
          <cell r="F6187" t="str">
            <v>Nguyễn Ngọc  Thọ</v>
          </cell>
          <cell r="G6187">
            <v>9</v>
          </cell>
        </row>
        <row r="6188">
          <cell r="B6188" t="str">
            <v>022400238401</v>
          </cell>
          <cell r="C6188" t="str">
            <v>Thực hành phát triển mẫu trên mannequin</v>
          </cell>
          <cell r="D6188" t="str">
            <v>22C2B-CNM1</v>
          </cell>
          <cell r="E6188">
            <v>2</v>
          </cell>
          <cell r="F6188" t="str">
            <v>Chế Vân Cầm</v>
          </cell>
          <cell r="G6188">
            <v>10</v>
          </cell>
        </row>
        <row r="6189">
          <cell r="B6189" t="str">
            <v>022400238501</v>
          </cell>
          <cell r="C6189" t="str">
            <v>Marketing hàng may mặc</v>
          </cell>
          <cell r="D6189" t="str">
            <v>22C2B-CNM1</v>
          </cell>
          <cell r="E6189">
            <v>2</v>
          </cell>
          <cell r="F6189" t="str">
            <v>Lê Thị Phương Thảo</v>
          </cell>
          <cell r="G6189">
            <v>9</v>
          </cell>
        </row>
        <row r="6190">
          <cell r="B6190" t="str">
            <v>022400241701</v>
          </cell>
          <cell r="C6190" t="str">
            <v>Thông gió và xử lý khí thải</v>
          </cell>
          <cell r="D6190" t="str">
            <v>22C2B-LĐL1</v>
          </cell>
          <cell r="E6190">
            <v>2</v>
          </cell>
          <cell r="F6190" t="str">
            <v>Đinh Đồng Hiệp</v>
          </cell>
          <cell r="G6190">
            <v>16</v>
          </cell>
        </row>
        <row r="6191">
          <cell r="B6191" t="str">
            <v>022400243501</v>
          </cell>
          <cell r="C6191" t="str">
            <v>Đồ án chuyên ngành</v>
          </cell>
          <cell r="D6191" t="str">
            <v>22C2B-TKW1</v>
          </cell>
          <cell r="E6191">
            <v>2</v>
          </cell>
          <cell r="F6191" t="str">
            <v>Dương Thái Bảo (TG)</v>
          </cell>
          <cell r="G6191">
            <v>35</v>
          </cell>
        </row>
        <row r="6192">
          <cell r="B6192" t="str">
            <v>022400246301</v>
          </cell>
          <cell r="C6192" t="str">
            <v>Quản trị Logistics</v>
          </cell>
          <cell r="D6192" t="str">
            <v>22C2B-LGT1</v>
          </cell>
          <cell r="E6192">
            <v>2</v>
          </cell>
          <cell r="F6192" t="str">
            <v>Nguyễn Thanh Hải (TG)</v>
          </cell>
          <cell r="G6192">
            <v>15</v>
          </cell>
        </row>
        <row r="6193">
          <cell r="B6193" t="str">
            <v>022400246701</v>
          </cell>
          <cell r="C6193" t="str">
            <v>Thuế xuất nhập khẩu</v>
          </cell>
          <cell r="D6193" t="str">
            <v>22C2B-LGT1</v>
          </cell>
          <cell r="E6193">
            <v>2</v>
          </cell>
          <cell r="F6193" t="str">
            <v>Bùi Thị Quỳnh Như (TG)</v>
          </cell>
          <cell r="G6193">
            <v>15</v>
          </cell>
        </row>
        <row r="6194">
          <cell r="B6194" t="str">
            <v>022400257401</v>
          </cell>
          <cell r="C6194" t="str">
            <v>Tiếng Hoa</v>
          </cell>
          <cell r="D6194" t="str">
            <v>22C2B-NNA1</v>
          </cell>
          <cell r="E6194">
            <v>2</v>
          </cell>
          <cell r="F6194" t="str">
            <v>Vòng Cún Pẩu (TG)</v>
          </cell>
          <cell r="G6194">
            <v>27</v>
          </cell>
        </row>
        <row r="6195">
          <cell r="B6195" t="str">
            <v>022400257402</v>
          </cell>
          <cell r="C6195" t="str">
            <v>Tiếng Hoa</v>
          </cell>
          <cell r="D6195" t="str">
            <v>22C2B-NNA2</v>
          </cell>
          <cell r="E6195">
            <v>2</v>
          </cell>
          <cell r="F6195" t="str">
            <v>Đặng Thị Kiến An (TG)</v>
          </cell>
          <cell r="G6195">
            <v>35</v>
          </cell>
        </row>
        <row r="6196">
          <cell r="B6196" t="str">
            <v>022400257501</v>
          </cell>
          <cell r="C6196" t="str">
            <v>Nói trước công chúng</v>
          </cell>
          <cell r="D6196" t="str">
            <v>22C2B-NNA1</v>
          </cell>
          <cell r="E6196">
            <v>2</v>
          </cell>
          <cell r="F6196" t="str">
            <v>Ngô Thị Ngọc Giao (TG), Phạm Xuân Lan (TG)</v>
          </cell>
          <cell r="G6196">
            <v>27</v>
          </cell>
        </row>
        <row r="6197">
          <cell r="B6197" t="str">
            <v>022400257502</v>
          </cell>
          <cell r="C6197" t="str">
            <v>Nói trước công chúng</v>
          </cell>
          <cell r="D6197" t="str">
            <v>22C2B-NNA2</v>
          </cell>
          <cell r="E6197">
            <v>2</v>
          </cell>
          <cell r="F6197" t="str">
            <v>Lê Minh Thư (TG), Nguyễn Thị Bảo  Trân</v>
          </cell>
          <cell r="G6197">
            <v>35</v>
          </cell>
        </row>
        <row r="6198">
          <cell r="B6198" t="str">
            <v>022400257601</v>
          </cell>
          <cell r="C6198" t="str">
            <v>Tiếng Anh Du lịch và khách sạn</v>
          </cell>
          <cell r="D6198" t="str">
            <v>22C2B-NNA1</v>
          </cell>
          <cell r="E6198">
            <v>2</v>
          </cell>
          <cell r="F6198" t="str">
            <v>Nguyễn Thiện Bình</v>
          </cell>
          <cell r="G6198">
            <v>27</v>
          </cell>
        </row>
        <row r="6199">
          <cell r="B6199" t="str">
            <v>022400257602</v>
          </cell>
          <cell r="C6199" t="str">
            <v>Tiếng Anh Du lịch và khách sạn</v>
          </cell>
          <cell r="D6199" t="str">
            <v>22C2B-NNA2</v>
          </cell>
          <cell r="E6199">
            <v>2</v>
          </cell>
          <cell r="F6199" t="str">
            <v>Lê Nguyễn Mỹ Trâm</v>
          </cell>
          <cell r="G6199">
            <v>35</v>
          </cell>
        </row>
        <row r="6200">
          <cell r="B6200" t="str">
            <v>022400257701</v>
          </cell>
          <cell r="C6200" t="str">
            <v>Tiếng Anh Marketing</v>
          </cell>
          <cell r="D6200" t="str">
            <v>22C2B-NNA1</v>
          </cell>
          <cell r="E6200">
            <v>2</v>
          </cell>
          <cell r="F6200" t="str">
            <v>Nguyễn Thị Thanh  Tú</v>
          </cell>
          <cell r="G6200">
            <v>27</v>
          </cell>
        </row>
        <row r="6201">
          <cell r="B6201" t="str">
            <v>022400257702</v>
          </cell>
          <cell r="C6201" t="str">
            <v>Tiếng Anh Marketing</v>
          </cell>
          <cell r="D6201" t="str">
            <v>22C2B-NNA2</v>
          </cell>
          <cell r="E6201">
            <v>2</v>
          </cell>
          <cell r="F6201" t="str">
            <v>Nguyễn Thị Thanh  Tú</v>
          </cell>
          <cell r="G6201">
            <v>35</v>
          </cell>
        </row>
        <row r="6202">
          <cell r="B6202" t="str">
            <v>022400257801</v>
          </cell>
          <cell r="C6202" t="str">
            <v>Tiếng Anh Nhân sự</v>
          </cell>
          <cell r="D6202" t="str">
            <v>22C2B-NNA1</v>
          </cell>
          <cell r="E6202">
            <v>2</v>
          </cell>
          <cell r="F6202" t="str">
            <v>Lê Nguyễn Mỹ Trâm</v>
          </cell>
          <cell r="G6202">
            <v>27</v>
          </cell>
        </row>
        <row r="6203">
          <cell r="B6203" t="str">
            <v>022400257802</v>
          </cell>
          <cell r="C6203" t="str">
            <v>Tiếng Anh Nhân sự</v>
          </cell>
          <cell r="D6203" t="str">
            <v>22C2B-NNA2</v>
          </cell>
          <cell r="E6203">
            <v>2</v>
          </cell>
          <cell r="F6203" t="str">
            <v>Trần Thanh Trúc</v>
          </cell>
          <cell r="G6203">
            <v>35</v>
          </cell>
        </row>
        <row r="6204">
          <cell r="B6204" t="str">
            <v>022400258801</v>
          </cell>
          <cell r="C6204" t="str">
            <v>Thực hành EDM</v>
          </cell>
          <cell r="D6204" t="str">
            <v>22C2B-CTM1</v>
          </cell>
          <cell r="E6204">
            <v>2</v>
          </cell>
          <cell r="F6204" t="str">
            <v>Trần Minh  Thông</v>
          </cell>
          <cell r="G6204">
            <v>20</v>
          </cell>
        </row>
        <row r="6205">
          <cell r="B6205" t="str">
            <v>022400263001</v>
          </cell>
          <cell r="C6205" t="str">
            <v>Đầu tư tài chính</v>
          </cell>
          <cell r="D6205" t="str">
            <v>22C2B-TCD1</v>
          </cell>
          <cell r="E6205">
            <v>2</v>
          </cell>
          <cell r="F6205" t="str">
            <v>Dương Thị Kim Nhung (TG)</v>
          </cell>
          <cell r="G6205">
            <v>13</v>
          </cell>
        </row>
        <row r="6206">
          <cell r="B6206" t="str">
            <v>022400284301</v>
          </cell>
          <cell r="C6206" t="str">
            <v>Dung sai - Kỹ thuật đo</v>
          </cell>
          <cell r="D6206" t="str">
            <v>22C2B-CCK1</v>
          </cell>
          <cell r="E6206">
            <v>2</v>
          </cell>
          <cell r="F6206" t="str">
            <v>Nguyễn Văn Bộ (TG)</v>
          </cell>
          <cell r="G6206">
            <v>3</v>
          </cell>
        </row>
        <row r="6207">
          <cell r="B6207" t="str">
            <v>022400288101</v>
          </cell>
          <cell r="C6207" t="str">
            <v>Lập trình cơ sở dữ liệu</v>
          </cell>
          <cell r="D6207" t="str">
            <v>22C2B-THU1</v>
          </cell>
          <cell r="E6207">
            <v>2</v>
          </cell>
          <cell r="F6207" t="str">
            <v>Trần Tấn Tài (TG)</v>
          </cell>
          <cell r="G6207">
            <v>24</v>
          </cell>
        </row>
        <row r="6208">
          <cell r="B6208" t="str">
            <v>022400291301</v>
          </cell>
          <cell r="C6208" t="str">
            <v>An toàn mạng trên Linux</v>
          </cell>
          <cell r="D6208" t="str">
            <v>22C2B-ANM1</v>
          </cell>
          <cell r="E6208">
            <v>2</v>
          </cell>
          <cell r="F6208" t="str">
            <v>Lê Đức Anh (TG)</v>
          </cell>
          <cell r="G6208">
            <v>13</v>
          </cell>
        </row>
        <row r="6209">
          <cell r="B6209" t="str">
            <v>022400292901</v>
          </cell>
          <cell r="C6209" t="str">
            <v>Thiết kế Web</v>
          </cell>
          <cell r="D6209" t="str">
            <v>22C2B-TKĐ1</v>
          </cell>
          <cell r="E6209">
            <v>2</v>
          </cell>
          <cell r="F6209" t="str">
            <v>Nguyễn Thị Oanh (TG)</v>
          </cell>
          <cell r="G6209">
            <v>66</v>
          </cell>
        </row>
        <row r="6210">
          <cell r="B6210" t="str">
            <v>022400295201</v>
          </cell>
          <cell r="C6210" t="str">
            <v>An toàn hệ thống mạng máy tính</v>
          </cell>
          <cell r="D6210" t="str">
            <v>22C2B-ANM1</v>
          </cell>
          <cell r="E6210">
            <v>2</v>
          </cell>
          <cell r="F6210" t="str">
            <v>Trần Châu Thanh Thiện (TG)</v>
          </cell>
          <cell r="G6210">
            <v>13</v>
          </cell>
        </row>
        <row r="6211">
          <cell r="B6211" t="str">
            <v>022400299601</v>
          </cell>
          <cell r="C6211" t="str">
            <v>Xây dựng hạ tầng mạng</v>
          </cell>
          <cell r="D6211" t="str">
            <v>22C2B-CMT1</v>
          </cell>
          <cell r="E6211">
            <v>2</v>
          </cell>
          <cell r="F6211" t="str">
            <v>Ngô Bá Thành (TG)</v>
          </cell>
          <cell r="G6211">
            <v>25</v>
          </cell>
        </row>
        <row r="6212">
          <cell r="B6212" t="str">
            <v>022400300401</v>
          </cell>
          <cell r="C6212" t="str">
            <v>Lập trình game</v>
          </cell>
          <cell r="D6212" t="str">
            <v>22C2B-TKW1</v>
          </cell>
          <cell r="E6212">
            <v>2</v>
          </cell>
          <cell r="F6212" t="str">
            <v>Trần Việt  Khánh</v>
          </cell>
          <cell r="G6212">
            <v>35</v>
          </cell>
        </row>
        <row r="6213">
          <cell r="B6213" t="str">
            <v>022400300501</v>
          </cell>
          <cell r="C6213" t="str">
            <v>Thực hành Lập trình game</v>
          </cell>
          <cell r="D6213" t="str">
            <v>22C2B-TKW1</v>
          </cell>
          <cell r="E6213">
            <v>2</v>
          </cell>
          <cell r="F6213" t="str">
            <v>Trần Việt  Khánh</v>
          </cell>
          <cell r="G6213">
            <v>35</v>
          </cell>
        </row>
        <row r="6214">
          <cell r="B6214" t="str">
            <v>022400301101</v>
          </cell>
          <cell r="C6214" t="str">
            <v>Quản trị mạng nâng cao trên Linux</v>
          </cell>
          <cell r="D6214" t="str">
            <v>22C2B-QTM1</v>
          </cell>
          <cell r="E6214">
            <v>2</v>
          </cell>
          <cell r="F6214" t="str">
            <v>Trần Châu Thanh Thiện (TG)</v>
          </cell>
          <cell r="G6214">
            <v>36</v>
          </cell>
        </row>
        <row r="6215">
          <cell r="B6215" t="str">
            <v>022400301201</v>
          </cell>
          <cell r="C6215" t="str">
            <v>Thực hành Quản trị mạng nâng cao trên Linux</v>
          </cell>
          <cell r="D6215" t="str">
            <v>22C2B-QTM1</v>
          </cell>
          <cell r="E6215">
            <v>2</v>
          </cell>
          <cell r="F6215" t="str">
            <v>Trần Châu Thanh Thiện (TG)</v>
          </cell>
          <cell r="G6215">
            <v>36</v>
          </cell>
        </row>
        <row r="6216">
          <cell r="B6216" t="str">
            <v>022400301401</v>
          </cell>
          <cell r="C6216" t="str">
            <v>Quản trị mạng trên Microsoft</v>
          </cell>
          <cell r="D6216" t="str">
            <v>22C2B-QTM1</v>
          </cell>
          <cell r="E6216">
            <v>2</v>
          </cell>
          <cell r="F6216" t="str">
            <v>Nguyễn Đức Hiển (TG)</v>
          </cell>
          <cell r="G6216">
            <v>36</v>
          </cell>
        </row>
        <row r="6217">
          <cell r="B6217" t="str">
            <v>022400311101</v>
          </cell>
          <cell r="C6217" t="str">
            <v>Công nghệ và Dịch vụ Web</v>
          </cell>
          <cell r="D6217" t="str">
            <v>22C2B-TKW1</v>
          </cell>
          <cell r="E6217">
            <v>2</v>
          </cell>
          <cell r="F6217" t="str">
            <v>Dương Thái Bảo (TG)</v>
          </cell>
          <cell r="G6217">
            <v>35</v>
          </cell>
        </row>
        <row r="6218">
          <cell r="B6218" t="str">
            <v>022400311201</v>
          </cell>
          <cell r="C6218" t="str">
            <v>Thực hành Công nghệ và Dịch vụ Web</v>
          </cell>
          <cell r="D6218" t="str">
            <v>22C2B-TKW1</v>
          </cell>
          <cell r="E6218">
            <v>2</v>
          </cell>
          <cell r="F6218" t="str">
            <v>Dương Thái Bảo (TG)</v>
          </cell>
          <cell r="G6218">
            <v>35</v>
          </cell>
        </row>
        <row r="6219">
          <cell r="B6219" t="str">
            <v>022400316601</v>
          </cell>
          <cell r="C6219" t="str">
            <v>Kế toán ngân hàng</v>
          </cell>
          <cell r="D6219" t="str">
            <v>22C2B-TCD1</v>
          </cell>
          <cell r="E6219">
            <v>2</v>
          </cell>
          <cell r="F6219" t="str">
            <v>Lê Hà Huệ Trinh (TG)</v>
          </cell>
          <cell r="G6219">
            <v>13</v>
          </cell>
        </row>
        <row r="6220">
          <cell r="B6220" t="str">
            <v>022400316701</v>
          </cell>
          <cell r="C6220" t="str">
            <v>Quản trị doanh nghiệp</v>
          </cell>
          <cell r="D6220" t="str">
            <v>22C2B-TCD1</v>
          </cell>
          <cell r="E6220">
            <v>2</v>
          </cell>
          <cell r="F6220" t="str">
            <v>Nguyễn Phương Loan (TG)</v>
          </cell>
          <cell r="G6220">
            <v>13</v>
          </cell>
        </row>
        <row r="6221">
          <cell r="B6221" t="str">
            <v>022400316801</v>
          </cell>
          <cell r="C6221" t="str">
            <v>Quản trị rủi ro tài chính</v>
          </cell>
          <cell r="D6221" t="str">
            <v>22C2B-TCD1</v>
          </cell>
          <cell r="E6221">
            <v>2</v>
          </cell>
          <cell r="F6221" t="str">
            <v>Trần Thị Huyền Trang (TG)</v>
          </cell>
          <cell r="G6221">
            <v>13</v>
          </cell>
        </row>
        <row r="6222">
          <cell r="B6222" t="str">
            <v>022400317801</v>
          </cell>
          <cell r="C6222" t="str">
            <v>Thực hành Quản trị mạng trên Microsoft</v>
          </cell>
          <cell r="D6222" t="str">
            <v>22C2B-QTM1</v>
          </cell>
          <cell r="E6222">
            <v>2</v>
          </cell>
          <cell r="F6222" t="str">
            <v>Nguyễn Đức Hiển (TG)</v>
          </cell>
          <cell r="G6222">
            <v>36</v>
          </cell>
        </row>
        <row r="6223">
          <cell r="B6223" t="str">
            <v>022400318701</v>
          </cell>
          <cell r="C6223" t="str">
            <v>Lập trình truyền thông</v>
          </cell>
          <cell r="D6223" t="str">
            <v>22C2B-ANM1</v>
          </cell>
          <cell r="E6223">
            <v>2</v>
          </cell>
          <cell r="F6223" t="str">
            <v>Nguyễn Văn Đôn</v>
          </cell>
          <cell r="G6223">
            <v>13</v>
          </cell>
        </row>
        <row r="6224">
          <cell r="B6224" t="str">
            <v>022400318801</v>
          </cell>
          <cell r="C6224" t="str">
            <v>Thực hành Linux nâng cao</v>
          </cell>
          <cell r="D6224" t="str">
            <v>22C2B-ANM1</v>
          </cell>
          <cell r="E6224">
            <v>2</v>
          </cell>
          <cell r="F6224" t="str">
            <v>Lê Đức Anh (TG)</v>
          </cell>
          <cell r="G6224">
            <v>13</v>
          </cell>
        </row>
        <row r="6225">
          <cell r="B6225" t="str">
            <v>022400319501</v>
          </cell>
          <cell r="C6225" t="str">
            <v>Thực hành Thiết kế Website</v>
          </cell>
          <cell r="D6225" t="str">
            <v>22C2B-TKĐ1</v>
          </cell>
          <cell r="E6225">
            <v>2</v>
          </cell>
          <cell r="F6225" t="str">
            <v>Nguyễn Thị Oanh (TG)</v>
          </cell>
          <cell r="G6225">
            <v>66</v>
          </cell>
        </row>
        <row r="6226">
          <cell r="B6226" t="str">
            <v>022400319601</v>
          </cell>
          <cell r="C6226" t="str">
            <v>Thiết kế sự kiện</v>
          </cell>
          <cell r="D6226" t="str">
            <v>22C2B-TKĐ1</v>
          </cell>
          <cell r="E6226">
            <v>2</v>
          </cell>
          <cell r="F6226" t="str">
            <v>Trần Tấn Lộc (TG), Trần Thị Hồng Vân (TG)</v>
          </cell>
          <cell r="G6226">
            <v>66</v>
          </cell>
        </row>
        <row r="6227">
          <cell r="B6227" t="str">
            <v>022400319701</v>
          </cell>
          <cell r="C6227" t="str">
            <v>Kỹ thuật in</v>
          </cell>
          <cell r="D6227" t="str">
            <v>22C2B-TKĐ1</v>
          </cell>
          <cell r="E6227">
            <v>2</v>
          </cell>
          <cell r="F6227" t="str">
            <v>Dương Quốc Phi (TG)</v>
          </cell>
          <cell r="G6227">
            <v>66</v>
          </cell>
        </row>
        <row r="6228">
          <cell r="B6228" t="str">
            <v>022400320201</v>
          </cell>
          <cell r="C6228" t="str">
            <v>Ứng dụng CAD trong thiết kế cơ khí cơ bản</v>
          </cell>
          <cell r="D6228" t="str">
            <v>22C2B-CTM1</v>
          </cell>
          <cell r="E6228">
            <v>2</v>
          </cell>
          <cell r="F6228" t="str">
            <v>Nguyễn Khắc Huy</v>
          </cell>
          <cell r="G6228">
            <v>20</v>
          </cell>
        </row>
        <row r="6229">
          <cell r="B6229" t="str">
            <v>022400320701</v>
          </cell>
          <cell r="C6229" t="str">
            <v>Thực hành Vi xử lý</v>
          </cell>
          <cell r="D6229" t="str">
            <v>22C2B-CĐT1</v>
          </cell>
          <cell r="E6229">
            <v>2</v>
          </cell>
          <cell r="F6229" t="str">
            <v>Đặng Đức  Minh</v>
          </cell>
          <cell r="G6229">
            <v>21</v>
          </cell>
        </row>
        <row r="6230">
          <cell r="B6230" t="str">
            <v>022400321101</v>
          </cell>
          <cell r="C6230" t="str">
            <v>Thực hành Xây dựng hạ tầng mạng</v>
          </cell>
          <cell r="D6230" t="str">
            <v>22C2B-CMT1</v>
          </cell>
          <cell r="E6230">
            <v>2</v>
          </cell>
          <cell r="F6230" t="str">
            <v>Ngô Bá Thành (TG)</v>
          </cell>
          <cell r="G6230">
            <v>25</v>
          </cell>
        </row>
        <row r="6231">
          <cell r="B6231" t="str">
            <v>022400321201</v>
          </cell>
          <cell r="C6231" t="str">
            <v>Phát triển ứng dụng IoT</v>
          </cell>
          <cell r="D6231" t="str">
            <v>22C2B-CMT1</v>
          </cell>
          <cell r="E6231">
            <v>2</v>
          </cell>
          <cell r="F6231" t="str">
            <v>Trần Nguyên Bảo Trân</v>
          </cell>
          <cell r="G6231">
            <v>25</v>
          </cell>
        </row>
        <row r="6232">
          <cell r="B6232" t="str">
            <v>022400321301</v>
          </cell>
          <cell r="C6232" t="str">
            <v>Thực hành Phát triển ứng dụng IoT</v>
          </cell>
          <cell r="D6232" t="str">
            <v>22C2B-CMT1</v>
          </cell>
          <cell r="E6232">
            <v>2</v>
          </cell>
          <cell r="F6232" t="str">
            <v>Trần Nguyên Bảo Trân</v>
          </cell>
          <cell r="G6232">
            <v>25</v>
          </cell>
        </row>
        <row r="6233">
          <cell r="B6233" t="str">
            <v>022400321701</v>
          </cell>
          <cell r="C6233" t="str">
            <v>Công nghệ và dịch vụ web</v>
          </cell>
          <cell r="D6233" t="str">
            <v>22C2B-LTM1</v>
          </cell>
          <cell r="E6233">
            <v>2</v>
          </cell>
          <cell r="F6233" t="str">
            <v>Đoàn Thanh Tân (TG)</v>
          </cell>
          <cell r="G6233">
            <v>46</v>
          </cell>
        </row>
        <row r="6234">
          <cell r="B6234" t="str">
            <v>022400321801</v>
          </cell>
          <cell r="C6234" t="str">
            <v>Thực hành Công nghệ và Dịch vụ Web</v>
          </cell>
          <cell r="D6234" t="str">
            <v>22C2B-LTM1</v>
          </cell>
          <cell r="E6234">
            <v>2</v>
          </cell>
          <cell r="F6234" t="str">
            <v>Đoàn Thanh Tân (TG)</v>
          </cell>
          <cell r="G6234">
            <v>46</v>
          </cell>
        </row>
        <row r="6235">
          <cell r="B6235" t="str">
            <v>022400321901</v>
          </cell>
          <cell r="C6235" t="str">
            <v>Lập trình trên thiết bị di động</v>
          </cell>
          <cell r="D6235" t="str">
            <v>22C2B-LTM1</v>
          </cell>
          <cell r="E6235">
            <v>2</v>
          </cell>
          <cell r="F6235" t="str">
            <v>Mai Chiếm Tuấn</v>
          </cell>
          <cell r="G6235">
            <v>46</v>
          </cell>
        </row>
        <row r="6236">
          <cell r="B6236" t="str">
            <v>022400322001</v>
          </cell>
          <cell r="C6236" t="str">
            <v>Thực hành Lập trình trên thiết bị di động</v>
          </cell>
          <cell r="D6236" t="str">
            <v>22C2B-LTM1</v>
          </cell>
          <cell r="E6236">
            <v>2</v>
          </cell>
          <cell r="F6236" t="str">
            <v>Trần Thị Thanh (TG)</v>
          </cell>
          <cell r="G6236">
            <v>46</v>
          </cell>
        </row>
        <row r="6237">
          <cell r="B6237" t="str">
            <v>022400322401</v>
          </cell>
          <cell r="C6237" t="str">
            <v>Thực hành Lập trình ASP.Net 2</v>
          </cell>
          <cell r="D6237" t="str">
            <v>22C2B-TKW1</v>
          </cell>
          <cell r="E6237">
            <v>2</v>
          </cell>
          <cell r="F6237" t="str">
            <v>Nguyễn Cao Phong</v>
          </cell>
          <cell r="G6237">
            <v>35</v>
          </cell>
        </row>
        <row r="6238">
          <cell r="B6238" t="str">
            <v>022400322801</v>
          </cell>
          <cell r="C6238" t="str">
            <v>Thực hành Lập trình cơ sở dữ liệu căn bản</v>
          </cell>
          <cell r="D6238" t="str">
            <v>22C2B-THU1</v>
          </cell>
          <cell r="E6238">
            <v>2</v>
          </cell>
          <cell r="F6238" t="str">
            <v>Trần Tấn Tài (TG)</v>
          </cell>
          <cell r="G6238">
            <v>24</v>
          </cell>
        </row>
        <row r="6239">
          <cell r="B6239" t="str">
            <v>022400322901</v>
          </cell>
          <cell r="C6239" t="str">
            <v>Kiểm thử phần mềm</v>
          </cell>
          <cell r="D6239" t="str">
            <v>22C2B-THU1</v>
          </cell>
          <cell r="E6239">
            <v>2</v>
          </cell>
          <cell r="F6239" t="str">
            <v>Võ Văn Bình (TG)</v>
          </cell>
          <cell r="G6239">
            <v>24</v>
          </cell>
        </row>
        <row r="6240">
          <cell r="B6240" t="str">
            <v>022400326401</v>
          </cell>
          <cell r="C6240" t="str">
            <v>Điều hành vận tải</v>
          </cell>
          <cell r="D6240" t="str">
            <v>22C2B-LGT1</v>
          </cell>
          <cell r="E6240">
            <v>2</v>
          </cell>
          <cell r="F6240" t="str">
            <v>Võ Minh Tú (TG)</v>
          </cell>
          <cell r="G6240">
            <v>15</v>
          </cell>
        </row>
        <row r="6241">
          <cell r="B6241" t="str">
            <v>041000046701</v>
          </cell>
          <cell r="C6241" t="str">
            <v>Toán 2</v>
          </cell>
          <cell r="D6241" t="str">
            <v>16TC_21T4_HL2_KHCB1</v>
          </cell>
          <cell r="E6241">
            <v>2</v>
          </cell>
          <cell r="F6241" t="str">
            <v>Nguyễn Thị  Thủy</v>
          </cell>
          <cell r="G6241">
            <v>1</v>
          </cell>
        </row>
        <row r="6242">
          <cell r="B6242" t="str">
            <v>050600115601</v>
          </cell>
          <cell r="C6242" t="str">
            <v>Chuyên đề</v>
          </cell>
          <cell r="D6242" t="str">
            <v>16TCN_HL2_20T4-QTM1</v>
          </cell>
          <cell r="E6242">
            <v>2</v>
          </cell>
          <cell r="F6242" t="str">
            <v>Đỗ Tuấn Việt</v>
          </cell>
          <cell r="G6242">
            <v>1</v>
          </cell>
        </row>
        <row r="6243">
          <cell r="B6243" t="str">
            <v>071300157701</v>
          </cell>
          <cell r="C6243" t="str">
            <v>Thực hành Nói 1</v>
          </cell>
          <cell r="D6243" t="str">
            <v>22T2-NNA1</v>
          </cell>
          <cell r="E6243">
            <v>2</v>
          </cell>
          <cell r="F6243" t="str">
            <v>Lê Minh Thư (TG), Trương Ánh Linh (TG)</v>
          </cell>
          <cell r="G6243">
            <v>12</v>
          </cell>
        </row>
        <row r="6244">
          <cell r="B6244" t="str">
            <v>071300162301</v>
          </cell>
          <cell r="C6244" t="str">
            <v>Thực hành Điện Ôtô 1</v>
          </cell>
          <cell r="D6244" t="str">
            <v>22T2-CNÔ1</v>
          </cell>
          <cell r="E6244">
            <v>2</v>
          </cell>
          <cell r="F6244" t="str">
            <v>Võ Quốc Duy</v>
          </cell>
          <cell r="G6244">
            <v>17</v>
          </cell>
        </row>
        <row r="6245">
          <cell r="B6245" t="str">
            <v>071300162901</v>
          </cell>
          <cell r="C6245" t="str">
            <v>Lý thuyết gầm Ôtô</v>
          </cell>
          <cell r="D6245" t="str">
            <v>22T2-CNÔ1</v>
          </cell>
          <cell r="E6245">
            <v>2</v>
          </cell>
          <cell r="F6245" t="str">
            <v>Lâm Hậu Giang (TG)</v>
          </cell>
          <cell r="G6245">
            <v>18</v>
          </cell>
        </row>
        <row r="6246">
          <cell r="B6246" t="str">
            <v>071300164101</v>
          </cell>
          <cell r="C6246" t="str">
            <v>Nguyên lý - Chi tiết máy</v>
          </cell>
          <cell r="D6246" t="str">
            <v>22T2-CNÔ1</v>
          </cell>
          <cell r="E6246">
            <v>2</v>
          </cell>
          <cell r="F6246" t="str">
            <v>Võ Hoài Sơn</v>
          </cell>
          <cell r="G6246">
            <v>17</v>
          </cell>
        </row>
        <row r="6247">
          <cell r="B6247" t="str">
            <v>071300198101</v>
          </cell>
          <cell r="C6247" t="str">
            <v>Giáo dục chính trị</v>
          </cell>
          <cell r="D6247" t="str">
            <v>22T2-NNA1; 22T2-CNÔ1</v>
          </cell>
          <cell r="E6247">
            <v>2</v>
          </cell>
          <cell r="F6247" t="str">
            <v>Phan Thị Thùy  Trang</v>
          </cell>
          <cell r="G6247">
            <v>29</v>
          </cell>
        </row>
        <row r="6248">
          <cell r="B6248" t="str">
            <v>071300198301</v>
          </cell>
          <cell r="C6248" t="str">
            <v>Giáo dục thể chất</v>
          </cell>
          <cell r="D6248" t="str">
            <v>22T2-NNA1; 22T2-CNÔ1</v>
          </cell>
          <cell r="E6248">
            <v>2</v>
          </cell>
          <cell r="F6248" t="str">
            <v>Giang Phi  Hùng</v>
          </cell>
          <cell r="G6248">
            <v>29</v>
          </cell>
        </row>
        <row r="6249">
          <cell r="B6249" t="str">
            <v>071300199901</v>
          </cell>
          <cell r="C6249" t="str">
            <v>Thực hành Nghe 1</v>
          </cell>
          <cell r="D6249" t="str">
            <v>22T2-NNA1</v>
          </cell>
          <cell r="E6249">
            <v>2</v>
          </cell>
          <cell r="F6249" t="str">
            <v>Vương Thanh Thủy</v>
          </cell>
          <cell r="G6249">
            <v>13</v>
          </cell>
        </row>
        <row r="6250">
          <cell r="B6250" t="str">
            <v>071300207101</v>
          </cell>
          <cell r="C6250" t="str">
            <v>Tiếng Anh 1</v>
          </cell>
          <cell r="D6250" t="str">
            <v>22T2-CNÔ1</v>
          </cell>
          <cell r="E6250">
            <v>2</v>
          </cell>
          <cell r="F6250" t="str">
            <v>Võ Thị Hồng  Lan</v>
          </cell>
          <cell r="G6250">
            <v>18</v>
          </cell>
        </row>
        <row r="6251">
          <cell r="B6251" t="str">
            <v>071300207102</v>
          </cell>
          <cell r="C6251" t="str">
            <v>Tiếng Anh 1</v>
          </cell>
          <cell r="D6251" t="str">
            <v>22T2-CNÔ1</v>
          </cell>
          <cell r="E6251">
            <v>2</v>
          </cell>
          <cell r="G6251">
            <v>1</v>
          </cell>
        </row>
        <row r="6252">
          <cell r="B6252" t="str">
            <v>071300208701</v>
          </cell>
          <cell r="C6252" t="str">
            <v>Tiếng Anh Thuyết trình</v>
          </cell>
          <cell r="D6252" t="str">
            <v>22T2-NNA1</v>
          </cell>
          <cell r="E6252">
            <v>2</v>
          </cell>
          <cell r="F6252" t="str">
            <v>Nguyễn Thị Thanh  Tú</v>
          </cell>
          <cell r="G6252">
            <v>12</v>
          </cell>
        </row>
        <row r="6253">
          <cell r="B6253" t="str">
            <v>071300217801</v>
          </cell>
          <cell r="C6253" t="str">
            <v>Tin học</v>
          </cell>
          <cell r="D6253" t="str">
            <v>22T2-NNA1; 22T2-CNÔ1</v>
          </cell>
          <cell r="E6253">
            <v>2</v>
          </cell>
          <cell r="F6253" t="str">
            <v>Lê Hồng  Thái</v>
          </cell>
          <cell r="G6253">
            <v>29</v>
          </cell>
        </row>
        <row r="6254">
          <cell r="B6254" t="str">
            <v>071300217901</v>
          </cell>
          <cell r="C6254" t="str">
            <v>Hệ thống điện và điện tử ôtô</v>
          </cell>
          <cell r="D6254" t="str">
            <v>22T2-CNÔ1</v>
          </cell>
          <cell r="E6254">
            <v>2</v>
          </cell>
          <cell r="F6254" t="str">
            <v>Nguyễn Thành Đức</v>
          </cell>
          <cell r="G6254">
            <v>16</v>
          </cell>
        </row>
        <row r="6255">
          <cell r="B6255" t="str">
            <v>071300220101</v>
          </cell>
          <cell r="C6255" t="str">
            <v>Tiếng Anh 2</v>
          </cell>
          <cell r="D6255" t="str">
            <v>22T2-CNÔ1</v>
          </cell>
          <cell r="E6255">
            <v>2</v>
          </cell>
          <cell r="F6255" t="str">
            <v>Võ Thị Hồng  Lan</v>
          </cell>
          <cell r="G6255">
            <v>23</v>
          </cell>
        </row>
        <row r="6256">
          <cell r="B6256" t="str">
            <v>071300237201</v>
          </cell>
          <cell r="C6256" t="str">
            <v>Tiếng Hoa</v>
          </cell>
          <cell r="D6256" t="str">
            <v>22T2-NNA1</v>
          </cell>
          <cell r="E6256">
            <v>2</v>
          </cell>
          <cell r="F6256" t="str">
            <v>Đặng Thị Kiến An (TG)</v>
          </cell>
          <cell r="G6256">
            <v>12</v>
          </cell>
        </row>
        <row r="6257">
          <cell r="B6257" t="str">
            <v>071300237301</v>
          </cell>
          <cell r="C6257" t="str">
            <v>Tiếng Hoa</v>
          </cell>
          <cell r="D6257" t="str">
            <v>22T2-NNA1</v>
          </cell>
          <cell r="E6257">
            <v>2</v>
          </cell>
          <cell r="F6257" t="str">
            <v>Đặng Thị Kiến An (TG)</v>
          </cell>
          <cell r="G6257">
            <v>12</v>
          </cell>
        </row>
        <row r="6258">
          <cell r="B6258" t="str">
            <v>071300250601</v>
          </cell>
          <cell r="C6258" t="str">
            <v>Phát âm</v>
          </cell>
          <cell r="D6258" t="str">
            <v>22T2-NNA1</v>
          </cell>
          <cell r="E6258">
            <v>2</v>
          </cell>
          <cell r="F6258" t="str">
            <v>Trần Thanh Trúc</v>
          </cell>
          <cell r="G6258">
            <v>12</v>
          </cell>
        </row>
        <row r="6259">
          <cell r="B6259" t="str">
            <v>071300327101</v>
          </cell>
          <cell r="C6259" t="str">
            <v>Thực hành Động cơ xăng</v>
          </cell>
          <cell r="D6259" t="str">
            <v>22T2-CNÔ1</v>
          </cell>
          <cell r="E6259">
            <v>2</v>
          </cell>
          <cell r="F6259" t="str">
            <v>Hoàng Phúc Bảo</v>
          </cell>
          <cell r="G6259">
            <v>16</v>
          </cell>
        </row>
        <row r="6260">
          <cell r="B6260" t="str">
            <v>071400003901</v>
          </cell>
          <cell r="C6260" t="str">
            <v>Điện tử công suất</v>
          </cell>
          <cell r="D6260" t="str">
            <v>20T4-TĐH1</v>
          </cell>
          <cell r="E6260">
            <v>2</v>
          </cell>
          <cell r="F6260" t="str">
            <v>Vũ Hạnh  Chiêu</v>
          </cell>
          <cell r="G6260">
            <v>29</v>
          </cell>
        </row>
        <row r="6261">
          <cell r="B6261" t="str">
            <v>071400003902</v>
          </cell>
          <cell r="C6261" t="str">
            <v>Điện tử công suất</v>
          </cell>
          <cell r="D6261" t="str">
            <v>20T4-TĐH1</v>
          </cell>
          <cell r="E6261">
            <v>2</v>
          </cell>
          <cell r="G6261">
            <v>7</v>
          </cell>
        </row>
        <row r="6262">
          <cell r="B6262" t="str">
            <v>071400010701</v>
          </cell>
          <cell r="C6262" t="str">
            <v xml:space="preserve">Mạng nâng cao </v>
          </cell>
          <cell r="D6262" t="str">
            <v>20T4_HL2_CNTT2</v>
          </cell>
          <cell r="E6262">
            <v>2</v>
          </cell>
          <cell r="F6262" t="str">
            <v>Lê Quý Hưng  Quốc</v>
          </cell>
          <cell r="G6262">
            <v>15</v>
          </cell>
        </row>
        <row r="6263">
          <cell r="B6263" t="str">
            <v>071400015301</v>
          </cell>
          <cell r="C6263" t="str">
            <v>Thiết lập hệ thống mạng</v>
          </cell>
          <cell r="D6263" t="str">
            <v>19T4_HL2_21T4-QTM1</v>
          </cell>
          <cell r="E6263">
            <v>2</v>
          </cell>
          <cell r="F6263" t="str">
            <v>Lê Quý Hưng  Quốc</v>
          </cell>
          <cell r="G6263">
            <v>15</v>
          </cell>
        </row>
        <row r="6264">
          <cell r="B6264" t="str">
            <v>071400016601</v>
          </cell>
          <cell r="C6264" t="str">
            <v>Thực hành Điện tử công nghiệp</v>
          </cell>
          <cell r="D6264" t="str">
            <v>20T4-TĐH1</v>
          </cell>
          <cell r="E6264">
            <v>2</v>
          </cell>
          <cell r="F6264" t="str">
            <v>Phan Thanh Hoàng</v>
          </cell>
          <cell r="G6264">
            <v>29</v>
          </cell>
        </row>
        <row r="6265">
          <cell r="B6265" t="str">
            <v>071400037101</v>
          </cell>
          <cell r="C6265" t="str">
            <v>Đồ án chuyên ngành</v>
          </cell>
          <cell r="D6265" t="str">
            <v>20T4-ĐCN1</v>
          </cell>
          <cell r="E6265">
            <v>2</v>
          </cell>
          <cell r="F6265" t="str">
            <v>Đỗ Huỳnh Thanh  Phong</v>
          </cell>
          <cell r="G6265">
            <v>56</v>
          </cell>
        </row>
        <row r="6266">
          <cell r="B6266" t="str">
            <v>071400041701</v>
          </cell>
          <cell r="C6266" t="str">
            <v>Thực hành Tự động hóa quá trình công nghệ</v>
          </cell>
          <cell r="D6266" t="str">
            <v>20T4-TĐH1</v>
          </cell>
          <cell r="E6266">
            <v>2</v>
          </cell>
          <cell r="F6266" t="str">
            <v>Nguyễn Thị Tố  Nga</v>
          </cell>
          <cell r="G6266">
            <v>29</v>
          </cell>
        </row>
        <row r="6267">
          <cell r="B6267" t="str">
            <v>071400045301</v>
          </cell>
          <cell r="C6267" t="str">
            <v>Vật Lý 1</v>
          </cell>
          <cell r="D6267" t="str">
            <v>20T4_HL2_KHCB 1</v>
          </cell>
          <cell r="E6267">
            <v>2</v>
          </cell>
          <cell r="F6267" t="str">
            <v>Nguyễn Thanh  Tú</v>
          </cell>
          <cell r="G6267">
            <v>20</v>
          </cell>
        </row>
        <row r="6268">
          <cell r="B6268" t="str">
            <v>071400047901</v>
          </cell>
          <cell r="C6268" t="str">
            <v>Ngữ Văn 2</v>
          </cell>
          <cell r="D6268" t="str">
            <v>21T4_HL2_KHCB2</v>
          </cell>
          <cell r="E6268">
            <v>2</v>
          </cell>
          <cell r="F6268" t="str">
            <v>Hồ Thị Thanh Thương (TG)</v>
          </cell>
          <cell r="G6268">
            <v>36</v>
          </cell>
        </row>
        <row r="6269">
          <cell r="B6269" t="str">
            <v>071400047902</v>
          </cell>
          <cell r="C6269" t="str">
            <v>Ngữ Văn 2</v>
          </cell>
          <cell r="D6269" t="str">
            <v>21T4_HL2_KHCB2</v>
          </cell>
          <cell r="E6269">
            <v>2</v>
          </cell>
        </row>
        <row r="6270">
          <cell r="B6270" t="str">
            <v>071400103301</v>
          </cell>
          <cell r="C6270" t="str">
            <v>Thực hành Động cơ xăng</v>
          </cell>
          <cell r="D6270" t="str">
            <v>22T4-CNÔ1</v>
          </cell>
          <cell r="E6270">
            <v>2</v>
          </cell>
          <cell r="F6270" t="str">
            <v>Huỳnh Đình Văn</v>
          </cell>
          <cell r="G6270">
            <v>48</v>
          </cell>
        </row>
        <row r="6271">
          <cell r="B6271" t="str">
            <v>071400103302</v>
          </cell>
          <cell r="C6271" t="str">
            <v>Thực hành Động cơ xăng</v>
          </cell>
          <cell r="D6271" t="str">
            <v>22T4-CNÔ2</v>
          </cell>
          <cell r="E6271">
            <v>2</v>
          </cell>
          <cell r="F6271" t="str">
            <v>Đặng Tấn Thiện (TG), Hoàng Phúc Bảo</v>
          </cell>
          <cell r="G6271">
            <v>45</v>
          </cell>
        </row>
        <row r="6272">
          <cell r="B6272" t="str">
            <v>071400103303</v>
          </cell>
          <cell r="C6272" t="str">
            <v>Thực hành Động cơ xăng</v>
          </cell>
          <cell r="D6272" t="str">
            <v>22T4-CNÔ3</v>
          </cell>
          <cell r="E6272">
            <v>2</v>
          </cell>
          <cell r="F6272" t="str">
            <v>Nguyễn Minh  Thái, Phan Anh Tuấn  Kiệt</v>
          </cell>
          <cell r="G6272">
            <v>47</v>
          </cell>
        </row>
        <row r="6273">
          <cell r="B6273" t="str">
            <v>071400103304</v>
          </cell>
          <cell r="C6273" t="str">
            <v>Thực hành Động cơ xăng</v>
          </cell>
          <cell r="D6273" t="str">
            <v>22T4-CNÔ4</v>
          </cell>
          <cell r="E6273">
            <v>2</v>
          </cell>
          <cell r="F6273" t="str">
            <v>Nguyễn Hữu Lương, Triệu Phú  Nguyên</v>
          </cell>
          <cell r="G6273">
            <v>48</v>
          </cell>
        </row>
        <row r="6274">
          <cell r="B6274" t="str">
            <v>071400103305</v>
          </cell>
          <cell r="C6274" t="str">
            <v>Thực hành Động cơ xăng</v>
          </cell>
          <cell r="D6274" t="str">
            <v>22T4-CNÔ5</v>
          </cell>
          <cell r="E6274">
            <v>2</v>
          </cell>
          <cell r="F6274" t="str">
            <v>Trần Quốc Duy, Võ Đắc Thịnh</v>
          </cell>
          <cell r="G6274">
            <v>46</v>
          </cell>
        </row>
        <row r="6275">
          <cell r="B6275" t="str">
            <v>071400103306</v>
          </cell>
          <cell r="C6275" t="str">
            <v>Thực hành Động cơ xăng</v>
          </cell>
          <cell r="D6275" t="str">
            <v>22T4-CNÔ6</v>
          </cell>
          <cell r="E6275">
            <v>2</v>
          </cell>
          <cell r="F6275" t="str">
            <v>Nguyễn Hoàng Vinh</v>
          </cell>
          <cell r="G6275">
            <v>46</v>
          </cell>
        </row>
        <row r="6276">
          <cell r="B6276" t="str">
            <v>071400103307</v>
          </cell>
          <cell r="C6276" t="str">
            <v>Thực hành Động cơ xăng</v>
          </cell>
          <cell r="D6276" t="str">
            <v>17T4_HL2_CNO</v>
          </cell>
          <cell r="E6276">
            <v>2</v>
          </cell>
        </row>
        <row r="6277">
          <cell r="B6277" t="str">
            <v>071400103308</v>
          </cell>
          <cell r="C6277" t="str">
            <v>Thực hành Động cơ xăng</v>
          </cell>
          <cell r="D6277" t="str">
            <v>22T4-CNÔ1</v>
          </cell>
          <cell r="E6277">
            <v>2</v>
          </cell>
          <cell r="G6277">
            <v>6</v>
          </cell>
        </row>
        <row r="6278">
          <cell r="B6278" t="str">
            <v>071400105601</v>
          </cell>
          <cell r="C6278" t="str">
            <v>An toàn lao động</v>
          </cell>
          <cell r="D6278" t="str">
            <v>22T4-CNM1</v>
          </cell>
          <cell r="E6278">
            <v>2</v>
          </cell>
          <cell r="F6278" t="str">
            <v>Nguyễn Ngọc  Thọ</v>
          </cell>
          <cell r="G6278">
            <v>20</v>
          </cell>
        </row>
        <row r="6279">
          <cell r="B6279" t="str">
            <v>071400106701</v>
          </cell>
          <cell r="C6279" t="str">
            <v>Kỹ thuật lập trình 1</v>
          </cell>
          <cell r="D6279" t="str">
            <v>19T4_HL2_22T4-ĐHĐ2</v>
          </cell>
          <cell r="E6279">
            <v>2</v>
          </cell>
          <cell r="F6279" t="str">
            <v>Nguyễn Sanh  Cường</v>
          </cell>
          <cell r="G6279">
            <v>6</v>
          </cell>
        </row>
        <row r="6280">
          <cell r="B6280" t="str">
            <v>071400106702</v>
          </cell>
          <cell r="C6280" t="str">
            <v>Kỹ thuật lập trình 1</v>
          </cell>
          <cell r="D6280" t="str">
            <v>19T4_HL2_22T4-ĐHĐ2</v>
          </cell>
          <cell r="E6280">
            <v>2</v>
          </cell>
          <cell r="G6280">
            <v>2</v>
          </cell>
        </row>
        <row r="6281">
          <cell r="B6281" t="str">
            <v>071400106801</v>
          </cell>
          <cell r="C6281" t="str">
            <v>An toàn lao động</v>
          </cell>
          <cell r="D6281" t="str">
            <v>17T4_HL2_CK</v>
          </cell>
          <cell r="E6281">
            <v>2</v>
          </cell>
          <cell r="G6281">
            <v>1</v>
          </cell>
        </row>
        <row r="6282">
          <cell r="B6282" t="str">
            <v>071400107001</v>
          </cell>
          <cell r="C6282" t="str">
            <v>Mạch điện</v>
          </cell>
          <cell r="D6282" t="str">
            <v>22T4-ĐCN1</v>
          </cell>
          <cell r="E6282">
            <v>2</v>
          </cell>
          <cell r="F6282" t="str">
            <v>Nguyễn Thị Ngọc Hiền</v>
          </cell>
          <cell r="G6282">
            <v>54</v>
          </cell>
        </row>
        <row r="6283">
          <cell r="B6283" t="str">
            <v>071400107002</v>
          </cell>
          <cell r="C6283" t="str">
            <v>Mạch điện</v>
          </cell>
          <cell r="D6283" t="str">
            <v>22T4-ĐĐT1</v>
          </cell>
          <cell r="E6283">
            <v>2</v>
          </cell>
          <cell r="F6283" t="str">
            <v>Trần Hiếu Trinh</v>
          </cell>
          <cell r="G6283">
            <v>49</v>
          </cell>
        </row>
        <row r="6284">
          <cell r="B6284" t="str">
            <v>071400107003</v>
          </cell>
          <cell r="C6284" t="str">
            <v>Mạch điện</v>
          </cell>
          <cell r="D6284" t="str">
            <v>22T4-CĐT1</v>
          </cell>
          <cell r="E6284">
            <v>2</v>
          </cell>
          <cell r="F6284" t="str">
            <v>Vũ Hạnh  Chiêu</v>
          </cell>
          <cell r="G6284">
            <v>41</v>
          </cell>
        </row>
        <row r="6285">
          <cell r="B6285" t="str">
            <v>071400107004</v>
          </cell>
          <cell r="C6285" t="str">
            <v>Mạch điện</v>
          </cell>
          <cell r="D6285" t="str">
            <v>17T4_HL2_ĐCN</v>
          </cell>
          <cell r="E6285">
            <v>2</v>
          </cell>
          <cell r="G6285">
            <v>1</v>
          </cell>
        </row>
        <row r="6286">
          <cell r="B6286" t="str">
            <v>071400107005</v>
          </cell>
          <cell r="C6286" t="str">
            <v>Mạch điện</v>
          </cell>
          <cell r="D6286" t="str">
            <v>22T4-ĐĐT1</v>
          </cell>
          <cell r="E6286">
            <v>2</v>
          </cell>
          <cell r="G6286">
            <v>37</v>
          </cell>
        </row>
        <row r="6287">
          <cell r="B6287" t="str">
            <v>071400107601</v>
          </cell>
          <cell r="C6287" t="str">
            <v>Cung cấp điện</v>
          </cell>
          <cell r="D6287" t="str">
            <v>21T4-ĐCN1</v>
          </cell>
          <cell r="E6287">
            <v>2</v>
          </cell>
          <cell r="F6287" t="str">
            <v>Nguyễn Anh  Tăng</v>
          </cell>
          <cell r="G6287">
            <v>37</v>
          </cell>
        </row>
        <row r="6288">
          <cell r="B6288" t="str">
            <v>071400107602</v>
          </cell>
          <cell r="C6288" t="str">
            <v>Cung cấp điện</v>
          </cell>
          <cell r="D6288" t="str">
            <v>21T4-ĐCN1</v>
          </cell>
          <cell r="E6288">
            <v>2</v>
          </cell>
          <cell r="G6288">
            <v>18</v>
          </cell>
        </row>
        <row r="6289">
          <cell r="B6289" t="str">
            <v>071400108501</v>
          </cell>
          <cell r="C6289" t="str">
            <v>Cơ sở kỹ thuật lạnh</v>
          </cell>
          <cell r="D6289" t="str">
            <v>18T4_HL2_22T4-VSL1</v>
          </cell>
          <cell r="E6289">
            <v>2</v>
          </cell>
          <cell r="F6289" t="str">
            <v>Trần Đình Khoa</v>
          </cell>
          <cell r="G6289">
            <v>5</v>
          </cell>
        </row>
        <row r="6290">
          <cell r="B6290" t="str">
            <v>071400109101</v>
          </cell>
          <cell r="C6290" t="str">
            <v>Động cơ đốt trong</v>
          </cell>
          <cell r="D6290" t="str">
            <v>18T4_HL2_22T4-CNÔ3</v>
          </cell>
          <cell r="E6290">
            <v>2</v>
          </cell>
          <cell r="F6290" t="str">
            <v>Phan Anh Tuấn  Kiệt</v>
          </cell>
          <cell r="G6290">
            <v>1</v>
          </cell>
        </row>
        <row r="6291">
          <cell r="B6291" t="str">
            <v>071400109102</v>
          </cell>
          <cell r="C6291" t="str">
            <v>Động cơ đốt trong</v>
          </cell>
          <cell r="D6291" t="str">
            <v>18T4_HL2_22T4-CNÔ3</v>
          </cell>
          <cell r="E6291">
            <v>2</v>
          </cell>
          <cell r="G6291">
            <v>1</v>
          </cell>
        </row>
        <row r="6292">
          <cell r="B6292" t="str">
            <v>071400110001</v>
          </cell>
          <cell r="C6292" t="str">
            <v>Marketing căn bản</v>
          </cell>
          <cell r="D6292" t="str">
            <v>21T4-QTD1</v>
          </cell>
          <cell r="E6292">
            <v>2</v>
          </cell>
          <cell r="F6292" t="str">
            <v>Nguyễn Mỹ Tiên</v>
          </cell>
          <cell r="G6292">
            <v>41</v>
          </cell>
        </row>
        <row r="6293">
          <cell r="B6293" t="str">
            <v>071400110002</v>
          </cell>
          <cell r="C6293" t="str">
            <v>Marketing căn bản</v>
          </cell>
          <cell r="D6293" t="str">
            <v>21T4-QTD2</v>
          </cell>
          <cell r="E6293">
            <v>2</v>
          </cell>
          <cell r="F6293" t="str">
            <v>Trần Thị Ngọc Dung</v>
          </cell>
          <cell r="G6293">
            <v>27</v>
          </cell>
        </row>
        <row r="6294">
          <cell r="B6294" t="str">
            <v>071400110003</v>
          </cell>
          <cell r="C6294" t="str">
            <v>Marketing căn bản</v>
          </cell>
          <cell r="D6294" t="str">
            <v>21T4-QTD1</v>
          </cell>
          <cell r="E6294">
            <v>2</v>
          </cell>
          <cell r="G6294">
            <v>1</v>
          </cell>
        </row>
        <row r="6295">
          <cell r="B6295" t="str">
            <v>071400110601</v>
          </cell>
          <cell r="C6295" t="str">
            <v>Toán 1</v>
          </cell>
          <cell r="D6295" t="str">
            <v>21T4_HL2_KHCB2</v>
          </cell>
          <cell r="E6295">
            <v>2</v>
          </cell>
          <cell r="F6295" t="str">
            <v>Nguyễn Thị  Thủy</v>
          </cell>
          <cell r="G6295">
            <v>21</v>
          </cell>
        </row>
        <row r="6296">
          <cell r="B6296" t="str">
            <v>071400110602</v>
          </cell>
          <cell r="C6296" t="str">
            <v>Toán 1</v>
          </cell>
          <cell r="D6296" t="str">
            <v>20T4_HL2_KHCB 2</v>
          </cell>
          <cell r="E6296">
            <v>2</v>
          </cell>
          <cell r="F6296" t="str">
            <v>Nguyễn Thị Thanh Thảo (TG)</v>
          </cell>
          <cell r="G6296">
            <v>28</v>
          </cell>
        </row>
        <row r="6297">
          <cell r="B6297" t="str">
            <v>071400110603</v>
          </cell>
          <cell r="C6297" t="str">
            <v>Toán 1</v>
          </cell>
          <cell r="D6297" t="str">
            <v>17T4_20T4-HL2_KHCB 2</v>
          </cell>
          <cell r="E6297">
            <v>2</v>
          </cell>
          <cell r="G6297">
            <v>1</v>
          </cell>
        </row>
        <row r="6298">
          <cell r="B6298" t="str">
            <v>071400119601</v>
          </cell>
          <cell r="C6298" t="str">
            <v>Kỹ năng mềm</v>
          </cell>
          <cell r="D6298" t="str">
            <v>17T4_HL2_KHCB</v>
          </cell>
          <cell r="E6298">
            <v>2</v>
          </cell>
          <cell r="G6298">
            <v>1</v>
          </cell>
        </row>
        <row r="6299">
          <cell r="B6299" t="str">
            <v>071400119701</v>
          </cell>
          <cell r="C6299" t="str">
            <v>Anh văn</v>
          </cell>
          <cell r="D6299" t="str">
            <v>17T4_HL2_22C1-CNÔ10</v>
          </cell>
          <cell r="E6299">
            <v>2</v>
          </cell>
          <cell r="F6299" t="str">
            <v>Võ Thị Hồng  Lan</v>
          </cell>
          <cell r="G6299">
            <v>2</v>
          </cell>
        </row>
        <row r="6300">
          <cell r="B6300" t="str">
            <v>071400119702</v>
          </cell>
          <cell r="C6300" t="str">
            <v>Anh văn</v>
          </cell>
          <cell r="D6300" t="str">
            <v>17T4_HL2_TKW</v>
          </cell>
          <cell r="E6300">
            <v>2</v>
          </cell>
          <cell r="G6300">
            <v>2</v>
          </cell>
        </row>
        <row r="6301">
          <cell r="B6301" t="str">
            <v>071400119901</v>
          </cell>
          <cell r="C6301" t="str">
            <v>Tin học</v>
          </cell>
          <cell r="D6301" t="str">
            <v>17T4_HL2_21T4-KLB1</v>
          </cell>
          <cell r="E6301">
            <v>2</v>
          </cell>
          <cell r="F6301" t="str">
            <v>Nguyễn Ngọc  Tuyên</v>
          </cell>
          <cell r="G6301">
            <v>6</v>
          </cell>
        </row>
        <row r="6302">
          <cell r="B6302" t="str">
            <v>071400119902</v>
          </cell>
          <cell r="C6302" t="str">
            <v>Tin học</v>
          </cell>
          <cell r="D6302" t="str">
            <v>18T4_HL2_21T4-CNÔ3</v>
          </cell>
          <cell r="E6302">
            <v>2</v>
          </cell>
          <cell r="F6302" t="str">
            <v>Trần Đình Khôi (TG)</v>
          </cell>
          <cell r="G6302">
            <v>1</v>
          </cell>
        </row>
        <row r="6303">
          <cell r="B6303" t="str">
            <v>071400119903</v>
          </cell>
          <cell r="C6303" t="str">
            <v>Tin học</v>
          </cell>
          <cell r="D6303" t="str">
            <v>17T4_HL2_KHCB</v>
          </cell>
          <cell r="E6303">
            <v>2</v>
          </cell>
          <cell r="G6303">
            <v>2</v>
          </cell>
        </row>
        <row r="6304">
          <cell r="B6304" t="str">
            <v>071400119904</v>
          </cell>
          <cell r="C6304" t="str">
            <v>Tin học</v>
          </cell>
          <cell r="D6304" t="str">
            <v>17T4_HL2_21T4-KLB1</v>
          </cell>
          <cell r="E6304">
            <v>2</v>
          </cell>
          <cell r="G6304">
            <v>1</v>
          </cell>
        </row>
        <row r="6305">
          <cell r="B6305" t="str">
            <v>071400134901</v>
          </cell>
          <cell r="C6305" t="str">
            <v>Toán 2</v>
          </cell>
          <cell r="D6305" t="str">
            <v>21T4_HL2_KHCB1</v>
          </cell>
          <cell r="E6305">
            <v>2</v>
          </cell>
          <cell r="F6305" t="str">
            <v>Nguyễn Thị  Thủy</v>
          </cell>
          <cell r="G6305">
            <v>36</v>
          </cell>
        </row>
        <row r="6306">
          <cell r="B6306" t="str">
            <v>071400134902</v>
          </cell>
          <cell r="C6306" t="str">
            <v>Toán 2</v>
          </cell>
          <cell r="D6306" t="str">
            <v>21T4_HL2_KHCB1</v>
          </cell>
          <cell r="E6306">
            <v>2</v>
          </cell>
          <cell r="G6306">
            <v>1</v>
          </cell>
        </row>
        <row r="6307">
          <cell r="B6307" t="str">
            <v>071400134903</v>
          </cell>
          <cell r="C6307" t="str">
            <v>Toán 2</v>
          </cell>
          <cell r="D6307" t="str">
            <v>17T4_HL2_KHCB</v>
          </cell>
          <cell r="E6307">
            <v>2</v>
          </cell>
          <cell r="G6307">
            <v>1</v>
          </cell>
        </row>
        <row r="6308">
          <cell r="B6308" t="str">
            <v>071400134904</v>
          </cell>
          <cell r="C6308" t="str">
            <v>Toán 2</v>
          </cell>
          <cell r="D6308" t="str">
            <v>20T4_HL2_KHCB 2</v>
          </cell>
          <cell r="E6308">
            <v>2</v>
          </cell>
          <cell r="F6308" t="str">
            <v>Châu Quốc Cường (TG)</v>
          </cell>
          <cell r="G6308">
            <v>21</v>
          </cell>
        </row>
        <row r="6309">
          <cell r="B6309" t="str">
            <v>071400135001</v>
          </cell>
          <cell r="C6309" t="str">
            <v>Vẽ kỹ thuật</v>
          </cell>
          <cell r="D6309" t="str">
            <v>22T4-CCK1</v>
          </cell>
          <cell r="E6309">
            <v>2</v>
          </cell>
          <cell r="F6309" t="str">
            <v>Vũ Quang Khải</v>
          </cell>
          <cell r="G6309">
            <v>64</v>
          </cell>
        </row>
        <row r="6310">
          <cell r="B6310" t="str">
            <v>071400135002</v>
          </cell>
          <cell r="C6310" t="str">
            <v>Vẽ kỹ thuật</v>
          </cell>
          <cell r="D6310" t="str">
            <v>22T4-CKC1; 22T4-CTM1</v>
          </cell>
          <cell r="E6310">
            <v>2</v>
          </cell>
          <cell r="F6310" t="str">
            <v>Nguyễn Thanh  Vũ</v>
          </cell>
          <cell r="G6310">
            <v>51</v>
          </cell>
        </row>
        <row r="6311">
          <cell r="B6311" t="str">
            <v>071400135004</v>
          </cell>
          <cell r="C6311" t="str">
            <v>Vẽ kỹ thuật</v>
          </cell>
          <cell r="D6311" t="str">
            <v>22T4-CCK1</v>
          </cell>
          <cell r="E6311">
            <v>2</v>
          </cell>
          <cell r="G6311">
            <v>19</v>
          </cell>
        </row>
        <row r="6312">
          <cell r="B6312" t="str">
            <v>071400135201</v>
          </cell>
          <cell r="C6312" t="str">
            <v>Giáo dục quốc phòng - An ninh</v>
          </cell>
          <cell r="D6312" t="str">
            <v>17T4_HL2_KHCB</v>
          </cell>
          <cell r="E6312">
            <v>2</v>
          </cell>
          <cell r="G6312">
            <v>4</v>
          </cell>
        </row>
        <row r="6313">
          <cell r="B6313" t="str">
            <v>071400135202</v>
          </cell>
          <cell r="C6313" t="str">
            <v>Giáo dục quốc phòng - An ninh</v>
          </cell>
          <cell r="D6313" t="str">
            <v>18T4_20T4_HL2_KHCB 1</v>
          </cell>
          <cell r="E6313">
            <v>2</v>
          </cell>
          <cell r="F6313" t="str">
            <v>Giang Phi  Hùng</v>
          </cell>
          <cell r="G6313">
            <v>3</v>
          </cell>
        </row>
        <row r="6314">
          <cell r="B6314" t="str">
            <v>071400135301</v>
          </cell>
          <cell r="C6314" t="str">
            <v>Thực hành Điện cơ bản</v>
          </cell>
          <cell r="D6314" t="str">
            <v>22T4-TĐH1</v>
          </cell>
          <cell r="E6314">
            <v>2</v>
          </cell>
          <cell r="F6314" t="str">
            <v>Nguyễn Hồng  Đức</v>
          </cell>
          <cell r="G6314">
            <v>25</v>
          </cell>
        </row>
        <row r="6315">
          <cell r="B6315" t="str">
            <v>071400135401</v>
          </cell>
          <cell r="C6315" t="str">
            <v>Kỹ thuật lập trình 2</v>
          </cell>
          <cell r="D6315" t="str">
            <v>20T4_HL2_CNTT1</v>
          </cell>
          <cell r="E6315">
            <v>2</v>
          </cell>
          <cell r="F6315" t="str">
            <v>Nguyễn Cao Phong</v>
          </cell>
          <cell r="G6315">
            <v>25</v>
          </cell>
        </row>
        <row r="6316">
          <cell r="B6316" t="str">
            <v>071400135402</v>
          </cell>
          <cell r="C6316" t="str">
            <v>Kỹ thuật lập trình 2</v>
          </cell>
          <cell r="D6316" t="str">
            <v>20T4_HL2_CNTT1</v>
          </cell>
          <cell r="E6316">
            <v>2</v>
          </cell>
          <cell r="G6316">
            <v>3</v>
          </cell>
        </row>
        <row r="6317">
          <cell r="B6317" t="str">
            <v>071400135601</v>
          </cell>
          <cell r="C6317" t="str">
            <v>Phần cứng và mạng máy tính</v>
          </cell>
          <cell r="D6317" t="str">
            <v>19T4_HL2_22T4-THU1</v>
          </cell>
          <cell r="E6317">
            <v>2</v>
          </cell>
          <cell r="F6317" t="str">
            <v>Trần Thanh Quang (TG)</v>
          </cell>
          <cell r="G6317">
            <v>2</v>
          </cell>
        </row>
        <row r="6318">
          <cell r="B6318" t="str">
            <v>071400140501</v>
          </cell>
          <cell r="C6318" t="str">
            <v>Thực tập tốt nghiệp</v>
          </cell>
          <cell r="D6318" t="str">
            <v>20T4-ĐCN1</v>
          </cell>
          <cell r="E6318">
            <v>2</v>
          </cell>
          <cell r="G6318">
            <v>54</v>
          </cell>
        </row>
        <row r="6319">
          <cell r="B6319" t="str">
            <v>071400148901</v>
          </cell>
          <cell r="C6319" t="str">
            <v>Thực tập tốt nghiệp</v>
          </cell>
          <cell r="D6319" t="str">
            <v>20T4-ANM1</v>
          </cell>
          <cell r="E6319">
            <v>2</v>
          </cell>
          <cell r="G6319">
            <v>26</v>
          </cell>
        </row>
        <row r="6320">
          <cell r="B6320" t="str">
            <v>071400150401</v>
          </cell>
          <cell r="C6320" t="str">
            <v>Xử lý sự cố phần mềm</v>
          </cell>
          <cell r="D6320" t="str">
            <v>20T4-CMT1</v>
          </cell>
          <cell r="E6320">
            <v>2</v>
          </cell>
          <cell r="F6320" t="str">
            <v>Đặng Ngọc  Đoàn</v>
          </cell>
          <cell r="G6320">
            <v>42</v>
          </cell>
        </row>
        <row r="6321">
          <cell r="B6321" t="str">
            <v>071400157901</v>
          </cell>
          <cell r="C6321" t="str">
            <v>Thực hành Viết 1</v>
          </cell>
          <cell r="D6321" t="str">
            <v>20T4-NNA1</v>
          </cell>
          <cell r="E6321">
            <v>2</v>
          </cell>
          <cell r="F6321" t="str">
            <v>Lê Gia Mẫn (TG)</v>
          </cell>
          <cell r="G6321">
            <v>52</v>
          </cell>
        </row>
        <row r="6322">
          <cell r="B6322" t="str">
            <v>071400157902</v>
          </cell>
          <cell r="C6322" t="str">
            <v>Thực hành Viết 1</v>
          </cell>
          <cell r="D6322" t="str">
            <v>20T4-NNA2</v>
          </cell>
          <cell r="E6322">
            <v>2</v>
          </cell>
          <cell r="F6322" t="str">
            <v>Cao Thế Nhật (TG)</v>
          </cell>
          <cell r="G6322">
            <v>50</v>
          </cell>
        </row>
        <row r="6323">
          <cell r="B6323" t="str">
            <v>071400160701</v>
          </cell>
          <cell r="C6323" t="str">
            <v>Toán 3</v>
          </cell>
          <cell r="D6323" t="str">
            <v>17T4_HL2_KHCB</v>
          </cell>
          <cell r="E6323">
            <v>2</v>
          </cell>
          <cell r="G6323">
            <v>1</v>
          </cell>
        </row>
        <row r="6324">
          <cell r="B6324" t="str">
            <v>071400160702</v>
          </cell>
          <cell r="C6324" t="str">
            <v>Toán 3</v>
          </cell>
          <cell r="D6324" t="str">
            <v>21T4_HL2_KHCB3</v>
          </cell>
          <cell r="E6324">
            <v>2</v>
          </cell>
          <cell r="F6324" t="str">
            <v>Nguyễn Thị  Thủy</v>
          </cell>
          <cell r="G6324">
            <v>35</v>
          </cell>
        </row>
        <row r="6325">
          <cell r="B6325" t="str">
            <v>071400160703</v>
          </cell>
          <cell r="C6325" t="str">
            <v>Toán 3</v>
          </cell>
          <cell r="D6325" t="str">
            <v>21T4_HL2_KHCB3</v>
          </cell>
          <cell r="E6325">
            <v>2</v>
          </cell>
          <cell r="G6325">
            <v>1</v>
          </cell>
        </row>
        <row r="6326">
          <cell r="B6326" t="str">
            <v>071400160704</v>
          </cell>
          <cell r="C6326" t="str">
            <v>Toán 3</v>
          </cell>
          <cell r="D6326" t="str">
            <v>20T4_HL2_KHCB 2</v>
          </cell>
          <cell r="E6326">
            <v>2</v>
          </cell>
          <cell r="F6326" t="str">
            <v>Ngô Thuận Dủ (TG)</v>
          </cell>
          <cell r="G6326">
            <v>14</v>
          </cell>
        </row>
        <row r="6327">
          <cell r="B6327" t="str">
            <v>071400160801</v>
          </cell>
          <cell r="C6327" t="str">
            <v>Hóa học 1</v>
          </cell>
          <cell r="D6327" t="str">
            <v>17T4_HL2_KHCB</v>
          </cell>
          <cell r="E6327">
            <v>2</v>
          </cell>
          <cell r="G6327">
            <v>2</v>
          </cell>
        </row>
        <row r="6328">
          <cell r="B6328" t="str">
            <v>071400160901</v>
          </cell>
          <cell r="C6328" t="str">
            <v>Vật lý 2</v>
          </cell>
          <cell r="D6328" t="str">
            <v>17T4_HL2_KHCB</v>
          </cell>
          <cell r="E6328">
            <v>2</v>
          </cell>
          <cell r="G6328">
            <v>3</v>
          </cell>
        </row>
        <row r="6329">
          <cell r="B6329" t="str">
            <v>071400160902</v>
          </cell>
          <cell r="C6329" t="str">
            <v>Vật lý 2</v>
          </cell>
          <cell r="D6329" t="str">
            <v>21T4_HL2_KHCB3</v>
          </cell>
          <cell r="E6329">
            <v>2</v>
          </cell>
          <cell r="F6329" t="str">
            <v>Trần Thị Ánh  Tuyết</v>
          </cell>
          <cell r="G6329">
            <v>30</v>
          </cell>
        </row>
        <row r="6330">
          <cell r="B6330" t="str">
            <v>071400161101</v>
          </cell>
          <cell r="C6330" t="str">
            <v>Hóa học 2</v>
          </cell>
          <cell r="D6330" t="str">
            <v>21T4-CCK1</v>
          </cell>
          <cell r="E6330">
            <v>2</v>
          </cell>
          <cell r="F6330" t="str">
            <v>Lê Minh  Phong</v>
          </cell>
          <cell r="G6330">
            <v>47</v>
          </cell>
        </row>
        <row r="6331">
          <cell r="B6331" t="str">
            <v>071400161102</v>
          </cell>
          <cell r="C6331" t="str">
            <v>Hóa học 2</v>
          </cell>
          <cell r="D6331" t="str">
            <v>21T4-CKC1</v>
          </cell>
          <cell r="E6331">
            <v>2</v>
          </cell>
          <cell r="F6331" t="str">
            <v>Nguyễn Ngọc Trâm (TG)</v>
          </cell>
          <cell r="G6331">
            <v>32</v>
          </cell>
        </row>
        <row r="6332">
          <cell r="B6332" t="str">
            <v>071400161103</v>
          </cell>
          <cell r="C6332" t="str">
            <v>Hóa học 2</v>
          </cell>
          <cell r="D6332" t="str">
            <v>21T4-CTM1; 21T4-TĐH1</v>
          </cell>
          <cell r="E6332">
            <v>2</v>
          </cell>
          <cell r="F6332" t="str">
            <v>Trịnh Khắc Vũ</v>
          </cell>
          <cell r="G6332">
            <v>41</v>
          </cell>
        </row>
        <row r="6333">
          <cell r="B6333" t="str">
            <v>071400161104</v>
          </cell>
          <cell r="C6333" t="str">
            <v>Hóa học 2</v>
          </cell>
          <cell r="D6333" t="str">
            <v>21T4-CNÔ1</v>
          </cell>
          <cell r="E6333">
            <v>2</v>
          </cell>
          <cell r="F6333" t="str">
            <v>Trần Hoàng Lan (TG)</v>
          </cell>
          <cell r="G6333">
            <v>46</v>
          </cell>
        </row>
        <row r="6334">
          <cell r="B6334" t="str">
            <v>071400161105</v>
          </cell>
          <cell r="C6334" t="str">
            <v>Hóa học 2</v>
          </cell>
          <cell r="D6334" t="str">
            <v>21T4-CNÔ2</v>
          </cell>
          <cell r="E6334">
            <v>2</v>
          </cell>
          <cell r="F6334" t="str">
            <v>Tô Thị Kim Linh (TG), Trần Bích Thủy (TG)</v>
          </cell>
          <cell r="G6334">
            <v>39</v>
          </cell>
        </row>
        <row r="6335">
          <cell r="B6335" t="str">
            <v>071400161106</v>
          </cell>
          <cell r="C6335" t="str">
            <v>Hóa học 2</v>
          </cell>
          <cell r="D6335" t="str">
            <v>21T4-CNÔ3</v>
          </cell>
          <cell r="E6335">
            <v>2</v>
          </cell>
          <cell r="F6335" t="str">
            <v>Lê Minh  Phong</v>
          </cell>
          <cell r="G6335">
            <v>34</v>
          </cell>
        </row>
        <row r="6336">
          <cell r="B6336" t="str">
            <v>071400161107</v>
          </cell>
          <cell r="C6336" t="str">
            <v>Hóa học 2</v>
          </cell>
          <cell r="D6336" t="str">
            <v>21T4-CNÔ4</v>
          </cell>
          <cell r="E6336">
            <v>2</v>
          </cell>
          <cell r="F6336" t="str">
            <v>Lê Văn Bình</v>
          </cell>
          <cell r="G6336">
            <v>30</v>
          </cell>
        </row>
        <row r="6337">
          <cell r="B6337" t="str">
            <v>071400161108</v>
          </cell>
          <cell r="C6337" t="str">
            <v>Hóa học 2</v>
          </cell>
          <cell r="D6337" t="str">
            <v>21T4-KXD1; 21T4-CNM1</v>
          </cell>
          <cell r="E6337">
            <v>2</v>
          </cell>
          <cell r="F6337" t="str">
            <v>Nguyễn Thị Huyền Nga</v>
          </cell>
          <cell r="G6337">
            <v>35</v>
          </cell>
        </row>
        <row r="6338">
          <cell r="B6338" t="str">
            <v>071400161109</v>
          </cell>
          <cell r="C6338" t="str">
            <v>Hóa học 2</v>
          </cell>
          <cell r="D6338" t="str">
            <v>21T4-ĐCN1</v>
          </cell>
          <cell r="E6338">
            <v>2</v>
          </cell>
          <cell r="F6338" t="str">
            <v>Nguyễn Phương Hà</v>
          </cell>
          <cell r="G6338">
            <v>37</v>
          </cell>
        </row>
        <row r="6339">
          <cell r="B6339" t="str">
            <v>071400161110</v>
          </cell>
          <cell r="C6339" t="str">
            <v>Hóa học 2</v>
          </cell>
          <cell r="D6339" t="str">
            <v>21T4-ĐĐT1</v>
          </cell>
          <cell r="E6339">
            <v>2</v>
          </cell>
          <cell r="F6339" t="str">
            <v>Nguyễn Phương Hà</v>
          </cell>
          <cell r="G6339">
            <v>52</v>
          </cell>
        </row>
        <row r="6340">
          <cell r="B6340" t="str">
            <v>071400161112</v>
          </cell>
          <cell r="C6340" t="str">
            <v>Hóa học 2</v>
          </cell>
          <cell r="D6340" t="str">
            <v>21T4-CĐT1</v>
          </cell>
          <cell r="E6340">
            <v>2</v>
          </cell>
          <cell r="F6340" t="str">
            <v>Nguyễn Phương Hà</v>
          </cell>
          <cell r="G6340">
            <v>40</v>
          </cell>
        </row>
        <row r="6341">
          <cell r="B6341" t="str">
            <v>071400161113</v>
          </cell>
          <cell r="C6341" t="str">
            <v>Hóa học 2</v>
          </cell>
          <cell r="D6341" t="str">
            <v>21T4-NNA1</v>
          </cell>
          <cell r="E6341">
            <v>2</v>
          </cell>
          <cell r="F6341" t="str">
            <v>Lê Minh  Phong</v>
          </cell>
          <cell r="G6341">
            <v>43</v>
          </cell>
        </row>
        <row r="6342">
          <cell r="B6342" t="str">
            <v>071400161114</v>
          </cell>
          <cell r="C6342" t="str">
            <v>Hóa học 2</v>
          </cell>
          <cell r="D6342" t="str">
            <v>21T4-NTN1; 21T4-NHQ1</v>
          </cell>
          <cell r="E6342">
            <v>2</v>
          </cell>
          <cell r="F6342" t="str">
            <v>Nguyễn Phương Hà</v>
          </cell>
          <cell r="G6342">
            <v>24</v>
          </cell>
        </row>
        <row r="6343">
          <cell r="B6343" t="str">
            <v>071400161115</v>
          </cell>
          <cell r="C6343" t="str">
            <v>Hóa học 2</v>
          </cell>
          <cell r="D6343" t="str">
            <v>21T4-NNA2</v>
          </cell>
          <cell r="E6343">
            <v>2</v>
          </cell>
          <cell r="F6343" t="str">
            <v>Lê Minh  Phong</v>
          </cell>
          <cell r="G6343">
            <v>34</v>
          </cell>
        </row>
        <row r="6344">
          <cell r="B6344" t="str">
            <v>071400161117</v>
          </cell>
          <cell r="C6344" t="str">
            <v>Hóa học 2</v>
          </cell>
          <cell r="D6344" t="str">
            <v>21T4-KML1</v>
          </cell>
          <cell r="E6344">
            <v>2</v>
          </cell>
          <cell r="F6344" t="str">
            <v>Trần Hoàng Lan (TG)</v>
          </cell>
          <cell r="G6344">
            <v>48</v>
          </cell>
        </row>
        <row r="6345">
          <cell r="B6345" t="str">
            <v>071400161118</v>
          </cell>
          <cell r="C6345" t="str">
            <v>Hóa học 2</v>
          </cell>
          <cell r="D6345" t="str">
            <v>21T4-VSL1</v>
          </cell>
          <cell r="E6345">
            <v>2</v>
          </cell>
          <cell r="F6345" t="str">
            <v>Trần Bích Thủy (TG)</v>
          </cell>
          <cell r="G6345">
            <v>39</v>
          </cell>
        </row>
        <row r="6346">
          <cell r="B6346" t="str">
            <v>071400161120</v>
          </cell>
          <cell r="C6346" t="str">
            <v>Hóa học 2</v>
          </cell>
          <cell r="D6346" t="str">
            <v>21T4-KTD1</v>
          </cell>
          <cell r="E6346">
            <v>2</v>
          </cell>
          <cell r="F6346" t="str">
            <v>Lê Văn Bình</v>
          </cell>
          <cell r="G6346">
            <v>45</v>
          </cell>
        </row>
        <row r="6347">
          <cell r="B6347" t="str">
            <v>071400161121</v>
          </cell>
          <cell r="C6347" t="str">
            <v>Hóa học 2</v>
          </cell>
          <cell r="D6347" t="str">
            <v>21T4-QTD1</v>
          </cell>
          <cell r="E6347">
            <v>2</v>
          </cell>
          <cell r="F6347" t="str">
            <v>Trần Hoàng Lan (TG)</v>
          </cell>
          <cell r="G6347">
            <v>37</v>
          </cell>
        </row>
        <row r="6348">
          <cell r="B6348" t="str">
            <v>071400161122</v>
          </cell>
          <cell r="C6348" t="str">
            <v>Hóa học 2</v>
          </cell>
          <cell r="D6348" t="str">
            <v>21T4-QNH1; 21T4-QTD2</v>
          </cell>
          <cell r="E6348">
            <v>2</v>
          </cell>
          <cell r="F6348" t="str">
            <v>Lâm Lệ Tâm (TG)</v>
          </cell>
          <cell r="G6348">
            <v>50</v>
          </cell>
        </row>
        <row r="6349">
          <cell r="B6349" t="str">
            <v>071400161123</v>
          </cell>
          <cell r="C6349" t="str">
            <v>Hóa học 2</v>
          </cell>
          <cell r="D6349" t="str">
            <v>21T4-TCD1; 21T4-LGT1</v>
          </cell>
          <cell r="E6349">
            <v>2</v>
          </cell>
          <cell r="F6349" t="str">
            <v>Trịnh Khắc Vũ</v>
          </cell>
          <cell r="G6349">
            <v>48</v>
          </cell>
        </row>
        <row r="6350">
          <cell r="B6350" t="str">
            <v>071400161125</v>
          </cell>
          <cell r="C6350" t="str">
            <v>Hóa học 2</v>
          </cell>
          <cell r="D6350" t="str">
            <v>21T4-QKS1</v>
          </cell>
          <cell r="E6350">
            <v>2</v>
          </cell>
          <cell r="F6350" t="str">
            <v>Nguyễn Thị Kiều Trinh (TG), Trần Bích Thủy (TG)</v>
          </cell>
          <cell r="G6350">
            <v>48</v>
          </cell>
        </row>
        <row r="6351">
          <cell r="B6351" t="str">
            <v>071400161127</v>
          </cell>
          <cell r="C6351" t="str">
            <v>Hóa học 2</v>
          </cell>
          <cell r="D6351" t="str">
            <v>21T4-TMĐ1</v>
          </cell>
          <cell r="E6351">
            <v>2</v>
          </cell>
          <cell r="F6351" t="str">
            <v>Nguyễn Thị Huyền Nga</v>
          </cell>
          <cell r="G6351">
            <v>35</v>
          </cell>
        </row>
        <row r="6352">
          <cell r="B6352" t="str">
            <v>071400161128</v>
          </cell>
          <cell r="C6352" t="str">
            <v>Hóa học 2</v>
          </cell>
          <cell r="D6352" t="str">
            <v>21T4-KLB1; 21T4-KLB2</v>
          </cell>
          <cell r="E6352">
            <v>2</v>
          </cell>
          <cell r="F6352" t="str">
            <v>Nguyễn Ngọc Trâm (TG)</v>
          </cell>
          <cell r="G6352">
            <v>48</v>
          </cell>
        </row>
        <row r="6353">
          <cell r="B6353" t="str">
            <v>071400161130</v>
          </cell>
          <cell r="C6353" t="str">
            <v>Hóa học 2</v>
          </cell>
          <cell r="D6353" t="str">
            <v>21T4-ANM1</v>
          </cell>
          <cell r="E6353">
            <v>2</v>
          </cell>
          <cell r="F6353" t="str">
            <v>Trịnh Khắc Vũ</v>
          </cell>
          <cell r="G6353">
            <v>29</v>
          </cell>
        </row>
        <row r="6354">
          <cell r="B6354" t="str">
            <v>071400161131</v>
          </cell>
          <cell r="C6354" t="str">
            <v>Hóa học 2</v>
          </cell>
          <cell r="D6354" t="str">
            <v>21T4-CMT1</v>
          </cell>
          <cell r="E6354">
            <v>2</v>
          </cell>
          <cell r="F6354" t="str">
            <v>Nguyễn Phương Hà</v>
          </cell>
          <cell r="G6354">
            <v>44</v>
          </cell>
        </row>
        <row r="6355">
          <cell r="B6355" t="str">
            <v>071400161132</v>
          </cell>
          <cell r="C6355" t="str">
            <v>Hóa học 2</v>
          </cell>
          <cell r="D6355" t="str">
            <v>21T4-ĐHĐ1</v>
          </cell>
          <cell r="E6355">
            <v>2</v>
          </cell>
          <cell r="F6355" t="str">
            <v>Trần Hoàng Lan (TG)</v>
          </cell>
          <cell r="G6355">
            <v>36</v>
          </cell>
        </row>
        <row r="6356">
          <cell r="B6356" t="str">
            <v>071400161133</v>
          </cell>
          <cell r="C6356" t="str">
            <v>Hóa học 2</v>
          </cell>
          <cell r="D6356" t="str">
            <v>21T4-LTM1</v>
          </cell>
          <cell r="E6356">
            <v>2</v>
          </cell>
          <cell r="F6356" t="str">
            <v>Nguyễn Ngọc Trâm (TG)</v>
          </cell>
          <cell r="G6356">
            <v>41</v>
          </cell>
        </row>
        <row r="6357">
          <cell r="B6357" t="str">
            <v>071400161134</v>
          </cell>
          <cell r="C6357" t="str">
            <v>Hóa học 2</v>
          </cell>
          <cell r="D6357" t="str">
            <v>21T4-LTM2</v>
          </cell>
          <cell r="E6357">
            <v>2</v>
          </cell>
          <cell r="F6357" t="str">
            <v>Lê Minh  Phong</v>
          </cell>
          <cell r="G6357">
            <v>53</v>
          </cell>
        </row>
        <row r="6358">
          <cell r="B6358" t="str">
            <v>071400161135</v>
          </cell>
          <cell r="C6358" t="str">
            <v>Hóa học 2</v>
          </cell>
          <cell r="D6358" t="str">
            <v>21T4-LTM3</v>
          </cell>
          <cell r="E6358">
            <v>2</v>
          </cell>
          <cell r="F6358" t="str">
            <v>Lê Văn Bình</v>
          </cell>
          <cell r="G6358">
            <v>23</v>
          </cell>
        </row>
        <row r="6359">
          <cell r="B6359" t="str">
            <v>071400161136</v>
          </cell>
          <cell r="C6359" t="str">
            <v>Hóa học 2</v>
          </cell>
          <cell r="D6359" t="str">
            <v>21T4-QTM1; 21T4-QTM2</v>
          </cell>
          <cell r="E6359">
            <v>2</v>
          </cell>
          <cell r="F6359" t="str">
            <v>Nguyễn Ngọc Trâm (TG)</v>
          </cell>
          <cell r="G6359">
            <v>51</v>
          </cell>
        </row>
        <row r="6360">
          <cell r="B6360" t="str">
            <v>071400161138</v>
          </cell>
          <cell r="C6360" t="str">
            <v>Hóa học 2</v>
          </cell>
          <cell r="D6360" t="str">
            <v>21T4-THU1</v>
          </cell>
          <cell r="E6360">
            <v>2</v>
          </cell>
          <cell r="F6360" t="str">
            <v>Phạm Thị Thanh Tuyền (TG)</v>
          </cell>
          <cell r="G6360">
            <v>30</v>
          </cell>
        </row>
        <row r="6361">
          <cell r="B6361" t="str">
            <v>071400161139</v>
          </cell>
          <cell r="C6361" t="str">
            <v>Hóa học 2</v>
          </cell>
          <cell r="D6361" t="str">
            <v>21T4-TKĐ1</v>
          </cell>
          <cell r="E6361">
            <v>2</v>
          </cell>
          <cell r="F6361" t="str">
            <v>Phạm Thị Thanh Tuyền (TG)</v>
          </cell>
          <cell r="G6361">
            <v>50</v>
          </cell>
        </row>
        <row r="6362">
          <cell r="B6362" t="str">
            <v>071400161140</v>
          </cell>
          <cell r="C6362" t="str">
            <v>Hóa học 2</v>
          </cell>
          <cell r="D6362" t="str">
            <v>21T4-TKĐ2</v>
          </cell>
          <cell r="E6362">
            <v>2</v>
          </cell>
          <cell r="F6362" t="str">
            <v>Lê Văn Bình</v>
          </cell>
          <cell r="G6362">
            <v>33</v>
          </cell>
        </row>
        <row r="6363">
          <cell r="B6363" t="str">
            <v>071400161141</v>
          </cell>
          <cell r="C6363" t="str">
            <v>Hóa học 2</v>
          </cell>
          <cell r="D6363" t="str">
            <v>21T4-TKĐ3</v>
          </cell>
          <cell r="E6363">
            <v>2</v>
          </cell>
          <cell r="F6363" t="str">
            <v>Trịnh Khắc Vũ</v>
          </cell>
          <cell r="G6363">
            <v>36</v>
          </cell>
        </row>
        <row r="6364">
          <cell r="B6364" t="str">
            <v>071400161142</v>
          </cell>
          <cell r="C6364" t="str">
            <v>Hóa học 2</v>
          </cell>
          <cell r="D6364" t="str">
            <v>21T4-TKW1</v>
          </cell>
          <cell r="E6364">
            <v>2</v>
          </cell>
          <cell r="F6364" t="str">
            <v>Trần Hoàng Lan (TG)</v>
          </cell>
          <cell r="G6364">
            <v>24</v>
          </cell>
        </row>
        <row r="6365">
          <cell r="B6365" t="str">
            <v>071400161143</v>
          </cell>
          <cell r="C6365" t="str">
            <v>Hóa học 2</v>
          </cell>
          <cell r="D6365" t="str">
            <v>21T4_HL2_KHCB2</v>
          </cell>
          <cell r="E6365">
            <v>2</v>
          </cell>
          <cell r="F6365" t="str">
            <v>Trần Bích Thủy (TG)</v>
          </cell>
          <cell r="G6365">
            <v>17</v>
          </cell>
        </row>
        <row r="6366">
          <cell r="B6366" t="str">
            <v>071400161144</v>
          </cell>
          <cell r="C6366" t="str">
            <v>Hóa học 2</v>
          </cell>
          <cell r="D6366" t="str">
            <v>17T4_HL2_KHCB</v>
          </cell>
          <cell r="E6366">
            <v>2</v>
          </cell>
          <cell r="G6366">
            <v>1</v>
          </cell>
        </row>
        <row r="6367">
          <cell r="B6367" t="str">
            <v>071400161145</v>
          </cell>
          <cell r="C6367" t="str">
            <v>Hóa học 2</v>
          </cell>
          <cell r="D6367" t="str">
            <v>21T4-CMT1</v>
          </cell>
          <cell r="E6367">
            <v>2</v>
          </cell>
          <cell r="G6367">
            <v>303</v>
          </cell>
        </row>
        <row r="6368">
          <cell r="B6368" t="str">
            <v>071400161201</v>
          </cell>
          <cell r="C6368" t="str">
            <v>Toán 4</v>
          </cell>
          <cell r="D6368" t="str">
            <v>21T4-CCK1</v>
          </cell>
          <cell r="E6368">
            <v>2</v>
          </cell>
          <cell r="F6368" t="str">
            <v>Hồ Khắc Khuyên (TG)</v>
          </cell>
          <cell r="G6368">
            <v>47</v>
          </cell>
        </row>
        <row r="6369">
          <cell r="B6369" t="str">
            <v>071400161202</v>
          </cell>
          <cell r="C6369" t="str">
            <v>Toán 4</v>
          </cell>
          <cell r="D6369" t="str">
            <v>21T4-CKC1</v>
          </cell>
          <cell r="E6369">
            <v>2</v>
          </cell>
          <cell r="F6369" t="str">
            <v>Dương Đức  Kiên</v>
          </cell>
          <cell r="G6369">
            <v>32</v>
          </cell>
        </row>
        <row r="6370">
          <cell r="B6370" t="str">
            <v>071400161203</v>
          </cell>
          <cell r="C6370" t="str">
            <v>Toán 4</v>
          </cell>
          <cell r="D6370" t="str">
            <v>21T4-CTM1; 21T4-TĐH1</v>
          </cell>
          <cell r="E6370">
            <v>2</v>
          </cell>
          <cell r="F6370" t="str">
            <v>Nguyễn Văn Quang (TG)</v>
          </cell>
          <cell r="G6370">
            <v>38</v>
          </cell>
        </row>
        <row r="6371">
          <cell r="B6371" t="str">
            <v>071400161204</v>
          </cell>
          <cell r="C6371" t="str">
            <v>Toán 4</v>
          </cell>
          <cell r="D6371" t="str">
            <v>21T4-CNÔ1</v>
          </cell>
          <cell r="E6371">
            <v>2</v>
          </cell>
          <cell r="F6371" t="str">
            <v>Nguyễn Văn  Hậu</v>
          </cell>
          <cell r="G6371">
            <v>47</v>
          </cell>
        </row>
        <row r="6372">
          <cell r="B6372" t="str">
            <v>071400161205</v>
          </cell>
          <cell r="C6372" t="str">
            <v>Toán 4</v>
          </cell>
          <cell r="D6372" t="str">
            <v>21T4-CNÔ2</v>
          </cell>
          <cell r="E6372">
            <v>2</v>
          </cell>
          <cell r="F6372" t="str">
            <v>Ngô Thuận Dủ (TG)</v>
          </cell>
          <cell r="G6372">
            <v>45</v>
          </cell>
        </row>
        <row r="6373">
          <cell r="B6373" t="str">
            <v>071400161206</v>
          </cell>
          <cell r="C6373" t="str">
            <v>Toán 4</v>
          </cell>
          <cell r="D6373" t="str">
            <v>21T4-CNÔ3</v>
          </cell>
          <cell r="E6373">
            <v>2</v>
          </cell>
          <cell r="F6373" t="str">
            <v>Châu Quốc Cường (TG)</v>
          </cell>
          <cell r="G6373">
            <v>38</v>
          </cell>
        </row>
        <row r="6374">
          <cell r="B6374" t="str">
            <v>071400161207</v>
          </cell>
          <cell r="C6374" t="str">
            <v>Toán 4</v>
          </cell>
          <cell r="D6374" t="str">
            <v>21T4-CNÔ4</v>
          </cell>
          <cell r="E6374">
            <v>2</v>
          </cell>
          <cell r="F6374" t="str">
            <v>Nguyễn Văn Quang (TG)</v>
          </cell>
          <cell r="G6374">
            <v>30</v>
          </cell>
        </row>
        <row r="6375">
          <cell r="B6375" t="str">
            <v>071400161208</v>
          </cell>
          <cell r="C6375" t="str">
            <v>Toán 4</v>
          </cell>
          <cell r="D6375" t="str">
            <v>21T4-KXD1; 21T4-CNM1</v>
          </cell>
          <cell r="E6375">
            <v>2</v>
          </cell>
          <cell r="F6375" t="str">
            <v>Nguyễn Thị Thanh (TG)</v>
          </cell>
          <cell r="G6375">
            <v>34</v>
          </cell>
        </row>
        <row r="6376">
          <cell r="B6376" t="str">
            <v>071400161209</v>
          </cell>
          <cell r="C6376" t="str">
            <v>Toán 4</v>
          </cell>
          <cell r="D6376" t="str">
            <v>21T4-ĐCN1</v>
          </cell>
          <cell r="E6376">
            <v>2</v>
          </cell>
          <cell r="F6376" t="str">
            <v>Nguyễn Thị  Thủy</v>
          </cell>
          <cell r="G6376">
            <v>38</v>
          </cell>
        </row>
        <row r="6377">
          <cell r="B6377" t="str">
            <v>071400161210</v>
          </cell>
          <cell r="C6377" t="str">
            <v>Toán 4</v>
          </cell>
          <cell r="D6377" t="str">
            <v>21T4-ĐĐT1</v>
          </cell>
          <cell r="E6377">
            <v>2</v>
          </cell>
          <cell r="F6377" t="str">
            <v>Nguyễn Thị Cẩm  Thạch</v>
          </cell>
          <cell r="G6377">
            <v>53</v>
          </cell>
        </row>
        <row r="6378">
          <cell r="B6378" t="str">
            <v>071400161212</v>
          </cell>
          <cell r="C6378" t="str">
            <v>Toán 4</v>
          </cell>
          <cell r="D6378" t="str">
            <v>21T4-CĐT1</v>
          </cell>
          <cell r="E6378">
            <v>2</v>
          </cell>
          <cell r="F6378" t="str">
            <v>Hà Như Mai</v>
          </cell>
          <cell r="G6378">
            <v>40</v>
          </cell>
        </row>
        <row r="6379">
          <cell r="B6379" t="str">
            <v>071400161213</v>
          </cell>
          <cell r="C6379" t="str">
            <v>Toán 4</v>
          </cell>
          <cell r="D6379" t="str">
            <v>21T4-NNA1</v>
          </cell>
          <cell r="E6379">
            <v>2</v>
          </cell>
          <cell r="F6379" t="str">
            <v>Lê Nhật Phong (TG)</v>
          </cell>
          <cell r="G6379">
            <v>41</v>
          </cell>
        </row>
        <row r="6380">
          <cell r="B6380" t="str">
            <v>071400161214</v>
          </cell>
          <cell r="C6380" t="str">
            <v>Toán 4</v>
          </cell>
          <cell r="D6380" t="str">
            <v>21T4-NTN1; 21T4-NHQ1</v>
          </cell>
          <cell r="E6380">
            <v>2</v>
          </cell>
          <cell r="F6380" t="str">
            <v>Phạm Thị Thu Nga</v>
          </cell>
          <cell r="G6380">
            <v>25</v>
          </cell>
        </row>
        <row r="6381">
          <cell r="B6381" t="str">
            <v>071400161215</v>
          </cell>
          <cell r="C6381" t="str">
            <v>Toán 4</v>
          </cell>
          <cell r="D6381" t="str">
            <v>21T4-NNA2</v>
          </cell>
          <cell r="E6381">
            <v>2</v>
          </cell>
          <cell r="F6381" t="str">
            <v>Châu Quốc Cường (TG), Lê Nhật Phong (TG)</v>
          </cell>
          <cell r="G6381">
            <v>32</v>
          </cell>
        </row>
        <row r="6382">
          <cell r="B6382" t="str">
            <v>071400161217</v>
          </cell>
          <cell r="C6382" t="str">
            <v>Toán 4</v>
          </cell>
          <cell r="D6382" t="str">
            <v>21T4-KML1</v>
          </cell>
          <cell r="E6382">
            <v>2</v>
          </cell>
          <cell r="F6382" t="str">
            <v>Hồ Tô Như Ý (TG)</v>
          </cell>
          <cell r="G6382">
            <v>48</v>
          </cell>
        </row>
        <row r="6383">
          <cell r="B6383" t="str">
            <v>071400161218</v>
          </cell>
          <cell r="C6383" t="str">
            <v>Toán 4</v>
          </cell>
          <cell r="D6383" t="str">
            <v>21T4-VSL1</v>
          </cell>
          <cell r="E6383">
            <v>2</v>
          </cell>
          <cell r="F6383" t="str">
            <v>Hồ Tô Như Ý (TG)</v>
          </cell>
          <cell r="G6383">
            <v>42</v>
          </cell>
        </row>
        <row r="6384">
          <cell r="B6384" t="str">
            <v>071400161220</v>
          </cell>
          <cell r="C6384" t="str">
            <v>Toán 4</v>
          </cell>
          <cell r="D6384" t="str">
            <v>21T4-KTD1</v>
          </cell>
          <cell r="E6384">
            <v>2</v>
          </cell>
          <cell r="F6384" t="str">
            <v>Hồ Tô Như Ý (TG)</v>
          </cell>
          <cell r="G6384">
            <v>45</v>
          </cell>
        </row>
        <row r="6385">
          <cell r="B6385" t="str">
            <v>071400161221</v>
          </cell>
          <cell r="C6385" t="str">
            <v>Toán 4</v>
          </cell>
          <cell r="D6385" t="str">
            <v>21T4-QTD1</v>
          </cell>
          <cell r="E6385">
            <v>2</v>
          </cell>
          <cell r="F6385" t="str">
            <v>Hồ Tô Như Ý (TG)</v>
          </cell>
          <cell r="G6385">
            <v>38</v>
          </cell>
        </row>
        <row r="6386">
          <cell r="B6386" t="str">
            <v>071400161222</v>
          </cell>
          <cell r="C6386" t="str">
            <v>Toán 4</v>
          </cell>
          <cell r="D6386" t="str">
            <v>21T4-QTD2; 21T4-QNH1</v>
          </cell>
          <cell r="E6386">
            <v>2</v>
          </cell>
          <cell r="F6386" t="str">
            <v>Nguyễn Thị Cẩm  Thạch</v>
          </cell>
          <cell r="G6386">
            <v>50</v>
          </cell>
        </row>
        <row r="6387">
          <cell r="B6387" t="str">
            <v>071400161223</v>
          </cell>
          <cell r="C6387" t="str">
            <v>Toán 4</v>
          </cell>
          <cell r="D6387" t="str">
            <v>21T4-LGT1; 21T4-TCD1</v>
          </cell>
          <cell r="E6387">
            <v>2</v>
          </cell>
          <cell r="F6387" t="str">
            <v>Nguyễn Văn  Hậu</v>
          </cell>
          <cell r="G6387">
            <v>51</v>
          </cell>
        </row>
        <row r="6388">
          <cell r="B6388" t="str">
            <v>071400161225</v>
          </cell>
          <cell r="C6388" t="str">
            <v>Toán 4</v>
          </cell>
          <cell r="D6388" t="str">
            <v>21T4-QKS1</v>
          </cell>
          <cell r="E6388">
            <v>2</v>
          </cell>
          <cell r="F6388" t="str">
            <v>Nguyễn Thị Thanh (TG)</v>
          </cell>
          <cell r="G6388">
            <v>48</v>
          </cell>
        </row>
        <row r="6389">
          <cell r="B6389" t="str">
            <v>071400161227</v>
          </cell>
          <cell r="C6389" t="str">
            <v>Toán 4</v>
          </cell>
          <cell r="D6389" t="str">
            <v>21T4-TMĐ1</v>
          </cell>
          <cell r="E6389">
            <v>2</v>
          </cell>
          <cell r="F6389" t="str">
            <v>Châu Quốc Cường (TG)</v>
          </cell>
          <cell r="G6389">
            <v>39</v>
          </cell>
        </row>
        <row r="6390">
          <cell r="B6390" t="str">
            <v>071400161228</v>
          </cell>
          <cell r="C6390" t="str">
            <v>Toán 4</v>
          </cell>
          <cell r="D6390" t="str">
            <v>21T4-KLB1; 21T4-KLB2</v>
          </cell>
          <cell r="E6390">
            <v>2</v>
          </cell>
          <cell r="F6390" t="str">
            <v>Ngô Thuận Dủ (TG)</v>
          </cell>
          <cell r="G6390">
            <v>49</v>
          </cell>
        </row>
        <row r="6391">
          <cell r="B6391" t="str">
            <v>071400161230</v>
          </cell>
          <cell r="C6391" t="str">
            <v>Toán 4</v>
          </cell>
          <cell r="D6391" t="str">
            <v>21T4-ANM1</v>
          </cell>
          <cell r="E6391">
            <v>2</v>
          </cell>
          <cell r="F6391" t="str">
            <v>Nguyễn Thị Thanh (TG)</v>
          </cell>
          <cell r="G6391">
            <v>29</v>
          </cell>
        </row>
        <row r="6392">
          <cell r="B6392" t="str">
            <v>071400161231</v>
          </cell>
          <cell r="C6392" t="str">
            <v>Toán 4</v>
          </cell>
          <cell r="D6392" t="str">
            <v>21T4-CMT1</v>
          </cell>
          <cell r="E6392">
            <v>2</v>
          </cell>
          <cell r="F6392" t="str">
            <v>Nguyễn Thị Thanh (TG)</v>
          </cell>
          <cell r="G6392">
            <v>42</v>
          </cell>
        </row>
        <row r="6393">
          <cell r="B6393" t="str">
            <v>071400161232</v>
          </cell>
          <cell r="C6393" t="str">
            <v>Toán 4</v>
          </cell>
          <cell r="D6393" t="str">
            <v>21T4-ĐHĐ1</v>
          </cell>
          <cell r="E6393">
            <v>2</v>
          </cell>
          <cell r="F6393" t="str">
            <v>Hồ Khắc Khuyên (TG)</v>
          </cell>
          <cell r="G6393">
            <v>35</v>
          </cell>
        </row>
        <row r="6394">
          <cell r="B6394" t="str">
            <v>071400161233</v>
          </cell>
          <cell r="C6394" t="str">
            <v>Toán 4</v>
          </cell>
          <cell r="D6394" t="str">
            <v>21T4-LTM1</v>
          </cell>
          <cell r="E6394">
            <v>2</v>
          </cell>
          <cell r="F6394" t="str">
            <v>Nguyễn Văn Quang (TG)</v>
          </cell>
          <cell r="G6394">
            <v>40</v>
          </cell>
        </row>
        <row r="6395">
          <cell r="B6395" t="str">
            <v>071400161234</v>
          </cell>
          <cell r="C6395" t="str">
            <v>Toán 4</v>
          </cell>
          <cell r="D6395" t="str">
            <v>21T4-LTM2</v>
          </cell>
          <cell r="E6395">
            <v>2</v>
          </cell>
          <cell r="F6395" t="str">
            <v>Nguyễn Văn Quang (TG)</v>
          </cell>
          <cell r="G6395">
            <v>53</v>
          </cell>
        </row>
        <row r="6396">
          <cell r="B6396" t="str">
            <v>071400161235</v>
          </cell>
          <cell r="C6396" t="str">
            <v>Toán 4</v>
          </cell>
          <cell r="D6396" t="str">
            <v>21T4-LTM3</v>
          </cell>
          <cell r="E6396">
            <v>2</v>
          </cell>
          <cell r="F6396" t="str">
            <v>Nguyễn Thị  Thủy</v>
          </cell>
          <cell r="G6396">
            <v>24</v>
          </cell>
        </row>
        <row r="6397">
          <cell r="B6397" t="str">
            <v>071400161236</v>
          </cell>
          <cell r="C6397" t="str">
            <v>Toán 4</v>
          </cell>
          <cell r="D6397" t="str">
            <v>21T4-QTM1; 21T4-QTM2</v>
          </cell>
          <cell r="E6397">
            <v>2</v>
          </cell>
          <cell r="F6397" t="str">
            <v>Hồ Tô Như Ý (TG)</v>
          </cell>
          <cell r="G6397">
            <v>55</v>
          </cell>
        </row>
        <row r="6398">
          <cell r="B6398" t="str">
            <v>071400161238</v>
          </cell>
          <cell r="C6398" t="str">
            <v>Toán 4</v>
          </cell>
          <cell r="D6398" t="str">
            <v>21T4-THU1</v>
          </cell>
          <cell r="E6398">
            <v>2</v>
          </cell>
          <cell r="F6398" t="str">
            <v>Hồ Khắc Khuyên (TG)</v>
          </cell>
          <cell r="G6398">
            <v>30</v>
          </cell>
        </row>
        <row r="6399">
          <cell r="B6399" t="str">
            <v>071400161239</v>
          </cell>
          <cell r="C6399" t="str">
            <v>Toán 4</v>
          </cell>
          <cell r="D6399" t="str">
            <v>21T4-TKĐ1</v>
          </cell>
          <cell r="E6399">
            <v>2</v>
          </cell>
          <cell r="F6399" t="str">
            <v>Phạm Thị Thu Nga</v>
          </cell>
          <cell r="G6399">
            <v>48</v>
          </cell>
        </row>
        <row r="6400">
          <cell r="B6400" t="str">
            <v>071400161240</v>
          </cell>
          <cell r="C6400" t="str">
            <v>Toán 4</v>
          </cell>
          <cell r="D6400" t="str">
            <v>21T4-TKĐ2</v>
          </cell>
          <cell r="E6400">
            <v>2</v>
          </cell>
          <cell r="F6400" t="str">
            <v>Ngô Thuận Dủ (TG)</v>
          </cell>
          <cell r="G6400">
            <v>34</v>
          </cell>
        </row>
        <row r="6401">
          <cell r="B6401" t="str">
            <v>071400161241</v>
          </cell>
          <cell r="C6401" t="str">
            <v>Toán 4</v>
          </cell>
          <cell r="D6401" t="str">
            <v>21T4-TKĐ3</v>
          </cell>
          <cell r="E6401">
            <v>2</v>
          </cell>
          <cell r="F6401" t="str">
            <v>Nguyễn Tiến Dương (TG)</v>
          </cell>
          <cell r="G6401">
            <v>37</v>
          </cell>
        </row>
        <row r="6402">
          <cell r="B6402" t="str">
            <v>071400161242</v>
          </cell>
          <cell r="C6402" t="str">
            <v>Toán 4</v>
          </cell>
          <cell r="D6402" t="str">
            <v>21T4-TKW1</v>
          </cell>
          <cell r="E6402">
            <v>2</v>
          </cell>
          <cell r="F6402" t="str">
            <v>Nguyễn Tiến Dương (TG)</v>
          </cell>
          <cell r="G6402">
            <v>27</v>
          </cell>
        </row>
        <row r="6403">
          <cell r="B6403" t="str">
            <v>071400161243</v>
          </cell>
          <cell r="C6403" t="str">
            <v>Toán 4</v>
          </cell>
          <cell r="D6403" t="str">
            <v>21T4_HL2_KHCB1</v>
          </cell>
          <cell r="E6403">
            <v>2</v>
          </cell>
          <cell r="F6403" t="str">
            <v>Dương Đức  Kiên</v>
          </cell>
          <cell r="G6403">
            <v>30</v>
          </cell>
        </row>
        <row r="6404">
          <cell r="B6404" t="str">
            <v>071400161244</v>
          </cell>
          <cell r="C6404" t="str">
            <v>Toán 4</v>
          </cell>
          <cell r="D6404" t="str">
            <v>17T4_HL2_KHCB</v>
          </cell>
          <cell r="E6404">
            <v>2</v>
          </cell>
          <cell r="G6404">
            <v>2</v>
          </cell>
        </row>
        <row r="6405">
          <cell r="B6405" t="str">
            <v>071400161245</v>
          </cell>
          <cell r="C6405" t="str">
            <v>Toán 4</v>
          </cell>
          <cell r="D6405" t="str">
            <v>21T4_HL2_KHCB1</v>
          </cell>
          <cell r="E6405">
            <v>2</v>
          </cell>
          <cell r="G6405">
            <v>6</v>
          </cell>
        </row>
        <row r="6406">
          <cell r="B6406" t="str">
            <v>071400161246</v>
          </cell>
          <cell r="C6406" t="str">
            <v>Toán 4</v>
          </cell>
          <cell r="D6406" t="str">
            <v>21T4_HL2_KHCB1; 21T4-CTM1</v>
          </cell>
          <cell r="E6406">
            <v>2</v>
          </cell>
          <cell r="G6406">
            <v>165</v>
          </cell>
        </row>
        <row r="6407">
          <cell r="B6407" t="str">
            <v>071400161301</v>
          </cell>
          <cell r="C6407" t="str">
            <v>Vật lý 3</v>
          </cell>
          <cell r="D6407" t="str">
            <v>21T4-CCK1</v>
          </cell>
          <cell r="E6407">
            <v>2</v>
          </cell>
          <cell r="F6407" t="str">
            <v>Đào Thị Kim Hương (TG)</v>
          </cell>
          <cell r="G6407">
            <v>47</v>
          </cell>
        </row>
        <row r="6408">
          <cell r="B6408" t="str">
            <v>071400161302</v>
          </cell>
          <cell r="C6408" t="str">
            <v>Vật lý 3</v>
          </cell>
          <cell r="D6408" t="str">
            <v>21T4-CKC1</v>
          </cell>
          <cell r="E6408">
            <v>2</v>
          </cell>
          <cell r="F6408" t="str">
            <v>Trần Thị Ánh  Tuyết</v>
          </cell>
          <cell r="G6408">
            <v>32</v>
          </cell>
        </row>
        <row r="6409">
          <cell r="B6409" t="str">
            <v>071400161303</v>
          </cell>
          <cell r="C6409" t="str">
            <v>Vật lý 3</v>
          </cell>
          <cell r="D6409" t="str">
            <v>21T4-CTM1; 21T4-TĐH1</v>
          </cell>
          <cell r="E6409">
            <v>2</v>
          </cell>
          <cell r="F6409" t="str">
            <v>Trần Quang Thêu (TG)</v>
          </cell>
          <cell r="G6409">
            <v>38</v>
          </cell>
        </row>
        <row r="6410">
          <cell r="B6410" t="str">
            <v>071400161304</v>
          </cell>
          <cell r="C6410" t="str">
            <v>Vật lý 3</v>
          </cell>
          <cell r="D6410" t="str">
            <v>21T4-CNÔ1</v>
          </cell>
          <cell r="E6410">
            <v>2</v>
          </cell>
          <cell r="F6410" t="str">
            <v>Trần Thị Ánh  Tuyết</v>
          </cell>
          <cell r="G6410">
            <v>45</v>
          </cell>
        </row>
        <row r="6411">
          <cell r="B6411" t="str">
            <v>071400161305</v>
          </cell>
          <cell r="C6411" t="str">
            <v>Vật lý 3</v>
          </cell>
          <cell r="D6411" t="str">
            <v>21T4-CNÔ2</v>
          </cell>
          <cell r="E6411">
            <v>2</v>
          </cell>
          <cell r="F6411" t="str">
            <v>Nguyễn Văn Đông</v>
          </cell>
          <cell r="G6411">
            <v>37</v>
          </cell>
        </row>
        <row r="6412">
          <cell r="B6412" t="str">
            <v>071400161306</v>
          </cell>
          <cell r="C6412" t="str">
            <v>Vật lý 3</v>
          </cell>
          <cell r="D6412" t="str">
            <v>21T4-CNÔ3</v>
          </cell>
          <cell r="E6412">
            <v>2</v>
          </cell>
          <cell r="F6412" t="str">
            <v>Nguyễn Văn Đông</v>
          </cell>
          <cell r="G6412">
            <v>34</v>
          </cell>
        </row>
        <row r="6413">
          <cell r="B6413" t="str">
            <v>071400161307</v>
          </cell>
          <cell r="C6413" t="str">
            <v>Vật lý 3</v>
          </cell>
          <cell r="D6413" t="str">
            <v>21T4-CNÔ4</v>
          </cell>
          <cell r="E6413">
            <v>2</v>
          </cell>
          <cell r="F6413" t="str">
            <v>Trần Thị Hồng Hải (TG)</v>
          </cell>
          <cell r="G6413">
            <v>30</v>
          </cell>
        </row>
        <row r="6414">
          <cell r="B6414" t="str">
            <v>071400161308</v>
          </cell>
          <cell r="C6414" t="str">
            <v>Vật lý 3</v>
          </cell>
          <cell r="D6414" t="str">
            <v>21T4-KXD1; 21T4-CNM1</v>
          </cell>
          <cell r="E6414">
            <v>2</v>
          </cell>
          <cell r="F6414" t="str">
            <v>Nguyễn Thanh  Tú</v>
          </cell>
          <cell r="G6414">
            <v>32</v>
          </cell>
        </row>
        <row r="6415">
          <cell r="B6415" t="str">
            <v>071400161309</v>
          </cell>
          <cell r="C6415" t="str">
            <v>Vật lý 3</v>
          </cell>
          <cell r="D6415" t="str">
            <v>21T4-ĐCN1</v>
          </cell>
          <cell r="E6415">
            <v>2</v>
          </cell>
          <cell r="F6415" t="str">
            <v>Đặng Thị Kiến Trúc</v>
          </cell>
          <cell r="G6415">
            <v>41</v>
          </cell>
        </row>
        <row r="6416">
          <cell r="B6416" t="str">
            <v>071400161310</v>
          </cell>
          <cell r="C6416" t="str">
            <v>Vật lý 3</v>
          </cell>
          <cell r="D6416" t="str">
            <v>21T4-ĐĐT1</v>
          </cell>
          <cell r="E6416">
            <v>2</v>
          </cell>
          <cell r="F6416" t="str">
            <v>Phạm Đình Khải (TG)</v>
          </cell>
          <cell r="G6416">
            <v>53</v>
          </cell>
        </row>
        <row r="6417">
          <cell r="B6417" t="str">
            <v>071400161312</v>
          </cell>
          <cell r="C6417" t="str">
            <v>Vật lý 3</v>
          </cell>
          <cell r="D6417" t="str">
            <v>21T4-CĐT1</v>
          </cell>
          <cell r="E6417">
            <v>2</v>
          </cell>
          <cell r="F6417" t="str">
            <v>Đặng Thị Kiến Trúc</v>
          </cell>
          <cell r="G6417">
            <v>39</v>
          </cell>
        </row>
        <row r="6418">
          <cell r="B6418" t="str">
            <v>071400161313</v>
          </cell>
          <cell r="C6418" t="str">
            <v>Vật lý 3</v>
          </cell>
          <cell r="D6418" t="str">
            <v>21T4-NNA1</v>
          </cell>
          <cell r="E6418">
            <v>2</v>
          </cell>
          <cell r="F6418" t="str">
            <v>Phan Hoàng Thiện (TG)</v>
          </cell>
          <cell r="G6418">
            <v>43</v>
          </cell>
        </row>
        <row r="6419">
          <cell r="B6419" t="str">
            <v>071400161314</v>
          </cell>
          <cell r="C6419" t="str">
            <v>Vật lý 3</v>
          </cell>
          <cell r="D6419" t="str">
            <v>21T4-NHQ1; 21T4-NTN1</v>
          </cell>
          <cell r="E6419">
            <v>2</v>
          </cell>
          <cell r="F6419" t="str">
            <v>Phan Hoàng Thiện (TG)</v>
          </cell>
          <cell r="G6419">
            <v>27</v>
          </cell>
        </row>
        <row r="6420">
          <cell r="B6420" t="str">
            <v>071400161315</v>
          </cell>
          <cell r="C6420" t="str">
            <v>Vật lý 3</v>
          </cell>
          <cell r="D6420" t="str">
            <v>21T4-NNA2</v>
          </cell>
          <cell r="E6420">
            <v>2</v>
          </cell>
          <cell r="F6420" t="str">
            <v>Phan Hoàng Thiện (TG)</v>
          </cell>
          <cell r="G6420">
            <v>35</v>
          </cell>
        </row>
        <row r="6421">
          <cell r="B6421" t="str">
            <v>071400161317</v>
          </cell>
          <cell r="C6421" t="str">
            <v>Vật lý 3</v>
          </cell>
          <cell r="D6421" t="str">
            <v>21T4-KML1</v>
          </cell>
          <cell r="E6421">
            <v>2</v>
          </cell>
          <cell r="F6421" t="str">
            <v>Nguyễn Văn Đông</v>
          </cell>
          <cell r="G6421">
            <v>52</v>
          </cell>
        </row>
        <row r="6422">
          <cell r="B6422" t="str">
            <v>071400161318</v>
          </cell>
          <cell r="C6422" t="str">
            <v>Vật lý 3</v>
          </cell>
          <cell r="D6422" t="str">
            <v>21T4-VSL1</v>
          </cell>
          <cell r="E6422">
            <v>2</v>
          </cell>
          <cell r="F6422" t="str">
            <v>Nguyễn Quỳnh  Giao (TG)</v>
          </cell>
          <cell r="G6422">
            <v>41</v>
          </cell>
        </row>
        <row r="6423">
          <cell r="B6423" t="str">
            <v>071400161320</v>
          </cell>
          <cell r="C6423" t="str">
            <v>Vật lý 3</v>
          </cell>
          <cell r="D6423" t="str">
            <v>21T4-KTD1</v>
          </cell>
          <cell r="E6423">
            <v>2</v>
          </cell>
          <cell r="F6423" t="str">
            <v>Nguyễn Quang Diệu (TG)</v>
          </cell>
          <cell r="G6423">
            <v>45</v>
          </cell>
        </row>
        <row r="6424">
          <cell r="B6424" t="str">
            <v>071400161321</v>
          </cell>
          <cell r="C6424" t="str">
            <v>Vật lý 3</v>
          </cell>
          <cell r="D6424" t="str">
            <v>21T4-QTD1</v>
          </cell>
          <cell r="E6424">
            <v>2</v>
          </cell>
          <cell r="F6424" t="str">
            <v>Nguyễn Quang Diệu (TG)</v>
          </cell>
          <cell r="G6424">
            <v>38</v>
          </cell>
        </row>
        <row r="6425">
          <cell r="B6425" t="str">
            <v>071400161322</v>
          </cell>
          <cell r="C6425" t="str">
            <v>Vật lý 3</v>
          </cell>
          <cell r="D6425" t="str">
            <v>21T4-QTD2; 21T4-QNH1</v>
          </cell>
          <cell r="E6425">
            <v>2</v>
          </cell>
          <cell r="F6425" t="str">
            <v>Đặng Thị Giàu (TG)</v>
          </cell>
          <cell r="G6425">
            <v>50</v>
          </cell>
        </row>
        <row r="6426">
          <cell r="B6426" t="str">
            <v>071400161323</v>
          </cell>
          <cell r="C6426" t="str">
            <v>Vật lý 3</v>
          </cell>
          <cell r="D6426" t="str">
            <v>21T4-TCD1; 21T4-LGT1</v>
          </cell>
          <cell r="E6426">
            <v>2</v>
          </cell>
          <cell r="F6426" t="str">
            <v>Nguyễn Thanh  Tú</v>
          </cell>
          <cell r="G6426">
            <v>50</v>
          </cell>
        </row>
        <row r="6427">
          <cell r="B6427" t="str">
            <v>071400161325</v>
          </cell>
          <cell r="C6427" t="str">
            <v>Vật lý 3</v>
          </cell>
          <cell r="D6427" t="str">
            <v>21T4-QKS1</v>
          </cell>
          <cell r="E6427">
            <v>2</v>
          </cell>
          <cell r="F6427" t="str">
            <v>Nguyễn Quỳnh  Giao (TG)</v>
          </cell>
          <cell r="G6427">
            <v>51</v>
          </cell>
        </row>
        <row r="6428">
          <cell r="B6428" t="str">
            <v>071400161327</v>
          </cell>
          <cell r="C6428" t="str">
            <v>Vật lý 3</v>
          </cell>
          <cell r="D6428" t="str">
            <v>21T4-TMĐ1</v>
          </cell>
          <cell r="E6428">
            <v>2</v>
          </cell>
          <cell r="F6428" t="str">
            <v>Nguyễn Quỳnh  Giao (TG)</v>
          </cell>
          <cell r="G6428">
            <v>35</v>
          </cell>
        </row>
        <row r="6429">
          <cell r="B6429" t="str">
            <v>071400161328</v>
          </cell>
          <cell r="C6429" t="str">
            <v>Vật lý 3</v>
          </cell>
          <cell r="D6429" t="str">
            <v>21T4-KLB1; 21T4-KLB2</v>
          </cell>
          <cell r="E6429">
            <v>2</v>
          </cell>
          <cell r="F6429" t="str">
            <v>Đặng Thị Kiến Trúc</v>
          </cell>
          <cell r="G6429">
            <v>49</v>
          </cell>
        </row>
        <row r="6430">
          <cell r="B6430" t="str">
            <v>071400161330</v>
          </cell>
          <cell r="C6430" t="str">
            <v>Vật lý 3</v>
          </cell>
          <cell r="D6430" t="str">
            <v>21T4-ANM1</v>
          </cell>
          <cell r="E6430">
            <v>2</v>
          </cell>
          <cell r="F6430" t="str">
            <v>Đặng Thị Kiến Trúc</v>
          </cell>
          <cell r="G6430">
            <v>29</v>
          </cell>
        </row>
        <row r="6431">
          <cell r="B6431" t="str">
            <v>071400161331</v>
          </cell>
          <cell r="C6431" t="str">
            <v>Vật lý 3</v>
          </cell>
          <cell r="D6431" t="str">
            <v>21T4-CMT1</v>
          </cell>
          <cell r="E6431">
            <v>2</v>
          </cell>
          <cell r="F6431" t="str">
            <v>Đặng Thị Kiến Trúc</v>
          </cell>
          <cell r="G6431">
            <v>43</v>
          </cell>
        </row>
        <row r="6432">
          <cell r="B6432" t="str">
            <v>071400161332</v>
          </cell>
          <cell r="C6432" t="str">
            <v>Vật lý 3</v>
          </cell>
          <cell r="D6432" t="str">
            <v>21T4-ĐHĐ1</v>
          </cell>
          <cell r="E6432">
            <v>2</v>
          </cell>
          <cell r="F6432" t="str">
            <v>Nguyễn Văn Đông</v>
          </cell>
          <cell r="G6432">
            <v>37</v>
          </cell>
        </row>
        <row r="6433">
          <cell r="B6433" t="str">
            <v>071400161333</v>
          </cell>
          <cell r="C6433" t="str">
            <v>Vật lý 3</v>
          </cell>
          <cell r="D6433" t="str">
            <v>21T4-LTM1</v>
          </cell>
          <cell r="E6433">
            <v>2</v>
          </cell>
          <cell r="F6433" t="str">
            <v>Nguyễn Thanh  Tú</v>
          </cell>
          <cell r="G6433">
            <v>40</v>
          </cell>
        </row>
        <row r="6434">
          <cell r="B6434" t="str">
            <v>071400161334</v>
          </cell>
          <cell r="C6434" t="str">
            <v>Vật lý 3</v>
          </cell>
          <cell r="D6434" t="str">
            <v>21T4-LTM2</v>
          </cell>
          <cell r="E6434">
            <v>2</v>
          </cell>
          <cell r="F6434" t="str">
            <v>Trần Thị Ánh  Tuyết</v>
          </cell>
          <cell r="G6434">
            <v>53</v>
          </cell>
        </row>
        <row r="6435">
          <cell r="B6435" t="str">
            <v>071400161335</v>
          </cell>
          <cell r="C6435" t="str">
            <v>Vật lý 3</v>
          </cell>
          <cell r="D6435" t="str">
            <v>21T4-LTM3</v>
          </cell>
          <cell r="E6435">
            <v>2</v>
          </cell>
          <cell r="F6435" t="str">
            <v>Đặng Thị Giàu (TG)</v>
          </cell>
          <cell r="G6435">
            <v>23</v>
          </cell>
        </row>
        <row r="6436">
          <cell r="B6436" t="str">
            <v>071400161336</v>
          </cell>
          <cell r="C6436" t="str">
            <v>Vật lý 3</v>
          </cell>
          <cell r="D6436" t="str">
            <v>21T4-QTM1; 21T4-QTM2</v>
          </cell>
          <cell r="E6436">
            <v>2</v>
          </cell>
          <cell r="F6436" t="str">
            <v>Đặng Thị Giàu (TG)</v>
          </cell>
          <cell r="G6436">
            <v>53</v>
          </cell>
        </row>
        <row r="6437">
          <cell r="B6437" t="str">
            <v>071400161338</v>
          </cell>
          <cell r="C6437" t="str">
            <v>Vật lý 3</v>
          </cell>
          <cell r="D6437" t="str">
            <v>21T4-THU1</v>
          </cell>
          <cell r="E6437">
            <v>2</v>
          </cell>
          <cell r="F6437" t="str">
            <v>Đặng Thị Kiến Trúc</v>
          </cell>
          <cell r="G6437">
            <v>32</v>
          </cell>
        </row>
        <row r="6438">
          <cell r="B6438" t="str">
            <v>071400161339</v>
          </cell>
          <cell r="C6438" t="str">
            <v>Vật lý 3</v>
          </cell>
          <cell r="D6438" t="str">
            <v>21T4-TKĐ1</v>
          </cell>
          <cell r="E6438">
            <v>2</v>
          </cell>
          <cell r="F6438" t="str">
            <v>Trần Thị Ánh  Tuyết</v>
          </cell>
          <cell r="G6438">
            <v>46</v>
          </cell>
        </row>
        <row r="6439">
          <cell r="B6439" t="str">
            <v>071400161340</v>
          </cell>
          <cell r="C6439" t="str">
            <v>Vật lý 3</v>
          </cell>
          <cell r="D6439" t="str">
            <v>21T4-TKĐ2</v>
          </cell>
          <cell r="E6439">
            <v>2</v>
          </cell>
          <cell r="F6439" t="str">
            <v>Trần Thị Hồng Hải (TG)</v>
          </cell>
          <cell r="G6439">
            <v>34</v>
          </cell>
        </row>
        <row r="6440">
          <cell r="B6440" t="str">
            <v>071400161341</v>
          </cell>
          <cell r="C6440" t="str">
            <v>Vật lý 3</v>
          </cell>
          <cell r="D6440" t="str">
            <v>21T4-TKĐ3</v>
          </cell>
          <cell r="E6440">
            <v>2</v>
          </cell>
          <cell r="F6440" t="str">
            <v>Nguyễn Quang Diệu (TG)</v>
          </cell>
          <cell r="G6440">
            <v>36</v>
          </cell>
        </row>
        <row r="6441">
          <cell r="B6441" t="str">
            <v>071400161342</v>
          </cell>
          <cell r="C6441" t="str">
            <v>Vật lý 3</v>
          </cell>
          <cell r="D6441" t="str">
            <v>21T4-TKW1</v>
          </cell>
          <cell r="E6441">
            <v>2</v>
          </cell>
          <cell r="F6441" t="str">
            <v>Phan Hoàng Thiện (TG)</v>
          </cell>
          <cell r="G6441">
            <v>25</v>
          </cell>
        </row>
        <row r="6442">
          <cell r="B6442" t="str">
            <v>071400161343</v>
          </cell>
          <cell r="C6442" t="str">
            <v>Vật lý 3</v>
          </cell>
          <cell r="D6442" t="str">
            <v>21T4-CMT1</v>
          </cell>
          <cell r="E6442">
            <v>2</v>
          </cell>
          <cell r="G6442">
            <v>87</v>
          </cell>
        </row>
        <row r="6443">
          <cell r="B6443" t="str">
            <v>071400161401</v>
          </cell>
          <cell r="C6443" t="str">
            <v>Ngữ văn 4</v>
          </cell>
          <cell r="D6443" t="str">
            <v>21T4-CCK1</v>
          </cell>
          <cell r="E6443">
            <v>2</v>
          </cell>
          <cell r="F6443" t="str">
            <v>Trần Thị Họa My (TG)</v>
          </cell>
          <cell r="G6443">
            <v>47</v>
          </cell>
        </row>
        <row r="6444">
          <cell r="B6444" t="str">
            <v>071400161402</v>
          </cell>
          <cell r="C6444" t="str">
            <v>Ngữ văn 4</v>
          </cell>
          <cell r="D6444" t="str">
            <v>21T4-CKC1</v>
          </cell>
          <cell r="E6444">
            <v>2</v>
          </cell>
          <cell r="F6444" t="str">
            <v>Trần Thị Họa My (TG)</v>
          </cell>
          <cell r="G6444">
            <v>31</v>
          </cell>
        </row>
        <row r="6445">
          <cell r="B6445" t="str">
            <v>071400161403</v>
          </cell>
          <cell r="C6445" t="str">
            <v>Ngữ văn 4</v>
          </cell>
          <cell r="D6445" t="str">
            <v>21T4-TĐH1; 21T4-CTM1</v>
          </cell>
          <cell r="E6445">
            <v>2</v>
          </cell>
          <cell r="F6445" t="str">
            <v>Mai Võ Hoài Giang (TG)</v>
          </cell>
          <cell r="G6445">
            <v>38</v>
          </cell>
        </row>
        <row r="6446">
          <cell r="B6446" t="str">
            <v>071400161404</v>
          </cell>
          <cell r="C6446" t="str">
            <v>Ngữ văn 4</v>
          </cell>
          <cell r="D6446" t="str">
            <v>21T4-CNÔ1</v>
          </cell>
          <cell r="E6446">
            <v>2</v>
          </cell>
          <cell r="F6446" t="str">
            <v>Lê Thị Ban (TG)</v>
          </cell>
          <cell r="G6446">
            <v>45</v>
          </cell>
        </row>
        <row r="6447">
          <cell r="B6447" t="str">
            <v>071400161405</v>
          </cell>
          <cell r="C6447" t="str">
            <v>Ngữ văn 4</v>
          </cell>
          <cell r="D6447" t="str">
            <v>21T4-CNÔ2</v>
          </cell>
          <cell r="E6447">
            <v>2</v>
          </cell>
          <cell r="F6447" t="str">
            <v>Lê Thị Mùi (TG)</v>
          </cell>
          <cell r="G6447">
            <v>39</v>
          </cell>
        </row>
        <row r="6448">
          <cell r="B6448" t="str">
            <v>071400161406</v>
          </cell>
          <cell r="C6448" t="str">
            <v>Ngữ văn 4</v>
          </cell>
          <cell r="D6448" t="str">
            <v>21T4-CNÔ3</v>
          </cell>
          <cell r="E6448">
            <v>2</v>
          </cell>
          <cell r="F6448" t="str">
            <v>Mai Võ Hoài Giang (TG)</v>
          </cell>
          <cell r="G6448">
            <v>34</v>
          </cell>
        </row>
        <row r="6449">
          <cell r="B6449" t="str">
            <v>071400161407</v>
          </cell>
          <cell r="C6449" t="str">
            <v>Ngữ văn 4</v>
          </cell>
          <cell r="D6449" t="str">
            <v>21T4-CNÔ4</v>
          </cell>
          <cell r="E6449">
            <v>2</v>
          </cell>
          <cell r="F6449" t="str">
            <v>Trần Nhi Diễm Huỳnh (TG)</v>
          </cell>
          <cell r="G6449">
            <v>30</v>
          </cell>
        </row>
        <row r="6450">
          <cell r="B6450" t="str">
            <v>071400161408</v>
          </cell>
          <cell r="C6450" t="str">
            <v>Ngữ văn 4</v>
          </cell>
          <cell r="D6450" t="str">
            <v>21T4-CNM1; 21T4-KXD1</v>
          </cell>
          <cell r="E6450">
            <v>2</v>
          </cell>
          <cell r="F6450" t="str">
            <v>Hà Thị Hường (TG)</v>
          </cell>
          <cell r="G6450">
            <v>32</v>
          </cell>
        </row>
        <row r="6451">
          <cell r="B6451" t="str">
            <v>071400161409</v>
          </cell>
          <cell r="C6451" t="str">
            <v>Ngữ văn 4</v>
          </cell>
          <cell r="D6451" t="str">
            <v>21T4-ĐCN1</v>
          </cell>
          <cell r="E6451">
            <v>2</v>
          </cell>
          <cell r="F6451" t="str">
            <v>Trần Nhi Diễm Huỳnh (TG)</v>
          </cell>
          <cell r="G6451">
            <v>37</v>
          </cell>
        </row>
        <row r="6452">
          <cell r="B6452" t="str">
            <v>071400161410</v>
          </cell>
          <cell r="C6452" t="str">
            <v>Ngữ văn 4</v>
          </cell>
          <cell r="D6452" t="str">
            <v>21T4-ĐĐT1</v>
          </cell>
          <cell r="E6452">
            <v>2</v>
          </cell>
          <cell r="F6452" t="str">
            <v>Trần Nhi Diễm Huỳnh (TG)</v>
          </cell>
          <cell r="G6452">
            <v>54</v>
          </cell>
        </row>
        <row r="6453">
          <cell r="B6453" t="str">
            <v>071400161412</v>
          </cell>
          <cell r="C6453" t="str">
            <v>Ngữ văn 4</v>
          </cell>
          <cell r="D6453" t="str">
            <v>21T4-CĐT1</v>
          </cell>
          <cell r="E6453">
            <v>2</v>
          </cell>
          <cell r="F6453" t="str">
            <v>Trần Nhi Diễm Huỳnh (TG)</v>
          </cell>
          <cell r="G6453">
            <v>39</v>
          </cell>
        </row>
        <row r="6454">
          <cell r="B6454" t="str">
            <v>071400161413</v>
          </cell>
          <cell r="C6454" t="str">
            <v>Ngữ văn 4</v>
          </cell>
          <cell r="D6454" t="str">
            <v>21T4-NNA1</v>
          </cell>
          <cell r="E6454">
            <v>2</v>
          </cell>
          <cell r="F6454" t="str">
            <v>Phan Thanh Tuân (TG)</v>
          </cell>
          <cell r="G6454">
            <v>43</v>
          </cell>
        </row>
        <row r="6455">
          <cell r="B6455" t="str">
            <v>071400161414</v>
          </cell>
          <cell r="C6455" t="str">
            <v>Ngữ văn 4</v>
          </cell>
          <cell r="D6455" t="str">
            <v>21T4-NTN1; 21T4-NHQ1</v>
          </cell>
          <cell r="E6455">
            <v>2</v>
          </cell>
          <cell r="F6455" t="str">
            <v>Phan Thanh Tuân (TG)</v>
          </cell>
          <cell r="G6455">
            <v>24</v>
          </cell>
        </row>
        <row r="6456">
          <cell r="B6456" t="str">
            <v>071400161415</v>
          </cell>
          <cell r="C6456" t="str">
            <v>Ngữ văn 4</v>
          </cell>
          <cell r="D6456" t="str">
            <v>21T4-NNA2</v>
          </cell>
          <cell r="E6456">
            <v>2</v>
          </cell>
          <cell r="F6456" t="str">
            <v>Phan Thanh Tuân (TG)</v>
          </cell>
          <cell r="G6456">
            <v>32</v>
          </cell>
        </row>
        <row r="6457">
          <cell r="B6457" t="str">
            <v>071400161417</v>
          </cell>
          <cell r="C6457" t="str">
            <v>Ngữ văn 4</v>
          </cell>
          <cell r="D6457" t="str">
            <v>21T4-KML1</v>
          </cell>
          <cell r="E6457">
            <v>2</v>
          </cell>
          <cell r="F6457" t="str">
            <v>Trần Thị Họa My (TG)</v>
          </cell>
          <cell r="G6457">
            <v>47</v>
          </cell>
        </row>
        <row r="6458">
          <cell r="B6458" t="str">
            <v>071400161418</v>
          </cell>
          <cell r="C6458" t="str">
            <v>Ngữ văn 4</v>
          </cell>
          <cell r="D6458" t="str">
            <v>21T4-VSL1</v>
          </cell>
          <cell r="E6458">
            <v>2</v>
          </cell>
          <cell r="F6458" t="str">
            <v>Mai Võ Hoài Giang (TG)</v>
          </cell>
          <cell r="G6458">
            <v>40</v>
          </cell>
        </row>
        <row r="6459">
          <cell r="B6459" t="str">
            <v>071400161420</v>
          </cell>
          <cell r="C6459" t="str">
            <v>Ngữ văn 4</v>
          </cell>
          <cell r="D6459" t="str">
            <v>21T4-KTD1</v>
          </cell>
          <cell r="E6459">
            <v>2</v>
          </cell>
          <cell r="F6459" t="str">
            <v>Đào Thị Ngọc Yến (TG), Hồ Thị Thanh Thương (TG)</v>
          </cell>
          <cell r="G6459">
            <v>48</v>
          </cell>
        </row>
        <row r="6460">
          <cell r="B6460" t="str">
            <v>071400161421</v>
          </cell>
          <cell r="C6460" t="str">
            <v>Ngữ văn 4</v>
          </cell>
          <cell r="D6460" t="str">
            <v>21T4-QTD1</v>
          </cell>
          <cell r="E6460">
            <v>2</v>
          </cell>
          <cell r="F6460" t="str">
            <v>Lê Thị Ban (TG)</v>
          </cell>
          <cell r="G6460">
            <v>38</v>
          </cell>
        </row>
        <row r="6461">
          <cell r="B6461" t="str">
            <v>071400161422</v>
          </cell>
          <cell r="C6461" t="str">
            <v>Ngữ văn 4</v>
          </cell>
          <cell r="D6461" t="str">
            <v>21T4-QNH1; 21T4-QTD2</v>
          </cell>
          <cell r="E6461">
            <v>2</v>
          </cell>
          <cell r="F6461" t="str">
            <v>Hồ Thị Thanh Thương (TG), Trần Nhi Diễm Huỳnh (TG)</v>
          </cell>
          <cell r="G6461">
            <v>50</v>
          </cell>
        </row>
        <row r="6462">
          <cell r="B6462" t="str">
            <v>071400161423</v>
          </cell>
          <cell r="C6462" t="str">
            <v>Ngữ văn 4</v>
          </cell>
          <cell r="D6462" t="str">
            <v>21T4-LGT1; 21T4-TCD1</v>
          </cell>
          <cell r="E6462">
            <v>2</v>
          </cell>
          <cell r="F6462" t="str">
            <v>Hà Thị Hường (TG)</v>
          </cell>
          <cell r="G6462">
            <v>48</v>
          </cell>
        </row>
        <row r="6463">
          <cell r="B6463" t="str">
            <v>071400161425</v>
          </cell>
          <cell r="C6463" t="str">
            <v>Ngữ văn 4</v>
          </cell>
          <cell r="D6463" t="str">
            <v>21T4-QKS1</v>
          </cell>
          <cell r="E6463">
            <v>2</v>
          </cell>
          <cell r="F6463" t="str">
            <v>Lê Thị Mùi (TG)</v>
          </cell>
          <cell r="G6463">
            <v>48</v>
          </cell>
        </row>
        <row r="6464">
          <cell r="B6464" t="str">
            <v>071400161427</v>
          </cell>
          <cell r="C6464" t="str">
            <v>Ngữ văn 4</v>
          </cell>
          <cell r="D6464" t="str">
            <v>21T4-TMĐ1</v>
          </cell>
          <cell r="E6464">
            <v>2</v>
          </cell>
          <cell r="F6464" t="str">
            <v>Hà Thị Hường (TG)</v>
          </cell>
          <cell r="G6464">
            <v>37</v>
          </cell>
        </row>
        <row r="6465">
          <cell r="B6465" t="str">
            <v>071400161428</v>
          </cell>
          <cell r="C6465" t="str">
            <v>Ngữ văn 4</v>
          </cell>
          <cell r="D6465" t="str">
            <v>21T4-KLB1; 21T4-KLB2</v>
          </cell>
          <cell r="E6465">
            <v>2</v>
          </cell>
          <cell r="F6465" t="str">
            <v>Lê Thị Mùi (TG)</v>
          </cell>
          <cell r="G6465">
            <v>47</v>
          </cell>
        </row>
        <row r="6466">
          <cell r="B6466" t="str">
            <v>071400161430</v>
          </cell>
          <cell r="C6466" t="str">
            <v>Ngữ văn 4</v>
          </cell>
          <cell r="D6466" t="str">
            <v>21T4-ANM1</v>
          </cell>
          <cell r="E6466">
            <v>2</v>
          </cell>
          <cell r="F6466" t="str">
            <v>Hà Thị Hường (TG)</v>
          </cell>
          <cell r="G6466">
            <v>29</v>
          </cell>
        </row>
        <row r="6467">
          <cell r="B6467" t="str">
            <v>071400161431</v>
          </cell>
          <cell r="C6467" t="str">
            <v>Ngữ văn 4</v>
          </cell>
          <cell r="D6467" t="str">
            <v>21T4-CMT1</v>
          </cell>
          <cell r="E6467">
            <v>2</v>
          </cell>
          <cell r="F6467" t="str">
            <v>Hà Thị Hường (TG)</v>
          </cell>
          <cell r="G6467">
            <v>45</v>
          </cell>
        </row>
        <row r="6468">
          <cell r="B6468" t="str">
            <v>071400161432</v>
          </cell>
          <cell r="C6468" t="str">
            <v>Ngữ văn 4</v>
          </cell>
          <cell r="D6468" t="str">
            <v>21T4-ĐHĐ1</v>
          </cell>
          <cell r="E6468">
            <v>2</v>
          </cell>
          <cell r="F6468" t="str">
            <v>Hà Thị Hường (TG)</v>
          </cell>
          <cell r="G6468">
            <v>35</v>
          </cell>
        </row>
        <row r="6469">
          <cell r="B6469" t="str">
            <v>071400161433</v>
          </cell>
          <cell r="C6469" t="str">
            <v>Ngữ văn 4</v>
          </cell>
          <cell r="D6469" t="str">
            <v>21T4-LTM1</v>
          </cell>
          <cell r="E6469">
            <v>2</v>
          </cell>
          <cell r="F6469" t="str">
            <v>Hà Thị Hường (TG)</v>
          </cell>
          <cell r="G6469">
            <v>42</v>
          </cell>
        </row>
        <row r="6470">
          <cell r="B6470" t="str">
            <v>071400161434</v>
          </cell>
          <cell r="C6470" t="str">
            <v>Ngữ văn 4</v>
          </cell>
          <cell r="D6470" t="str">
            <v>21T4-LTM2</v>
          </cell>
          <cell r="E6470">
            <v>2</v>
          </cell>
          <cell r="F6470" t="str">
            <v>Lê Thị Ban (TG)</v>
          </cell>
          <cell r="G6470">
            <v>53</v>
          </cell>
        </row>
        <row r="6471">
          <cell r="B6471" t="str">
            <v>071400161435</v>
          </cell>
          <cell r="C6471" t="str">
            <v>Ngữ văn 4</v>
          </cell>
          <cell r="D6471" t="str">
            <v>21T4-LTM3</v>
          </cell>
          <cell r="E6471">
            <v>2</v>
          </cell>
          <cell r="F6471" t="str">
            <v>Lê Thị Mùi (TG)</v>
          </cell>
          <cell r="G6471">
            <v>23</v>
          </cell>
        </row>
        <row r="6472">
          <cell r="B6472" t="str">
            <v>071400161436</v>
          </cell>
          <cell r="C6472" t="str">
            <v>Ngữ văn 4</v>
          </cell>
          <cell r="D6472" t="str">
            <v>21T4-QTM1; 21T4-QTM2</v>
          </cell>
          <cell r="E6472">
            <v>2</v>
          </cell>
          <cell r="F6472" t="str">
            <v>Lê Thị Mùi (TG)</v>
          </cell>
          <cell r="G6472">
            <v>53</v>
          </cell>
        </row>
        <row r="6473">
          <cell r="B6473" t="str">
            <v>071400161438</v>
          </cell>
          <cell r="C6473" t="str">
            <v>Ngữ văn 4</v>
          </cell>
          <cell r="D6473" t="str">
            <v>21T4-THU1</v>
          </cell>
          <cell r="E6473">
            <v>2</v>
          </cell>
          <cell r="F6473" t="str">
            <v>Lê Thị Mùi (TG)</v>
          </cell>
          <cell r="G6473">
            <v>31</v>
          </cell>
        </row>
        <row r="6474">
          <cell r="B6474" t="str">
            <v>071400161439</v>
          </cell>
          <cell r="C6474" t="str">
            <v>Ngữ văn 4</v>
          </cell>
          <cell r="D6474" t="str">
            <v>21T4-TKĐ1</v>
          </cell>
          <cell r="E6474">
            <v>2</v>
          </cell>
          <cell r="F6474" t="str">
            <v>Lê Thị Ban (TG)</v>
          </cell>
          <cell r="G6474">
            <v>48</v>
          </cell>
        </row>
        <row r="6475">
          <cell r="B6475" t="str">
            <v>071400161440</v>
          </cell>
          <cell r="C6475" t="str">
            <v>Ngữ văn 4</v>
          </cell>
          <cell r="D6475" t="str">
            <v>21T4-TKĐ2</v>
          </cell>
          <cell r="E6475">
            <v>2</v>
          </cell>
          <cell r="F6475" t="str">
            <v>Lê Thị Mùi (TG)</v>
          </cell>
          <cell r="G6475">
            <v>33</v>
          </cell>
        </row>
        <row r="6476">
          <cell r="B6476" t="str">
            <v>071400161441</v>
          </cell>
          <cell r="C6476" t="str">
            <v>Ngữ văn 4</v>
          </cell>
          <cell r="D6476" t="str">
            <v>21T4-TKĐ3</v>
          </cell>
          <cell r="E6476">
            <v>2</v>
          </cell>
          <cell r="F6476" t="str">
            <v>Lê Thị Mùi (TG)</v>
          </cell>
          <cell r="G6476">
            <v>36</v>
          </cell>
        </row>
        <row r="6477">
          <cell r="B6477" t="str">
            <v>071400161442</v>
          </cell>
          <cell r="C6477" t="str">
            <v>Ngữ văn 4</v>
          </cell>
          <cell r="D6477" t="str">
            <v>21T4-TKW1</v>
          </cell>
          <cell r="E6477">
            <v>2</v>
          </cell>
          <cell r="F6477" t="str">
            <v>Lê Thị Mùi (TG)</v>
          </cell>
          <cell r="G6477">
            <v>24</v>
          </cell>
        </row>
        <row r="6478">
          <cell r="B6478" t="str">
            <v>071400161443</v>
          </cell>
          <cell r="C6478" t="str">
            <v>Ngữ văn 4</v>
          </cell>
          <cell r="D6478" t="str">
            <v>20T4_HL2_KHCB 1</v>
          </cell>
          <cell r="E6478">
            <v>2</v>
          </cell>
          <cell r="F6478" t="str">
            <v>Bùi Đình Trường (TG)</v>
          </cell>
          <cell r="G6478">
            <v>13</v>
          </cell>
        </row>
        <row r="6479">
          <cell r="B6479" t="str">
            <v>071400161444</v>
          </cell>
          <cell r="C6479" t="str">
            <v>Ngữ văn 4</v>
          </cell>
          <cell r="D6479" t="str">
            <v>21T4-CMT1</v>
          </cell>
          <cell r="E6479">
            <v>2</v>
          </cell>
          <cell r="G6479">
            <v>27</v>
          </cell>
        </row>
        <row r="6480">
          <cell r="B6480" t="str">
            <v>071400161501</v>
          </cell>
          <cell r="C6480" t="str">
            <v>Hóa học 3</v>
          </cell>
          <cell r="D6480" t="str">
            <v>21T4_HL2_KHCB1</v>
          </cell>
          <cell r="E6480">
            <v>2</v>
          </cell>
          <cell r="F6480" t="str">
            <v>Lê Minh  Phong</v>
          </cell>
          <cell r="G6480">
            <v>33</v>
          </cell>
        </row>
        <row r="6481">
          <cell r="B6481" t="str">
            <v>071400161502</v>
          </cell>
          <cell r="C6481" t="str">
            <v>Hóa học 3</v>
          </cell>
          <cell r="D6481" t="str">
            <v>17T4_HL2_KHCB</v>
          </cell>
          <cell r="E6481">
            <v>2</v>
          </cell>
          <cell r="G6481">
            <v>3</v>
          </cell>
        </row>
        <row r="6482">
          <cell r="B6482" t="str">
            <v>071400161601</v>
          </cell>
          <cell r="C6482" t="str">
            <v>Vật lý 4</v>
          </cell>
          <cell r="D6482" t="str">
            <v>21T4_HL2_KHCB2</v>
          </cell>
          <cell r="E6482">
            <v>2</v>
          </cell>
          <cell r="F6482" t="str">
            <v>Nguyễn Văn Đông</v>
          </cell>
          <cell r="G6482">
            <v>15</v>
          </cell>
        </row>
        <row r="6483">
          <cell r="B6483" t="str">
            <v>071400161602</v>
          </cell>
          <cell r="C6483" t="str">
            <v>Vật lý 4</v>
          </cell>
          <cell r="D6483" t="str">
            <v>21T4_HL2_KHCB2</v>
          </cell>
          <cell r="E6483">
            <v>2</v>
          </cell>
        </row>
        <row r="6484">
          <cell r="B6484" t="str">
            <v>071400161603</v>
          </cell>
          <cell r="C6484" t="str">
            <v>Vật lý 4</v>
          </cell>
          <cell r="D6484" t="str">
            <v>17T4_HL2_KHCB</v>
          </cell>
          <cell r="E6484">
            <v>2</v>
          </cell>
          <cell r="G6484">
            <v>1</v>
          </cell>
        </row>
        <row r="6485">
          <cell r="B6485" t="str">
            <v>071400161701</v>
          </cell>
          <cell r="C6485" t="str">
            <v>Toán 5</v>
          </cell>
          <cell r="D6485" t="str">
            <v>21T4_HL2_KHCB2</v>
          </cell>
          <cell r="E6485">
            <v>2</v>
          </cell>
          <cell r="F6485" t="str">
            <v>Nguyễn Thị  Thủy</v>
          </cell>
          <cell r="G6485">
            <v>13</v>
          </cell>
        </row>
        <row r="6486">
          <cell r="B6486" t="str">
            <v>071400161702</v>
          </cell>
          <cell r="C6486" t="str">
            <v>Toán 5</v>
          </cell>
          <cell r="D6486" t="str">
            <v>21T4_HL2_KHCB3</v>
          </cell>
          <cell r="E6486">
            <v>2</v>
          </cell>
          <cell r="F6486" t="str">
            <v>Nguyễn Văn  Hậu</v>
          </cell>
          <cell r="G6486">
            <v>33</v>
          </cell>
        </row>
        <row r="6487">
          <cell r="B6487" t="str">
            <v>071400161703</v>
          </cell>
          <cell r="C6487" t="str">
            <v>Toán 5</v>
          </cell>
          <cell r="D6487" t="str">
            <v>21T4_HL2_KHCB2</v>
          </cell>
          <cell r="E6487">
            <v>2</v>
          </cell>
          <cell r="G6487">
            <v>2</v>
          </cell>
        </row>
        <row r="6488">
          <cell r="B6488" t="str">
            <v>071400161704</v>
          </cell>
          <cell r="C6488" t="str">
            <v>Toán 5</v>
          </cell>
          <cell r="D6488" t="str">
            <v>17T4_HL2_KHCB</v>
          </cell>
          <cell r="E6488">
            <v>2</v>
          </cell>
          <cell r="G6488">
            <v>1</v>
          </cell>
        </row>
        <row r="6489">
          <cell r="B6489" t="str">
            <v>071400161705</v>
          </cell>
          <cell r="C6489" t="str">
            <v>Toán 5</v>
          </cell>
          <cell r="D6489" t="str">
            <v>20T4_HL2_KHCB 1; 21T4_HL2_KHCB2</v>
          </cell>
          <cell r="E6489">
            <v>2</v>
          </cell>
          <cell r="G6489">
            <v>9</v>
          </cell>
        </row>
        <row r="6490">
          <cell r="B6490" t="str">
            <v>071400161801</v>
          </cell>
          <cell r="C6490" t="str">
            <v>Hóa học 4</v>
          </cell>
          <cell r="D6490" t="str">
            <v>20T4-CCK1</v>
          </cell>
          <cell r="E6490">
            <v>2</v>
          </cell>
          <cell r="F6490" t="str">
            <v>Nguyễn Thị Huyền Nga</v>
          </cell>
          <cell r="G6490">
            <v>33</v>
          </cell>
        </row>
        <row r="6491">
          <cell r="B6491" t="str">
            <v>071400161802</v>
          </cell>
          <cell r="C6491" t="str">
            <v>Hóa học 4</v>
          </cell>
          <cell r="D6491" t="str">
            <v>20T4-CCK2; 20T4-CKL1</v>
          </cell>
          <cell r="E6491">
            <v>2</v>
          </cell>
          <cell r="F6491" t="str">
            <v>Trần Hoàng Lan (TG)</v>
          </cell>
          <cell r="G6491">
            <v>39</v>
          </cell>
        </row>
        <row r="6492">
          <cell r="B6492" t="str">
            <v>071400161803</v>
          </cell>
          <cell r="C6492" t="str">
            <v>Hóa học 4</v>
          </cell>
          <cell r="D6492" t="str">
            <v>20T4-CKC1</v>
          </cell>
          <cell r="E6492">
            <v>2</v>
          </cell>
          <cell r="F6492" t="str">
            <v>Nguyễn Thị Huyền Nga</v>
          </cell>
          <cell r="G6492">
            <v>55</v>
          </cell>
        </row>
        <row r="6493">
          <cell r="B6493" t="str">
            <v>071400161805</v>
          </cell>
          <cell r="C6493" t="str">
            <v>Hóa học 4</v>
          </cell>
          <cell r="D6493" t="str">
            <v>20T4-CĐT1</v>
          </cell>
          <cell r="E6493">
            <v>2</v>
          </cell>
          <cell r="F6493" t="str">
            <v>Trần Hoàng Lan (TG)</v>
          </cell>
          <cell r="G6493">
            <v>55</v>
          </cell>
        </row>
        <row r="6494">
          <cell r="B6494" t="str">
            <v>071400161806</v>
          </cell>
          <cell r="C6494" t="str">
            <v>Hóa học 4</v>
          </cell>
          <cell r="D6494" t="str">
            <v>20T4-ĐCN1</v>
          </cell>
          <cell r="E6494">
            <v>2</v>
          </cell>
          <cell r="F6494" t="str">
            <v>Nguyễn Phương Hà</v>
          </cell>
          <cell r="G6494">
            <v>56</v>
          </cell>
        </row>
        <row r="6495">
          <cell r="B6495" t="str">
            <v>071400161807</v>
          </cell>
          <cell r="C6495" t="str">
            <v>Hóa học 4</v>
          </cell>
          <cell r="D6495" t="str">
            <v>20T4-ĐĐT1</v>
          </cell>
          <cell r="E6495">
            <v>2</v>
          </cell>
          <cell r="F6495" t="str">
            <v>Trịnh Khắc Vũ</v>
          </cell>
          <cell r="G6495">
            <v>35</v>
          </cell>
        </row>
        <row r="6496">
          <cell r="B6496" t="str">
            <v>071400161808</v>
          </cell>
          <cell r="C6496" t="str">
            <v>Hóa học 4</v>
          </cell>
          <cell r="D6496" t="str">
            <v>20T4-TĐH1</v>
          </cell>
          <cell r="E6496">
            <v>2</v>
          </cell>
          <cell r="F6496" t="str">
            <v>Trần Hoàng Lan (TG)</v>
          </cell>
          <cell r="G6496">
            <v>29</v>
          </cell>
        </row>
        <row r="6497">
          <cell r="B6497" t="str">
            <v>071400161809</v>
          </cell>
          <cell r="C6497" t="str">
            <v>Hóa học 4</v>
          </cell>
          <cell r="D6497" t="str">
            <v>20T4-CNÔ1</v>
          </cell>
          <cell r="E6497">
            <v>2</v>
          </cell>
          <cell r="F6497" t="str">
            <v>Nguyễn Thị Huyền Nga</v>
          </cell>
          <cell r="G6497">
            <v>35</v>
          </cell>
        </row>
        <row r="6498">
          <cell r="B6498" t="str">
            <v>071400161810</v>
          </cell>
          <cell r="C6498" t="str">
            <v>Hóa học 4</v>
          </cell>
          <cell r="D6498" t="str">
            <v>20T4-CNÔ2; 20T4-CNÔ3</v>
          </cell>
          <cell r="E6498">
            <v>2</v>
          </cell>
          <cell r="F6498" t="str">
            <v>Trịnh Khắc Vũ</v>
          </cell>
          <cell r="G6498">
            <v>51</v>
          </cell>
        </row>
        <row r="6499">
          <cell r="B6499" t="str">
            <v>071400161812</v>
          </cell>
          <cell r="C6499" t="str">
            <v>Hóa học 4</v>
          </cell>
          <cell r="D6499" t="str">
            <v>20T4-CNÔ4; 20T4-CNÔ5</v>
          </cell>
          <cell r="E6499">
            <v>2</v>
          </cell>
          <cell r="F6499" t="str">
            <v>Lê Văn Bình</v>
          </cell>
          <cell r="G6499">
            <v>57</v>
          </cell>
        </row>
        <row r="6500">
          <cell r="B6500" t="str">
            <v>071400161815</v>
          </cell>
          <cell r="C6500" t="str">
            <v>Hóa học 4</v>
          </cell>
          <cell r="D6500" t="str">
            <v>20T4-NNA1</v>
          </cell>
          <cell r="E6500">
            <v>2</v>
          </cell>
          <cell r="F6500" t="str">
            <v>Phạm Thị Thanh Tuyền (TG)</v>
          </cell>
          <cell r="G6500">
            <v>39</v>
          </cell>
        </row>
        <row r="6501">
          <cell r="B6501" t="str">
            <v>071400161816</v>
          </cell>
          <cell r="C6501" t="str">
            <v>Hóa học 4</v>
          </cell>
          <cell r="D6501" t="str">
            <v>20T4-NNA2</v>
          </cell>
          <cell r="E6501">
            <v>2</v>
          </cell>
          <cell r="F6501" t="str">
            <v>Phạm Thị Thanh Tuyền (TG)</v>
          </cell>
          <cell r="G6501">
            <v>46</v>
          </cell>
        </row>
        <row r="6502">
          <cell r="B6502" t="str">
            <v>071400161817</v>
          </cell>
          <cell r="C6502" t="str">
            <v>Hóa học 4</v>
          </cell>
          <cell r="D6502" t="str">
            <v>20T4-CNM1; 20T4-KXD1</v>
          </cell>
          <cell r="E6502">
            <v>2</v>
          </cell>
          <cell r="F6502" t="str">
            <v>Hồ Thị Thu Hương (TG), Nguyễn Thị Kiều Trinh (TG)</v>
          </cell>
          <cell r="G6502">
            <v>54</v>
          </cell>
        </row>
        <row r="6503">
          <cell r="B6503" t="str">
            <v>071400161818</v>
          </cell>
          <cell r="C6503" t="str">
            <v>Hóa học 4</v>
          </cell>
          <cell r="D6503" t="str">
            <v>20T4-ANM1; 20T4-LTM2</v>
          </cell>
          <cell r="E6503">
            <v>2</v>
          </cell>
          <cell r="F6503" t="str">
            <v>Phạm Thị Thanh Tuyền (TG)</v>
          </cell>
          <cell r="G6503">
            <v>53</v>
          </cell>
        </row>
        <row r="6504">
          <cell r="B6504" t="str">
            <v>071400161819</v>
          </cell>
          <cell r="C6504" t="str">
            <v>Hóa học 4</v>
          </cell>
          <cell r="D6504" t="str">
            <v>20T4-ĐHĐ1</v>
          </cell>
          <cell r="E6504">
            <v>2</v>
          </cell>
          <cell r="F6504" t="str">
            <v>Phạm Thị Thanh Tuyền (TG)</v>
          </cell>
          <cell r="G6504">
            <v>47</v>
          </cell>
        </row>
        <row r="6505">
          <cell r="B6505" t="str">
            <v>071400161820</v>
          </cell>
          <cell r="C6505" t="str">
            <v>Hóa học 4</v>
          </cell>
          <cell r="D6505" t="str">
            <v>20T4-CMT1</v>
          </cell>
          <cell r="E6505">
            <v>2</v>
          </cell>
          <cell r="F6505" t="str">
            <v>Lê Văn Bình</v>
          </cell>
          <cell r="G6505">
            <v>34</v>
          </cell>
        </row>
        <row r="6506">
          <cell r="B6506" t="str">
            <v>071400161821</v>
          </cell>
          <cell r="C6506" t="str">
            <v>Hóa học 4</v>
          </cell>
          <cell r="D6506" t="str">
            <v>20T4-LTM1</v>
          </cell>
          <cell r="E6506">
            <v>2</v>
          </cell>
          <cell r="F6506" t="str">
            <v>Phạm Thị Thanh Tuyền (TG)</v>
          </cell>
          <cell r="G6506">
            <v>34</v>
          </cell>
        </row>
        <row r="6507">
          <cell r="B6507" t="str">
            <v>071400161822</v>
          </cell>
          <cell r="C6507" t="str">
            <v>Hóa học 4</v>
          </cell>
          <cell r="D6507" t="str">
            <v>20T4-QTM1; 20T4-QTM2</v>
          </cell>
          <cell r="E6507">
            <v>2</v>
          </cell>
          <cell r="F6507" t="str">
            <v>Hồ Thị Thu Hương (TG), Nguyễn Thị Kiều Trinh (TG)</v>
          </cell>
          <cell r="G6507">
            <v>54</v>
          </cell>
        </row>
        <row r="6508">
          <cell r="B6508" t="str">
            <v>071400161823</v>
          </cell>
          <cell r="C6508" t="str">
            <v>Hóa học 4</v>
          </cell>
          <cell r="D6508" t="str">
            <v>20T4-THU1</v>
          </cell>
          <cell r="E6508">
            <v>2</v>
          </cell>
          <cell r="F6508" t="str">
            <v>Phạm Thị Thanh Tuyền (TG)</v>
          </cell>
          <cell r="G6508">
            <v>50</v>
          </cell>
        </row>
        <row r="6509">
          <cell r="B6509" t="str">
            <v>071400161824</v>
          </cell>
          <cell r="C6509" t="str">
            <v>Hóa học 4</v>
          </cell>
          <cell r="D6509" t="str">
            <v>20T4-TKW1</v>
          </cell>
          <cell r="E6509">
            <v>2</v>
          </cell>
          <cell r="F6509" t="str">
            <v>Lê Minh  Phong</v>
          </cell>
          <cell r="G6509">
            <v>37</v>
          </cell>
        </row>
        <row r="6510">
          <cell r="B6510" t="str">
            <v>071400161825</v>
          </cell>
          <cell r="C6510" t="str">
            <v>Hóa học 4</v>
          </cell>
          <cell r="D6510" t="str">
            <v>20T4-TKĐ1</v>
          </cell>
          <cell r="E6510">
            <v>2</v>
          </cell>
          <cell r="F6510" t="str">
            <v>Nguyễn Phương Hà</v>
          </cell>
          <cell r="G6510">
            <v>41</v>
          </cell>
        </row>
        <row r="6511">
          <cell r="B6511" t="str">
            <v>071400161826</v>
          </cell>
          <cell r="C6511" t="str">
            <v>Hóa học 4</v>
          </cell>
          <cell r="D6511" t="str">
            <v>20T4-TKĐ2</v>
          </cell>
          <cell r="E6511">
            <v>2</v>
          </cell>
          <cell r="F6511" t="str">
            <v>Phạm Thị Thanh Tuyền (TG)</v>
          </cell>
          <cell r="G6511">
            <v>33</v>
          </cell>
        </row>
        <row r="6512">
          <cell r="B6512" t="str">
            <v>071400161827</v>
          </cell>
          <cell r="C6512" t="str">
            <v>Hóa học 4</v>
          </cell>
          <cell r="D6512" t="str">
            <v>20T4-TKĐ3</v>
          </cell>
          <cell r="E6512">
            <v>2</v>
          </cell>
          <cell r="F6512" t="str">
            <v>Lê Minh  Phong</v>
          </cell>
          <cell r="G6512">
            <v>34</v>
          </cell>
        </row>
        <row r="6513">
          <cell r="B6513" t="str">
            <v>071400161830</v>
          </cell>
          <cell r="C6513" t="str">
            <v>Hóa học 4</v>
          </cell>
          <cell r="D6513" t="str">
            <v>20T4-CNL1; 20T4-LĐL1</v>
          </cell>
          <cell r="E6513">
            <v>2</v>
          </cell>
          <cell r="F6513" t="str">
            <v>Nguyễn Thị Huyền Nga</v>
          </cell>
          <cell r="G6513">
            <v>34</v>
          </cell>
        </row>
        <row r="6514">
          <cell r="B6514" t="str">
            <v>071400161832</v>
          </cell>
          <cell r="C6514" t="str">
            <v>Hóa học 4</v>
          </cell>
          <cell r="D6514" t="str">
            <v>20T4-KML1</v>
          </cell>
          <cell r="E6514">
            <v>2</v>
          </cell>
          <cell r="F6514" t="str">
            <v>Trần Bích Thủy (TG)</v>
          </cell>
          <cell r="G6514">
            <v>32</v>
          </cell>
        </row>
        <row r="6515">
          <cell r="B6515" t="str">
            <v>071400161833</v>
          </cell>
          <cell r="C6515" t="str">
            <v>Hóa học 4</v>
          </cell>
          <cell r="D6515" t="str">
            <v>20T4-VSL1</v>
          </cell>
          <cell r="E6515">
            <v>2</v>
          </cell>
          <cell r="F6515" t="str">
            <v>Trần Bích Thủy (TG)</v>
          </cell>
          <cell r="G6515">
            <v>50</v>
          </cell>
        </row>
        <row r="6516">
          <cell r="B6516" t="str">
            <v>071400161834</v>
          </cell>
          <cell r="C6516" t="str">
            <v>Hóa học 4</v>
          </cell>
          <cell r="D6516" t="str">
            <v>20T4-KTD1</v>
          </cell>
          <cell r="E6516">
            <v>2</v>
          </cell>
          <cell r="F6516" t="str">
            <v>Phạm Thị Thanh Tuyền (TG)</v>
          </cell>
          <cell r="G6516">
            <v>63</v>
          </cell>
        </row>
        <row r="6517">
          <cell r="B6517" t="str">
            <v>071400161835</v>
          </cell>
          <cell r="C6517" t="str">
            <v>Hóa học 4</v>
          </cell>
          <cell r="D6517" t="str">
            <v>20T4-QTD1</v>
          </cell>
          <cell r="E6517">
            <v>2</v>
          </cell>
          <cell r="F6517" t="str">
            <v>Trần Hoàng Lĩnh (TG)</v>
          </cell>
          <cell r="G6517">
            <v>55</v>
          </cell>
        </row>
        <row r="6518">
          <cell r="B6518" t="str">
            <v>071400161836</v>
          </cell>
          <cell r="C6518" t="str">
            <v>Hóa học 4</v>
          </cell>
          <cell r="D6518" t="str">
            <v>20T4-TCD1</v>
          </cell>
          <cell r="E6518">
            <v>2</v>
          </cell>
          <cell r="F6518" t="str">
            <v>Phạm Thị Thanh Tuyền (TG)</v>
          </cell>
          <cell r="G6518">
            <v>33</v>
          </cell>
        </row>
        <row r="6519">
          <cell r="B6519" t="str">
            <v>071400161837</v>
          </cell>
          <cell r="C6519" t="str">
            <v>Hóa học 4</v>
          </cell>
          <cell r="D6519" t="str">
            <v>20T4-LGT1; 20T4-TMĐ1</v>
          </cell>
          <cell r="E6519">
            <v>2</v>
          </cell>
          <cell r="F6519" t="str">
            <v>Nguyễn Phương Hà</v>
          </cell>
          <cell r="G6519">
            <v>51</v>
          </cell>
        </row>
        <row r="6520">
          <cell r="B6520" t="str">
            <v>071400161838</v>
          </cell>
          <cell r="C6520" t="str">
            <v>Hóa học 4</v>
          </cell>
          <cell r="D6520" t="str">
            <v>20T4-QNH1</v>
          </cell>
          <cell r="E6520">
            <v>2</v>
          </cell>
          <cell r="F6520" t="str">
            <v>Lâm Lệ Tâm (TG)</v>
          </cell>
          <cell r="G6520">
            <v>30</v>
          </cell>
        </row>
        <row r="6521">
          <cell r="B6521" t="str">
            <v>071400161839</v>
          </cell>
          <cell r="C6521" t="str">
            <v>Hóa học 4</v>
          </cell>
          <cell r="D6521" t="str">
            <v>20T4-QKS1</v>
          </cell>
          <cell r="E6521">
            <v>2</v>
          </cell>
          <cell r="F6521" t="str">
            <v>Trần Hoàng Lĩnh (TG)</v>
          </cell>
          <cell r="G6521">
            <v>31</v>
          </cell>
        </row>
        <row r="6522">
          <cell r="B6522" t="str">
            <v>071400161840</v>
          </cell>
          <cell r="C6522" t="str">
            <v>Hóa học 4</v>
          </cell>
          <cell r="D6522" t="str">
            <v>20T4-KLB1</v>
          </cell>
          <cell r="E6522">
            <v>2</v>
          </cell>
          <cell r="F6522" t="str">
            <v>Lâm Lệ Tâm (TG)</v>
          </cell>
          <cell r="G6522">
            <v>46</v>
          </cell>
        </row>
        <row r="6523">
          <cell r="B6523" t="str">
            <v>071400161842</v>
          </cell>
          <cell r="C6523" t="str">
            <v>Hóa học 4</v>
          </cell>
          <cell r="D6523" t="str">
            <v>17T4_HL2_KHCB</v>
          </cell>
          <cell r="E6523">
            <v>2</v>
          </cell>
          <cell r="G6523">
            <v>2</v>
          </cell>
        </row>
        <row r="6524">
          <cell r="B6524" t="str">
            <v>071400161843</v>
          </cell>
          <cell r="C6524" t="str">
            <v>Hóa học 4</v>
          </cell>
          <cell r="D6524" t="str">
            <v>20T4-CMT1</v>
          </cell>
          <cell r="E6524">
            <v>2</v>
          </cell>
          <cell r="G6524">
            <v>44</v>
          </cell>
        </row>
        <row r="6525">
          <cell r="B6525" t="str">
            <v>071400161844</v>
          </cell>
          <cell r="C6525" t="str">
            <v>Hóa học 4</v>
          </cell>
          <cell r="D6525" t="str">
            <v>20T4_HL2_KHCB 2</v>
          </cell>
          <cell r="E6525">
            <v>2</v>
          </cell>
          <cell r="F6525" t="str">
            <v>Nguyễn Phương Hà</v>
          </cell>
          <cell r="G6525">
            <v>57</v>
          </cell>
        </row>
        <row r="6526">
          <cell r="B6526" t="str">
            <v>071400161845</v>
          </cell>
          <cell r="C6526" t="str">
            <v>Hóa học 4</v>
          </cell>
          <cell r="D6526" t="str">
            <v>17T4_20T4-HL2_KHCB 2</v>
          </cell>
          <cell r="E6526">
            <v>2</v>
          </cell>
          <cell r="G6526">
            <v>1</v>
          </cell>
        </row>
        <row r="6527">
          <cell r="B6527" t="str">
            <v>071400161846</v>
          </cell>
          <cell r="C6527" t="str">
            <v>Hóa học 4</v>
          </cell>
          <cell r="D6527" t="str">
            <v>20T4-CMT1</v>
          </cell>
          <cell r="E6527">
            <v>2</v>
          </cell>
          <cell r="G6527">
            <v>1</v>
          </cell>
        </row>
        <row r="6528">
          <cell r="B6528" t="str">
            <v>071400161901</v>
          </cell>
          <cell r="C6528" t="str">
            <v>Toán 6</v>
          </cell>
          <cell r="D6528" t="str">
            <v>20T4-CCK1</v>
          </cell>
          <cell r="E6528">
            <v>2</v>
          </cell>
          <cell r="F6528" t="str">
            <v>Nguyễn Thành Nam</v>
          </cell>
          <cell r="G6528">
            <v>32</v>
          </cell>
        </row>
        <row r="6529">
          <cell r="B6529" t="str">
            <v>071400161902</v>
          </cell>
          <cell r="C6529" t="str">
            <v>Toán 6</v>
          </cell>
          <cell r="D6529" t="str">
            <v>20T4-CCK2; 20T4-CKL1</v>
          </cell>
          <cell r="E6529">
            <v>2</v>
          </cell>
          <cell r="F6529" t="str">
            <v>Lê Nhật Phong (TG)</v>
          </cell>
          <cell r="G6529">
            <v>38</v>
          </cell>
        </row>
        <row r="6530">
          <cell r="B6530" t="str">
            <v>071400161903</v>
          </cell>
          <cell r="C6530" t="str">
            <v>Toán 6</v>
          </cell>
          <cell r="D6530" t="str">
            <v>20T4-CKC1</v>
          </cell>
          <cell r="E6530">
            <v>2</v>
          </cell>
          <cell r="F6530" t="str">
            <v>Nguyễn Văn Quang (TG)</v>
          </cell>
          <cell r="G6530">
            <v>55</v>
          </cell>
        </row>
        <row r="6531">
          <cell r="B6531" t="str">
            <v>071400161905</v>
          </cell>
          <cell r="C6531" t="str">
            <v>Toán 6</v>
          </cell>
          <cell r="D6531" t="str">
            <v>20T4-CĐT1</v>
          </cell>
          <cell r="E6531">
            <v>2</v>
          </cell>
          <cell r="F6531" t="str">
            <v>Nguyễn Thị  Thủy</v>
          </cell>
          <cell r="G6531">
            <v>57</v>
          </cell>
        </row>
        <row r="6532">
          <cell r="B6532" t="str">
            <v>071400161906</v>
          </cell>
          <cell r="C6532" t="str">
            <v>Toán 6</v>
          </cell>
          <cell r="D6532" t="str">
            <v>20T4-ĐCN1</v>
          </cell>
          <cell r="E6532">
            <v>2</v>
          </cell>
          <cell r="F6532" t="str">
            <v>Phạm Thị Thu Nga</v>
          </cell>
          <cell r="G6532">
            <v>52</v>
          </cell>
        </row>
        <row r="6533">
          <cell r="B6533" t="str">
            <v>071400161907</v>
          </cell>
          <cell r="C6533" t="str">
            <v>Toán 6</v>
          </cell>
          <cell r="D6533" t="str">
            <v>20T4-ĐĐT1</v>
          </cell>
          <cell r="E6533">
            <v>2</v>
          </cell>
          <cell r="F6533" t="str">
            <v>Nguyễn Thị  Thủy</v>
          </cell>
          <cell r="G6533">
            <v>37</v>
          </cell>
        </row>
        <row r="6534">
          <cell r="B6534" t="str">
            <v>071400161908</v>
          </cell>
          <cell r="C6534" t="str">
            <v>Toán 6</v>
          </cell>
          <cell r="D6534" t="str">
            <v>20T4-TĐH1</v>
          </cell>
          <cell r="E6534">
            <v>2</v>
          </cell>
          <cell r="F6534" t="str">
            <v>Hồ Khắc Khuyên (TG)</v>
          </cell>
          <cell r="G6534">
            <v>28</v>
          </cell>
        </row>
        <row r="6535">
          <cell r="B6535" t="str">
            <v>071400161909</v>
          </cell>
          <cell r="C6535" t="str">
            <v>Toán 6</v>
          </cell>
          <cell r="D6535" t="str">
            <v>20T4-CNÔ1</v>
          </cell>
          <cell r="E6535">
            <v>2</v>
          </cell>
          <cell r="F6535" t="str">
            <v>Lê Nhật Phong (TG)</v>
          </cell>
          <cell r="G6535">
            <v>38</v>
          </cell>
        </row>
        <row r="6536">
          <cell r="B6536" t="str">
            <v>071400161910</v>
          </cell>
          <cell r="C6536" t="str">
            <v>Toán 6</v>
          </cell>
          <cell r="D6536" t="str">
            <v>20T4-CNÔ2; 20T4-CNÔ3</v>
          </cell>
          <cell r="E6536">
            <v>2</v>
          </cell>
          <cell r="F6536" t="str">
            <v>Nguyễn Văn  Hậu</v>
          </cell>
          <cell r="G6536">
            <v>53</v>
          </cell>
        </row>
        <row r="6537">
          <cell r="B6537" t="str">
            <v>071400161912</v>
          </cell>
          <cell r="C6537" t="str">
            <v>Toán 6</v>
          </cell>
          <cell r="D6537" t="str">
            <v>20T4-CNÔ4; 20T4-CNÔ5</v>
          </cell>
          <cell r="E6537">
            <v>2</v>
          </cell>
          <cell r="F6537" t="str">
            <v>Nguyễn Thị Cẩm  Thạch</v>
          </cell>
          <cell r="G6537">
            <v>52</v>
          </cell>
        </row>
        <row r="6538">
          <cell r="B6538" t="str">
            <v>071400161915</v>
          </cell>
          <cell r="C6538" t="str">
            <v>Toán 6</v>
          </cell>
          <cell r="D6538" t="str">
            <v>20T4-NNA1</v>
          </cell>
          <cell r="E6538">
            <v>2</v>
          </cell>
          <cell r="F6538" t="str">
            <v>Ngô Thuận Dủ (TG)</v>
          </cell>
          <cell r="G6538">
            <v>46</v>
          </cell>
        </row>
        <row r="6539">
          <cell r="B6539" t="str">
            <v>071400161916</v>
          </cell>
          <cell r="C6539" t="str">
            <v>Toán 6</v>
          </cell>
          <cell r="D6539" t="str">
            <v>20T4-NNA2</v>
          </cell>
          <cell r="E6539">
            <v>2</v>
          </cell>
          <cell r="F6539" t="str">
            <v>Ngô Thuận Dủ (TG)</v>
          </cell>
          <cell r="G6539">
            <v>49</v>
          </cell>
        </row>
        <row r="6540">
          <cell r="B6540" t="str">
            <v>071400161917</v>
          </cell>
          <cell r="C6540" t="str">
            <v>Toán 6</v>
          </cell>
          <cell r="D6540" t="str">
            <v>20T4-CNM1; 20T4-KXD1</v>
          </cell>
          <cell r="E6540">
            <v>2</v>
          </cell>
          <cell r="F6540" t="str">
            <v>Hồ Khắc Khuyên (TG)</v>
          </cell>
          <cell r="G6540">
            <v>54</v>
          </cell>
        </row>
        <row r="6541">
          <cell r="B6541" t="str">
            <v>071400161918</v>
          </cell>
          <cell r="C6541" t="str">
            <v>Toán 6</v>
          </cell>
          <cell r="D6541" t="str">
            <v>20T4-ANM1; 20T4-LTM2</v>
          </cell>
          <cell r="E6541">
            <v>2</v>
          </cell>
          <cell r="F6541" t="str">
            <v>Dương Đức  Kiên</v>
          </cell>
          <cell r="G6541">
            <v>51</v>
          </cell>
        </row>
        <row r="6542">
          <cell r="B6542" t="str">
            <v>071400161919</v>
          </cell>
          <cell r="C6542" t="str">
            <v>Toán 6</v>
          </cell>
          <cell r="D6542" t="str">
            <v>20T4-ĐHĐ1</v>
          </cell>
          <cell r="E6542">
            <v>2</v>
          </cell>
          <cell r="F6542" t="str">
            <v>Nguyễn Tiến Dương (TG)</v>
          </cell>
          <cell r="G6542">
            <v>50</v>
          </cell>
        </row>
        <row r="6543">
          <cell r="B6543" t="str">
            <v>071400161920</v>
          </cell>
          <cell r="C6543" t="str">
            <v>Toán 6</v>
          </cell>
          <cell r="D6543" t="str">
            <v>20T4-CMT1</v>
          </cell>
          <cell r="E6543">
            <v>2</v>
          </cell>
          <cell r="F6543" t="str">
            <v>Nguyễn Thị Cẩm  Thạch</v>
          </cell>
          <cell r="G6543">
            <v>43</v>
          </cell>
        </row>
        <row r="6544">
          <cell r="B6544" t="str">
            <v>071400161921</v>
          </cell>
          <cell r="C6544" t="str">
            <v>Toán 6</v>
          </cell>
          <cell r="D6544" t="str">
            <v>20T4-LTM1</v>
          </cell>
          <cell r="E6544">
            <v>2</v>
          </cell>
          <cell r="F6544" t="str">
            <v>Dương Đức  Kiên</v>
          </cell>
          <cell r="G6544">
            <v>31</v>
          </cell>
        </row>
        <row r="6545">
          <cell r="B6545" t="str">
            <v>071400161922</v>
          </cell>
          <cell r="C6545" t="str">
            <v>Toán 6</v>
          </cell>
          <cell r="D6545" t="str">
            <v>20T4-QTM1; 20T4-QTM2</v>
          </cell>
          <cell r="E6545">
            <v>2</v>
          </cell>
          <cell r="F6545" t="str">
            <v>Hồ Khắc Khuyên (TG)</v>
          </cell>
          <cell r="G6545">
            <v>49</v>
          </cell>
        </row>
        <row r="6546">
          <cell r="B6546" t="str">
            <v>071400161923</v>
          </cell>
          <cell r="C6546" t="str">
            <v>Toán 6</v>
          </cell>
          <cell r="D6546" t="str">
            <v>20T4-THU1</v>
          </cell>
          <cell r="E6546">
            <v>2</v>
          </cell>
          <cell r="F6546" t="str">
            <v>Nguyễn Tiến Dương (TG)</v>
          </cell>
          <cell r="G6546">
            <v>47</v>
          </cell>
        </row>
        <row r="6547">
          <cell r="B6547" t="str">
            <v>071400161924</v>
          </cell>
          <cell r="C6547" t="str">
            <v>Toán 6</v>
          </cell>
          <cell r="D6547" t="str">
            <v>20T4-TKW1</v>
          </cell>
          <cell r="E6547">
            <v>2</v>
          </cell>
          <cell r="F6547" t="str">
            <v>Nguyễn Văn  Hậu</v>
          </cell>
          <cell r="G6547">
            <v>37</v>
          </cell>
        </row>
        <row r="6548">
          <cell r="B6548" t="str">
            <v>071400161925</v>
          </cell>
          <cell r="C6548" t="str">
            <v>Toán 6</v>
          </cell>
          <cell r="D6548" t="str">
            <v>20T4-TKĐ1</v>
          </cell>
          <cell r="E6548">
            <v>2</v>
          </cell>
          <cell r="F6548" t="str">
            <v>Dương Đức  Kiên</v>
          </cell>
          <cell r="G6548">
            <v>38</v>
          </cell>
        </row>
        <row r="6549">
          <cell r="B6549" t="str">
            <v>071400161926</v>
          </cell>
          <cell r="C6549" t="str">
            <v>Toán 6</v>
          </cell>
          <cell r="D6549" t="str">
            <v>20T4-TKĐ2</v>
          </cell>
          <cell r="E6549">
            <v>2</v>
          </cell>
          <cell r="F6549" t="str">
            <v>Dương Đức  Kiên</v>
          </cell>
          <cell r="G6549">
            <v>33</v>
          </cell>
        </row>
        <row r="6550">
          <cell r="B6550" t="str">
            <v>071400161927</v>
          </cell>
          <cell r="C6550" t="str">
            <v>Toán 6</v>
          </cell>
          <cell r="D6550" t="str">
            <v>20T4-TKĐ3</v>
          </cell>
          <cell r="E6550">
            <v>2</v>
          </cell>
          <cell r="F6550" t="str">
            <v>Nguyễn Văn  Hậu</v>
          </cell>
          <cell r="G6550">
            <v>32</v>
          </cell>
        </row>
        <row r="6551">
          <cell r="B6551" t="str">
            <v>071400161930</v>
          </cell>
          <cell r="C6551" t="str">
            <v>Toán 6</v>
          </cell>
          <cell r="D6551" t="str">
            <v>20T4-CNL1; 20T4-LĐL1</v>
          </cell>
          <cell r="E6551">
            <v>2</v>
          </cell>
          <cell r="F6551" t="str">
            <v>Lê Nhật Phong (TG)</v>
          </cell>
          <cell r="G6551">
            <v>34</v>
          </cell>
        </row>
        <row r="6552">
          <cell r="B6552" t="str">
            <v>071400161932</v>
          </cell>
          <cell r="C6552" t="str">
            <v>Toán 6</v>
          </cell>
          <cell r="D6552" t="str">
            <v>20T4-KML1</v>
          </cell>
          <cell r="E6552">
            <v>2</v>
          </cell>
          <cell r="F6552" t="str">
            <v>Hà Như Mai</v>
          </cell>
          <cell r="G6552">
            <v>33</v>
          </cell>
        </row>
        <row r="6553">
          <cell r="B6553" t="str">
            <v>071400161933</v>
          </cell>
          <cell r="C6553" t="str">
            <v>Toán 6</v>
          </cell>
          <cell r="D6553" t="str">
            <v>20T4-VSL1</v>
          </cell>
          <cell r="E6553">
            <v>2</v>
          </cell>
          <cell r="F6553" t="str">
            <v>Hà Như Mai</v>
          </cell>
          <cell r="G6553">
            <v>53</v>
          </cell>
        </row>
        <row r="6554">
          <cell r="B6554" t="str">
            <v>071400161934</v>
          </cell>
          <cell r="C6554" t="str">
            <v>Toán 6</v>
          </cell>
          <cell r="D6554" t="str">
            <v>20T4-KTD1</v>
          </cell>
          <cell r="E6554">
            <v>2</v>
          </cell>
          <cell r="F6554" t="str">
            <v>Phạm Thị Thu Nga</v>
          </cell>
          <cell r="G6554">
            <v>62</v>
          </cell>
        </row>
        <row r="6555">
          <cell r="B6555" t="str">
            <v>071400161935</v>
          </cell>
          <cell r="C6555" t="str">
            <v>Toán 6</v>
          </cell>
          <cell r="D6555" t="str">
            <v>20T4-QTD1</v>
          </cell>
          <cell r="E6555">
            <v>2</v>
          </cell>
          <cell r="F6555" t="str">
            <v>Châu Quốc Cường (TG)</v>
          </cell>
          <cell r="G6555">
            <v>55</v>
          </cell>
        </row>
        <row r="6556">
          <cell r="B6556" t="str">
            <v>071400161936</v>
          </cell>
          <cell r="C6556" t="str">
            <v>Toán 6</v>
          </cell>
          <cell r="D6556" t="str">
            <v>20T4-TCD1</v>
          </cell>
          <cell r="E6556">
            <v>2</v>
          </cell>
          <cell r="F6556" t="str">
            <v>Nguyễn Tiến Dương (TG)</v>
          </cell>
          <cell r="G6556">
            <v>33</v>
          </cell>
        </row>
        <row r="6557">
          <cell r="B6557" t="str">
            <v>071400161937</v>
          </cell>
          <cell r="C6557" t="str">
            <v>Toán 6</v>
          </cell>
          <cell r="D6557" t="str">
            <v>20T4-LGT1; 20T4-TMĐ1</v>
          </cell>
          <cell r="E6557">
            <v>2</v>
          </cell>
          <cell r="F6557" t="str">
            <v>Nguyễn Thị Cẩm  Thạch</v>
          </cell>
          <cell r="G6557">
            <v>51</v>
          </cell>
        </row>
        <row r="6558">
          <cell r="B6558" t="str">
            <v>071400161938</v>
          </cell>
          <cell r="C6558" t="str">
            <v>Toán 6</v>
          </cell>
          <cell r="D6558" t="str">
            <v>20T4-QNH1</v>
          </cell>
          <cell r="E6558">
            <v>2</v>
          </cell>
          <cell r="F6558" t="str">
            <v>Nguyễn Văn Quang (TG)</v>
          </cell>
          <cell r="G6558">
            <v>30</v>
          </cell>
        </row>
        <row r="6559">
          <cell r="B6559" t="str">
            <v>071400161939</v>
          </cell>
          <cell r="C6559" t="str">
            <v>Toán 6</v>
          </cell>
          <cell r="D6559" t="str">
            <v>20T4-QKS1</v>
          </cell>
          <cell r="E6559">
            <v>2</v>
          </cell>
          <cell r="F6559" t="str">
            <v>Châu Quốc Cường (TG)</v>
          </cell>
          <cell r="G6559">
            <v>31</v>
          </cell>
        </row>
        <row r="6560">
          <cell r="B6560" t="str">
            <v>071400161940</v>
          </cell>
          <cell r="C6560" t="str">
            <v>Toán 6</v>
          </cell>
          <cell r="D6560" t="str">
            <v>20T4-KLB1</v>
          </cell>
          <cell r="E6560">
            <v>2</v>
          </cell>
          <cell r="F6560" t="str">
            <v>Hà Như Mai</v>
          </cell>
          <cell r="G6560">
            <v>46</v>
          </cell>
        </row>
        <row r="6561">
          <cell r="B6561" t="str">
            <v>071400161942</v>
          </cell>
          <cell r="C6561" t="str">
            <v>Toán 6</v>
          </cell>
          <cell r="D6561" t="str">
            <v>17T4_HL2_KHCB</v>
          </cell>
          <cell r="E6561">
            <v>2</v>
          </cell>
          <cell r="G6561">
            <v>2</v>
          </cell>
        </row>
        <row r="6562">
          <cell r="B6562" t="str">
            <v>071400161943</v>
          </cell>
          <cell r="C6562" t="str">
            <v>Toán 6</v>
          </cell>
          <cell r="D6562" t="str">
            <v>20T4-CMT1</v>
          </cell>
          <cell r="E6562">
            <v>2</v>
          </cell>
          <cell r="G6562">
            <v>154</v>
          </cell>
        </row>
        <row r="6563">
          <cell r="B6563" t="str">
            <v>071400161944</v>
          </cell>
          <cell r="C6563" t="str">
            <v>Toán 6</v>
          </cell>
          <cell r="D6563" t="str">
            <v>20T4_HL2_KHCB 1</v>
          </cell>
          <cell r="E6563">
            <v>2</v>
          </cell>
          <cell r="F6563" t="str">
            <v>Dương Đức  Kiên</v>
          </cell>
          <cell r="G6563">
            <v>50</v>
          </cell>
        </row>
        <row r="6564">
          <cell r="B6564" t="str">
            <v>071400161945</v>
          </cell>
          <cell r="C6564" t="str">
            <v>Toán 6</v>
          </cell>
          <cell r="D6564" t="str">
            <v>20T4-CCK1; 20T4-CMT1</v>
          </cell>
          <cell r="E6564">
            <v>2</v>
          </cell>
          <cell r="G6564">
            <v>1</v>
          </cell>
        </row>
        <row r="6565">
          <cell r="B6565" t="str">
            <v>071400162101</v>
          </cell>
          <cell r="C6565" t="str">
            <v>Hệ thống điện và điện tử Ôtô</v>
          </cell>
          <cell r="D6565" t="str">
            <v>17T4_HL2_CNO</v>
          </cell>
          <cell r="E6565">
            <v>2</v>
          </cell>
          <cell r="G6565">
            <v>1</v>
          </cell>
        </row>
        <row r="6566">
          <cell r="B6566" t="str">
            <v>071400162201</v>
          </cell>
          <cell r="C6566" t="str">
            <v>Vẽ kỹ thuật</v>
          </cell>
          <cell r="D6566" t="str">
            <v>17T4_HL2_22T4-CCK1</v>
          </cell>
          <cell r="E6566">
            <v>2</v>
          </cell>
          <cell r="F6566" t="str">
            <v>Vũ Quang Khải</v>
          </cell>
          <cell r="G6566">
            <v>1</v>
          </cell>
        </row>
        <row r="6567">
          <cell r="B6567" t="str">
            <v>071400162301</v>
          </cell>
          <cell r="C6567" t="str">
            <v>Thực hành Điện Ôtô 1</v>
          </cell>
          <cell r="D6567" t="str">
            <v>21T4-CNÔ1</v>
          </cell>
          <cell r="E6567">
            <v>2</v>
          </cell>
          <cell r="F6567" t="str">
            <v>Nguyễn Thành Đức</v>
          </cell>
          <cell r="G6567">
            <v>44</v>
          </cell>
        </row>
        <row r="6568">
          <cell r="B6568" t="str">
            <v>071400162302</v>
          </cell>
          <cell r="C6568" t="str">
            <v>Thực hành Điện Ôtô 1</v>
          </cell>
          <cell r="D6568" t="str">
            <v>21T4-CNÔ2</v>
          </cell>
          <cell r="E6568">
            <v>2</v>
          </cell>
          <cell r="F6568" t="str">
            <v>Lý Văn Trung</v>
          </cell>
          <cell r="G6568">
            <v>36</v>
          </cell>
        </row>
        <row r="6569">
          <cell r="B6569" t="str">
            <v>071400162303</v>
          </cell>
          <cell r="C6569" t="str">
            <v>Thực hành Điện Ôtô 1</v>
          </cell>
          <cell r="D6569" t="str">
            <v>21T4-CNÔ3</v>
          </cell>
          <cell r="E6569">
            <v>2</v>
          </cell>
          <cell r="F6569" t="str">
            <v>Giang Văn Tiến</v>
          </cell>
          <cell r="G6569">
            <v>34</v>
          </cell>
        </row>
        <row r="6570">
          <cell r="B6570" t="str">
            <v>071400162304</v>
          </cell>
          <cell r="C6570" t="str">
            <v>Thực hành Điện Ôtô 1</v>
          </cell>
          <cell r="D6570" t="str">
            <v>21T4-CNÔ4</v>
          </cell>
          <cell r="E6570">
            <v>2</v>
          </cell>
          <cell r="F6570" t="str">
            <v>Nguyễn Lương Tâm</v>
          </cell>
          <cell r="G6570">
            <v>30</v>
          </cell>
        </row>
        <row r="6571">
          <cell r="B6571" t="str">
            <v>071400162401</v>
          </cell>
          <cell r="C6571" t="str">
            <v>Dung sai - Kỹ thuật đo</v>
          </cell>
          <cell r="D6571" t="str">
            <v>17T4_HL2_21T4-CNÔ3</v>
          </cell>
          <cell r="E6571">
            <v>2</v>
          </cell>
          <cell r="F6571" t="str">
            <v>Vũ Quang Khải</v>
          </cell>
          <cell r="G6571">
            <v>1</v>
          </cell>
        </row>
        <row r="6572">
          <cell r="B6572" t="str">
            <v>071400162402</v>
          </cell>
          <cell r="C6572" t="str">
            <v>Dung sai - Kỹ thuật đo</v>
          </cell>
          <cell r="D6572" t="str">
            <v>17T4_HL2_CNO</v>
          </cell>
          <cell r="E6572">
            <v>2</v>
          </cell>
          <cell r="G6572">
            <v>1</v>
          </cell>
        </row>
        <row r="6573">
          <cell r="B6573" t="str">
            <v>071400162701</v>
          </cell>
          <cell r="C6573" t="str">
            <v>Thực hành điều hòa không khí</v>
          </cell>
          <cell r="D6573" t="str">
            <v>20T4-CNÔ1</v>
          </cell>
          <cell r="E6573">
            <v>2</v>
          </cell>
          <cell r="F6573" t="str">
            <v>Lâm Hậu Giang (TG)</v>
          </cell>
          <cell r="G6573">
            <v>38</v>
          </cell>
        </row>
        <row r="6574">
          <cell r="B6574" t="str">
            <v>071400162702</v>
          </cell>
          <cell r="C6574" t="str">
            <v>Thực hành điều hòa không khí</v>
          </cell>
          <cell r="D6574" t="str">
            <v>20T4-CNÔ2</v>
          </cell>
          <cell r="E6574">
            <v>2</v>
          </cell>
          <cell r="F6574" t="str">
            <v>Hà Quốc Bảo</v>
          </cell>
          <cell r="G6574">
            <v>29</v>
          </cell>
        </row>
        <row r="6575">
          <cell r="B6575" t="str">
            <v>071400162703</v>
          </cell>
          <cell r="C6575" t="str">
            <v>Thực hành điều hòa không khí</v>
          </cell>
          <cell r="D6575" t="str">
            <v>20T4-CNÔ3</v>
          </cell>
          <cell r="E6575">
            <v>2</v>
          </cell>
          <cell r="F6575" t="str">
            <v>Nguyễn Thanh  Hùng</v>
          </cell>
          <cell r="G6575">
            <v>26</v>
          </cell>
        </row>
        <row r="6576">
          <cell r="B6576" t="str">
            <v>071400162704</v>
          </cell>
          <cell r="C6576" t="str">
            <v>Thực hành điều hòa không khí</v>
          </cell>
          <cell r="D6576" t="str">
            <v>20T4-CNÔ4</v>
          </cell>
          <cell r="E6576">
            <v>2</v>
          </cell>
          <cell r="F6576" t="str">
            <v>Võ Quốc Duy</v>
          </cell>
          <cell r="G6576">
            <v>29</v>
          </cell>
        </row>
        <row r="6577">
          <cell r="B6577" t="str">
            <v>071400162705</v>
          </cell>
          <cell r="C6577" t="str">
            <v>Thực hành điều hòa không khí</v>
          </cell>
          <cell r="D6577" t="str">
            <v>20T4-CNÔ5</v>
          </cell>
          <cell r="E6577">
            <v>2</v>
          </cell>
          <cell r="F6577" t="str">
            <v>Đặng Thái  Sơn</v>
          </cell>
          <cell r="G6577">
            <v>31</v>
          </cell>
        </row>
        <row r="6578">
          <cell r="B6578" t="str">
            <v>071400162801</v>
          </cell>
          <cell r="C6578" t="str">
            <v>Thực hành động cơ Diesel</v>
          </cell>
          <cell r="D6578" t="str">
            <v>20T4-CNÔ1</v>
          </cell>
          <cell r="E6578">
            <v>2</v>
          </cell>
          <cell r="F6578" t="str">
            <v>Võ Đắc Thịnh</v>
          </cell>
          <cell r="G6578">
            <v>35</v>
          </cell>
        </row>
        <row r="6579">
          <cell r="B6579" t="str">
            <v>071400162802</v>
          </cell>
          <cell r="C6579" t="str">
            <v>Thực hành động cơ Diesel</v>
          </cell>
          <cell r="D6579" t="str">
            <v>20T4-CNÔ2</v>
          </cell>
          <cell r="E6579">
            <v>2</v>
          </cell>
          <cell r="F6579" t="str">
            <v>Hoàng Phúc Bảo</v>
          </cell>
          <cell r="G6579">
            <v>29</v>
          </cell>
        </row>
        <row r="6580">
          <cell r="B6580" t="str">
            <v>071400162803</v>
          </cell>
          <cell r="C6580" t="str">
            <v>Thực hành động cơ Diesel</v>
          </cell>
          <cell r="D6580" t="str">
            <v>20T4-CNÔ3</v>
          </cell>
          <cell r="E6580">
            <v>2</v>
          </cell>
          <cell r="F6580" t="str">
            <v>Triệu Phú  Nguyên</v>
          </cell>
          <cell r="G6580">
            <v>27</v>
          </cell>
        </row>
        <row r="6581">
          <cell r="B6581" t="str">
            <v>071400162804</v>
          </cell>
          <cell r="C6581" t="str">
            <v>Thực hành động cơ Diesel</v>
          </cell>
          <cell r="D6581" t="str">
            <v>20T4-CNÔ4</v>
          </cell>
          <cell r="E6581">
            <v>2</v>
          </cell>
          <cell r="F6581" t="str">
            <v>Trần Quốc Duy</v>
          </cell>
          <cell r="G6581">
            <v>29</v>
          </cell>
        </row>
        <row r="6582">
          <cell r="B6582" t="str">
            <v>071400162805</v>
          </cell>
          <cell r="C6582" t="str">
            <v>Thực hành động cơ Diesel</v>
          </cell>
          <cell r="D6582" t="str">
            <v>20T4-CNÔ5</v>
          </cell>
          <cell r="E6582">
            <v>2</v>
          </cell>
          <cell r="F6582" t="str">
            <v>Nguyễn Hoàng Vinh</v>
          </cell>
          <cell r="G6582">
            <v>31</v>
          </cell>
        </row>
        <row r="6583">
          <cell r="B6583" t="str">
            <v>071400162806</v>
          </cell>
          <cell r="C6583" t="str">
            <v>Thực hành động cơ Diesel</v>
          </cell>
          <cell r="D6583" t="str">
            <v>17T4_HL2_CNO</v>
          </cell>
          <cell r="E6583">
            <v>2</v>
          </cell>
          <cell r="G6583">
            <v>1</v>
          </cell>
        </row>
        <row r="6584">
          <cell r="B6584" t="str">
            <v>071400163001</v>
          </cell>
          <cell r="C6584" t="str">
            <v>Thực hành gầm Ôtô</v>
          </cell>
          <cell r="D6584" t="str">
            <v>17T4_HL2_CNO</v>
          </cell>
          <cell r="E6584">
            <v>2</v>
          </cell>
          <cell r="G6584">
            <v>2</v>
          </cell>
        </row>
        <row r="6585">
          <cell r="B6585" t="str">
            <v>071400163101</v>
          </cell>
          <cell r="C6585" t="str">
            <v>Thực tập tốt nghiệp</v>
          </cell>
          <cell r="D6585" t="str">
            <v>20T4-CNÔ1</v>
          </cell>
          <cell r="E6585">
            <v>2</v>
          </cell>
          <cell r="G6585">
            <v>35</v>
          </cell>
        </row>
        <row r="6586">
          <cell r="B6586" t="str">
            <v>071400163102</v>
          </cell>
          <cell r="C6586" t="str">
            <v>Thực tập tốt nghiệp</v>
          </cell>
          <cell r="D6586" t="str">
            <v>20T4-CNÔ2</v>
          </cell>
          <cell r="E6586">
            <v>2</v>
          </cell>
          <cell r="G6586">
            <v>29</v>
          </cell>
        </row>
        <row r="6587">
          <cell r="B6587" t="str">
            <v>071400163103</v>
          </cell>
          <cell r="C6587" t="str">
            <v>Thực tập tốt nghiệp</v>
          </cell>
          <cell r="D6587" t="str">
            <v>20T4-CNÔ3</v>
          </cell>
          <cell r="E6587">
            <v>2</v>
          </cell>
          <cell r="G6587">
            <v>26</v>
          </cell>
        </row>
        <row r="6588">
          <cell r="B6588" t="str">
            <v>071400163104</v>
          </cell>
          <cell r="C6588" t="str">
            <v>Thực tập tốt nghiệp</v>
          </cell>
          <cell r="D6588" t="str">
            <v>20T4-CNÔ4</v>
          </cell>
          <cell r="E6588">
            <v>2</v>
          </cell>
          <cell r="G6588">
            <v>28</v>
          </cell>
        </row>
        <row r="6589">
          <cell r="B6589" t="str">
            <v>071400163105</v>
          </cell>
          <cell r="C6589" t="str">
            <v>Thực tập tốt nghiệp</v>
          </cell>
          <cell r="D6589" t="str">
            <v>20T4-CNÔ5</v>
          </cell>
          <cell r="E6589">
            <v>2</v>
          </cell>
          <cell r="G6589">
            <v>31</v>
          </cell>
        </row>
        <row r="6590">
          <cell r="B6590" t="str">
            <v>071400163401</v>
          </cell>
          <cell r="C6590" t="str">
            <v>Máy cắt kim loại</v>
          </cell>
          <cell r="D6590" t="str">
            <v>20T4-CKL1</v>
          </cell>
          <cell r="E6590">
            <v>2</v>
          </cell>
          <cell r="F6590" t="str">
            <v>Vũ Đức  Pháp</v>
          </cell>
          <cell r="G6590">
            <v>16</v>
          </cell>
        </row>
        <row r="6591">
          <cell r="B6591" t="str">
            <v>071400163402</v>
          </cell>
          <cell r="C6591" t="str">
            <v>Máy cắt kim loại</v>
          </cell>
          <cell r="D6591" t="str">
            <v>20T4-CKL1</v>
          </cell>
          <cell r="E6591">
            <v>2</v>
          </cell>
          <cell r="G6591">
            <v>1</v>
          </cell>
        </row>
        <row r="6592">
          <cell r="B6592" t="str">
            <v>071400163501</v>
          </cell>
          <cell r="C6592" t="str">
            <v>Vật liệu học</v>
          </cell>
          <cell r="D6592" t="str">
            <v>17T4_HL2_CK</v>
          </cell>
          <cell r="E6592">
            <v>2</v>
          </cell>
          <cell r="G6592">
            <v>1</v>
          </cell>
        </row>
        <row r="6593">
          <cell r="B6593" t="str">
            <v>071400163601</v>
          </cell>
          <cell r="C6593" t="str">
            <v>Thực hành Phay cơ bản</v>
          </cell>
          <cell r="D6593" t="str">
            <v>21T4-CCK1</v>
          </cell>
          <cell r="E6593">
            <v>2</v>
          </cell>
          <cell r="F6593" t="str">
            <v>Nguyễn Duy Tân</v>
          </cell>
          <cell r="G6593">
            <v>48</v>
          </cell>
        </row>
        <row r="6594">
          <cell r="B6594" t="str">
            <v>071400164401</v>
          </cell>
          <cell r="C6594" t="str">
            <v>Thực tập tốt nghiệp</v>
          </cell>
          <cell r="D6594" t="str">
            <v>20T4-CCK1</v>
          </cell>
          <cell r="E6594">
            <v>2</v>
          </cell>
          <cell r="G6594">
            <v>31</v>
          </cell>
        </row>
        <row r="6595">
          <cell r="B6595" t="str">
            <v>071400164402</v>
          </cell>
          <cell r="C6595" t="str">
            <v>Thực tập tốt nghiệp</v>
          </cell>
          <cell r="D6595" t="str">
            <v>20T4-CCK2</v>
          </cell>
          <cell r="E6595">
            <v>2</v>
          </cell>
          <cell r="G6595">
            <v>25</v>
          </cell>
        </row>
        <row r="6596">
          <cell r="B6596" t="str">
            <v>071400164403</v>
          </cell>
          <cell r="C6596" t="str">
            <v>Thực tập tốt nghiệp</v>
          </cell>
          <cell r="D6596" t="str">
            <v>20T4-CKC1</v>
          </cell>
          <cell r="E6596">
            <v>2</v>
          </cell>
          <cell r="G6596">
            <v>56</v>
          </cell>
        </row>
        <row r="6597">
          <cell r="B6597" t="str">
            <v>071400164404</v>
          </cell>
          <cell r="C6597" t="str">
            <v>Thực tập tốt nghiệp</v>
          </cell>
          <cell r="D6597" t="str">
            <v>20T4-CKL1</v>
          </cell>
          <cell r="E6597">
            <v>2</v>
          </cell>
          <cell r="G6597">
            <v>16</v>
          </cell>
        </row>
        <row r="6598">
          <cell r="B6598" t="str">
            <v>071400164501</v>
          </cell>
          <cell r="C6598" t="str">
            <v>Thực hành CNC cơ bản</v>
          </cell>
          <cell r="D6598" t="str">
            <v>20T4-CCK1</v>
          </cell>
          <cell r="E6598">
            <v>2</v>
          </cell>
          <cell r="F6598" t="str">
            <v>Đỗ Thị Phương Khanh</v>
          </cell>
          <cell r="G6598">
            <v>32</v>
          </cell>
        </row>
        <row r="6599">
          <cell r="B6599" t="str">
            <v>071400164502</v>
          </cell>
          <cell r="C6599" t="str">
            <v>Thực hành CNC cơ bản</v>
          </cell>
          <cell r="D6599" t="str">
            <v>20T4-CCK2</v>
          </cell>
          <cell r="E6599">
            <v>2</v>
          </cell>
          <cell r="F6599" t="str">
            <v>Trương Thị Phương Hồng</v>
          </cell>
          <cell r="G6599">
            <v>24</v>
          </cell>
        </row>
        <row r="6600">
          <cell r="B6600" t="str">
            <v>071400164503</v>
          </cell>
          <cell r="C6600" t="str">
            <v>Thực hành CNC cơ bản</v>
          </cell>
          <cell r="D6600" t="str">
            <v>20T4-CKC1</v>
          </cell>
          <cell r="E6600">
            <v>2</v>
          </cell>
          <cell r="F6600" t="str">
            <v>Đỗ Thị Phương Khanh</v>
          </cell>
          <cell r="G6600">
            <v>57</v>
          </cell>
        </row>
        <row r="6601">
          <cell r="B6601" t="str">
            <v>071400164504</v>
          </cell>
          <cell r="C6601" t="str">
            <v>Thực hành CNC cơ bản</v>
          </cell>
          <cell r="D6601" t="str">
            <v>20T4-CKL1</v>
          </cell>
          <cell r="E6601">
            <v>2</v>
          </cell>
          <cell r="F6601" t="str">
            <v>Trương Thị Phương Hồng</v>
          </cell>
          <cell r="G6601">
            <v>16</v>
          </cell>
        </row>
        <row r="6602">
          <cell r="B6602" t="str">
            <v>071400164505</v>
          </cell>
          <cell r="C6602" t="str">
            <v>Thực hành CNC cơ bản</v>
          </cell>
          <cell r="D6602" t="str">
            <v>17T4_HL2_CK</v>
          </cell>
          <cell r="E6602">
            <v>2</v>
          </cell>
          <cell r="G6602">
            <v>1</v>
          </cell>
        </row>
        <row r="6603">
          <cell r="B6603" t="str">
            <v>071400164901</v>
          </cell>
          <cell r="C6603" t="str">
            <v>Thực hành Tiện nâng cao</v>
          </cell>
          <cell r="D6603" t="str">
            <v>20T4-CCK1</v>
          </cell>
          <cell r="E6603">
            <v>2</v>
          </cell>
          <cell r="F6603" t="str">
            <v>Phan Văn Thành</v>
          </cell>
          <cell r="G6603">
            <v>31</v>
          </cell>
        </row>
        <row r="6604">
          <cell r="B6604" t="str">
            <v>071400164902</v>
          </cell>
          <cell r="C6604" t="str">
            <v>Thực hành Tiện nâng cao</v>
          </cell>
          <cell r="D6604" t="str">
            <v>20T4-CCK2</v>
          </cell>
          <cell r="E6604">
            <v>2</v>
          </cell>
          <cell r="F6604" t="str">
            <v>Phan Văn Thành</v>
          </cell>
          <cell r="G6604">
            <v>24</v>
          </cell>
        </row>
        <row r="6605">
          <cell r="B6605" t="str">
            <v>071400165001</v>
          </cell>
          <cell r="C6605" t="str">
            <v>Thực hành Phay nâng cao</v>
          </cell>
          <cell r="D6605" t="str">
            <v>20T4-CCK1</v>
          </cell>
          <cell r="E6605">
            <v>2</v>
          </cell>
          <cell r="F6605" t="str">
            <v>Phan Văn Thành</v>
          </cell>
          <cell r="G6605">
            <v>32</v>
          </cell>
        </row>
        <row r="6606">
          <cell r="B6606" t="str">
            <v>071400165002</v>
          </cell>
          <cell r="C6606" t="str">
            <v>Thực hành Phay nâng cao</v>
          </cell>
          <cell r="D6606" t="str">
            <v>20T4-CCK2</v>
          </cell>
          <cell r="E6606">
            <v>2</v>
          </cell>
          <cell r="F6606" t="str">
            <v>Nguyễn Duy Tân</v>
          </cell>
          <cell r="G6606">
            <v>24</v>
          </cell>
        </row>
        <row r="6607">
          <cell r="B6607" t="str">
            <v>071400165003</v>
          </cell>
          <cell r="C6607" t="str">
            <v>Thực hành Phay nâng cao</v>
          </cell>
          <cell r="D6607" t="str">
            <v>20T4-CKC1</v>
          </cell>
          <cell r="E6607">
            <v>2</v>
          </cell>
          <cell r="F6607" t="str">
            <v>Nguyễn Duy  Hải</v>
          </cell>
          <cell r="G6607">
            <v>56</v>
          </cell>
        </row>
        <row r="6608">
          <cell r="B6608" t="str">
            <v>071400165004</v>
          </cell>
          <cell r="C6608" t="str">
            <v>Thực hành Phay nâng cao</v>
          </cell>
          <cell r="D6608" t="str">
            <v>20T4-CKL1</v>
          </cell>
          <cell r="E6608">
            <v>2</v>
          </cell>
          <cell r="F6608" t="str">
            <v>Nguyễn Duy Tân</v>
          </cell>
          <cell r="G6608">
            <v>16</v>
          </cell>
        </row>
        <row r="6609">
          <cell r="B6609" t="str">
            <v>071400165101</v>
          </cell>
          <cell r="C6609" t="str">
            <v>Đồ án chuyên ngành</v>
          </cell>
          <cell r="D6609" t="str">
            <v>20T4-CCK1</v>
          </cell>
          <cell r="E6609">
            <v>2</v>
          </cell>
          <cell r="F6609" t="str">
            <v>Nguyễn Thành  Long</v>
          </cell>
          <cell r="G6609">
            <v>35</v>
          </cell>
        </row>
        <row r="6610">
          <cell r="B6610" t="str">
            <v>071400165102</v>
          </cell>
          <cell r="C6610" t="str">
            <v>Đồ án chuyên ngành</v>
          </cell>
          <cell r="D6610" t="str">
            <v>20T4-CCK2</v>
          </cell>
          <cell r="E6610">
            <v>2</v>
          </cell>
          <cell r="F6610" t="str">
            <v>Vũ Đức  Pháp</v>
          </cell>
          <cell r="G6610">
            <v>24</v>
          </cell>
        </row>
        <row r="6611">
          <cell r="B6611" t="str">
            <v>071400165103</v>
          </cell>
          <cell r="C6611" t="str">
            <v>Đồ án chuyên ngành</v>
          </cell>
          <cell r="D6611" t="str">
            <v>20T4-CKC1</v>
          </cell>
          <cell r="E6611">
            <v>2</v>
          </cell>
          <cell r="F6611" t="str">
            <v>Vũ Đức  Pháp</v>
          </cell>
          <cell r="G6611">
            <v>57</v>
          </cell>
        </row>
        <row r="6612">
          <cell r="B6612" t="str">
            <v>071400165104</v>
          </cell>
          <cell r="C6612" t="str">
            <v>Đồ án chuyên ngành</v>
          </cell>
          <cell r="D6612" t="str">
            <v>20T4-CKL1</v>
          </cell>
          <cell r="E6612">
            <v>2</v>
          </cell>
          <cell r="F6612" t="str">
            <v>Vũ Đức  Pháp</v>
          </cell>
          <cell r="G6612">
            <v>16</v>
          </cell>
        </row>
        <row r="6613">
          <cell r="B6613" t="str">
            <v>071400165201</v>
          </cell>
          <cell r="C6613" t="str">
            <v>Máy cắt kim loại</v>
          </cell>
          <cell r="D6613" t="str">
            <v>20T4-CCK1</v>
          </cell>
          <cell r="E6613">
            <v>2</v>
          </cell>
          <cell r="F6613" t="str">
            <v>Dương Minh  Chung</v>
          </cell>
          <cell r="G6613">
            <v>32</v>
          </cell>
        </row>
        <row r="6614">
          <cell r="B6614" t="str">
            <v>071400165202</v>
          </cell>
          <cell r="C6614" t="str">
            <v>Máy cắt kim loại</v>
          </cell>
          <cell r="D6614" t="str">
            <v>20T4-CCK2</v>
          </cell>
          <cell r="E6614">
            <v>2</v>
          </cell>
          <cell r="F6614" t="str">
            <v>Dương Minh  Chung</v>
          </cell>
          <cell r="G6614">
            <v>24</v>
          </cell>
        </row>
        <row r="6615">
          <cell r="B6615" t="str">
            <v>071400165203</v>
          </cell>
          <cell r="C6615" t="str">
            <v>Máy cắt kim loại</v>
          </cell>
          <cell r="D6615" t="str">
            <v>20T4-CKC1</v>
          </cell>
          <cell r="E6615">
            <v>2</v>
          </cell>
          <cell r="F6615" t="str">
            <v>Dương Minh  Chung</v>
          </cell>
          <cell r="G6615">
            <v>56</v>
          </cell>
        </row>
        <row r="6616">
          <cell r="B6616" t="str">
            <v>071400165204</v>
          </cell>
          <cell r="C6616" t="str">
            <v>Máy cắt kim loại</v>
          </cell>
          <cell r="D6616" t="str">
            <v>20T4-CCK1</v>
          </cell>
          <cell r="E6616">
            <v>2</v>
          </cell>
          <cell r="G6616">
            <v>2</v>
          </cell>
        </row>
        <row r="6617">
          <cell r="B6617" t="str">
            <v>071400165501</v>
          </cell>
          <cell r="C6617" t="str">
            <v>Trang bị điện hệ thống lạnh</v>
          </cell>
          <cell r="D6617" t="str">
            <v>17T4_HL2_LDL</v>
          </cell>
          <cell r="E6617">
            <v>2</v>
          </cell>
          <cell r="G6617">
            <v>1</v>
          </cell>
        </row>
        <row r="6618">
          <cell r="B6618" t="str">
            <v>071400165601</v>
          </cell>
          <cell r="C6618" t="str">
            <v>Kỹ thuật điều hòa không khí</v>
          </cell>
          <cell r="D6618" t="str">
            <v>21T4-VSL1</v>
          </cell>
          <cell r="E6618">
            <v>2</v>
          </cell>
          <cell r="F6618" t="str">
            <v>Đinh Đồng Hiệp</v>
          </cell>
          <cell r="G6618">
            <v>40</v>
          </cell>
        </row>
        <row r="6619">
          <cell r="B6619" t="str">
            <v>071400165901</v>
          </cell>
          <cell r="C6619" t="str">
            <v>Bơm - Quạt - Máy nén</v>
          </cell>
          <cell r="D6619" t="str">
            <v>20T4-KML1</v>
          </cell>
          <cell r="E6619">
            <v>2</v>
          </cell>
          <cell r="F6619" t="str">
            <v>Nguyễn Thanh Dũng</v>
          </cell>
          <cell r="G6619">
            <v>32</v>
          </cell>
        </row>
        <row r="6620">
          <cell r="B6620" t="str">
            <v>071400165902</v>
          </cell>
          <cell r="C6620" t="str">
            <v>Bơm - Quạt - Máy nén</v>
          </cell>
          <cell r="D6620" t="str">
            <v>20T4-KML1</v>
          </cell>
          <cell r="E6620">
            <v>2</v>
          </cell>
          <cell r="G6620">
            <v>2</v>
          </cell>
        </row>
        <row r="6621">
          <cell r="B6621" t="str">
            <v>071400166101</v>
          </cell>
          <cell r="C6621" t="str">
            <v>Thực hành trang bị điện hệ thống nhiệt lạnh</v>
          </cell>
          <cell r="D6621" t="str">
            <v>21T4-KML1</v>
          </cell>
          <cell r="E6621">
            <v>2</v>
          </cell>
          <cell r="F6621" t="str">
            <v>Phan Văn Hòa</v>
          </cell>
          <cell r="G6621">
            <v>46</v>
          </cell>
        </row>
        <row r="6622">
          <cell r="B6622" t="str">
            <v>071400166102</v>
          </cell>
          <cell r="C6622" t="str">
            <v>Thực hành trang bị điện hệ thống nhiệt lạnh</v>
          </cell>
          <cell r="D6622" t="str">
            <v>21T4-VSL1</v>
          </cell>
          <cell r="E6622">
            <v>2</v>
          </cell>
          <cell r="F6622" t="str">
            <v>Phan Văn Hòa</v>
          </cell>
          <cell r="G6622">
            <v>39</v>
          </cell>
        </row>
        <row r="6623">
          <cell r="B6623" t="str">
            <v>071400166301</v>
          </cell>
          <cell r="C6623" t="str">
            <v>Đồ án</v>
          </cell>
          <cell r="D6623" t="str">
            <v>18T4_HL2_20T4-VSL1</v>
          </cell>
          <cell r="E6623">
            <v>2</v>
          </cell>
          <cell r="F6623" t="str">
            <v>Hoàng Văn Viết</v>
          </cell>
          <cell r="G6623">
            <v>3</v>
          </cell>
        </row>
        <row r="6624">
          <cell r="B6624" t="str">
            <v>071400166401</v>
          </cell>
          <cell r="C6624" t="str">
            <v>Thực tập tốt nghiệp</v>
          </cell>
          <cell r="D6624" t="str">
            <v>20T4-CNL1</v>
          </cell>
          <cell r="E6624">
            <v>2</v>
          </cell>
          <cell r="G6624">
            <v>16</v>
          </cell>
        </row>
        <row r="6625">
          <cell r="B6625" t="str">
            <v>071400166402</v>
          </cell>
          <cell r="C6625" t="str">
            <v>Thực tập tốt nghiệp</v>
          </cell>
          <cell r="D6625" t="str">
            <v>20T4-LĐL1</v>
          </cell>
          <cell r="E6625">
            <v>2</v>
          </cell>
          <cell r="G6625">
            <v>17</v>
          </cell>
        </row>
        <row r="6626">
          <cell r="B6626" t="str">
            <v>071400166403</v>
          </cell>
          <cell r="C6626" t="str">
            <v>Thực tập tốt nghiệp</v>
          </cell>
          <cell r="D6626" t="str">
            <v>20T4-KML1</v>
          </cell>
          <cell r="E6626">
            <v>2</v>
          </cell>
          <cell r="G6626">
            <v>30</v>
          </cell>
        </row>
        <row r="6627">
          <cell r="B6627" t="str">
            <v>071400166404</v>
          </cell>
          <cell r="C6627" t="str">
            <v>Thực tập tốt nghiệp</v>
          </cell>
          <cell r="D6627" t="str">
            <v>20T4-VSL1</v>
          </cell>
          <cell r="E6627">
            <v>2</v>
          </cell>
          <cell r="G6627">
            <v>50</v>
          </cell>
        </row>
        <row r="6628">
          <cell r="B6628" t="str">
            <v>071400167001</v>
          </cell>
          <cell r="C6628" t="str">
            <v>Điện tử cơ bản</v>
          </cell>
          <cell r="D6628" t="str">
            <v>17T4_HL2_22C1-TĐH1</v>
          </cell>
          <cell r="E6628">
            <v>2</v>
          </cell>
          <cell r="F6628" t="str">
            <v>Tăng Cẩm Huê</v>
          </cell>
          <cell r="G6628">
            <v>2</v>
          </cell>
        </row>
        <row r="6629">
          <cell r="B6629" t="str">
            <v>071400167101</v>
          </cell>
          <cell r="C6629" t="str">
            <v>Thực hành điện tử cơ bản</v>
          </cell>
          <cell r="D6629" t="str">
            <v>21T4-ĐCN1</v>
          </cell>
          <cell r="E6629">
            <v>2</v>
          </cell>
          <cell r="F6629" t="str">
            <v>Nguyễn Hồng  Đức</v>
          </cell>
          <cell r="G6629">
            <v>38</v>
          </cell>
        </row>
        <row r="6630">
          <cell r="B6630" t="str">
            <v>071400167102</v>
          </cell>
          <cell r="C6630" t="str">
            <v>Thực hành điện tử cơ bản</v>
          </cell>
          <cell r="D6630" t="str">
            <v>21T4-ĐĐT1</v>
          </cell>
          <cell r="E6630">
            <v>2</v>
          </cell>
          <cell r="F6630" t="str">
            <v>Nguyễn Hồng  Đức</v>
          </cell>
          <cell r="G6630">
            <v>53</v>
          </cell>
        </row>
        <row r="6631">
          <cell r="B6631" t="str">
            <v>071400167103</v>
          </cell>
          <cell r="C6631" t="str">
            <v>Thực hành điện tử cơ bản</v>
          </cell>
          <cell r="D6631" t="str">
            <v>21T4-TĐH1</v>
          </cell>
          <cell r="E6631">
            <v>2</v>
          </cell>
          <cell r="F6631" t="str">
            <v>Vũ Hạnh  Chiêu</v>
          </cell>
          <cell r="G6631">
            <v>17</v>
          </cell>
        </row>
        <row r="6632">
          <cell r="B6632" t="str">
            <v>071400167104</v>
          </cell>
          <cell r="C6632" t="str">
            <v>Thực hành điện tử cơ bản</v>
          </cell>
          <cell r="D6632" t="str">
            <v>21T4-CĐT1</v>
          </cell>
          <cell r="E6632">
            <v>2</v>
          </cell>
          <cell r="F6632" t="str">
            <v>Tăng Cẩm Huê</v>
          </cell>
          <cell r="G6632">
            <v>43</v>
          </cell>
        </row>
        <row r="6633">
          <cell r="B6633" t="str">
            <v>071400167301</v>
          </cell>
          <cell r="C6633" t="str">
            <v>Thực hành Đo lường và cảm biến</v>
          </cell>
          <cell r="D6633" t="str">
            <v>20T4-ĐCN1</v>
          </cell>
          <cell r="E6633">
            <v>2</v>
          </cell>
          <cell r="F6633" t="str">
            <v>Nguyễn Thị Ngọc Hiền, Trần Công  Tiến</v>
          </cell>
          <cell r="G6633">
            <v>54</v>
          </cell>
        </row>
        <row r="6634">
          <cell r="B6634" t="str">
            <v>071400167302</v>
          </cell>
          <cell r="C6634" t="str">
            <v>Thực hành Đo lường và cảm biến</v>
          </cell>
          <cell r="D6634" t="str">
            <v>20T4-ĐĐT1</v>
          </cell>
          <cell r="E6634">
            <v>2</v>
          </cell>
          <cell r="F6634" t="str">
            <v>Trần Công  Tiến</v>
          </cell>
          <cell r="G6634">
            <v>33</v>
          </cell>
        </row>
        <row r="6635">
          <cell r="B6635" t="str">
            <v>071400167303</v>
          </cell>
          <cell r="C6635" t="str">
            <v>Thực hành Đo lường và cảm biến</v>
          </cell>
          <cell r="D6635" t="str">
            <v>20T4-TĐH1</v>
          </cell>
          <cell r="E6635">
            <v>2</v>
          </cell>
          <cell r="F6635" t="str">
            <v>Nguyễn Thị Ngọc Hiền</v>
          </cell>
          <cell r="G6635">
            <v>29</v>
          </cell>
        </row>
        <row r="6636">
          <cell r="B6636" t="str">
            <v>071400167401</v>
          </cell>
          <cell r="C6636" t="str">
            <v>Lập trình PLC</v>
          </cell>
          <cell r="D6636" t="str">
            <v>21T4-TĐH1</v>
          </cell>
          <cell r="E6636">
            <v>2</v>
          </cell>
          <cell r="F6636" t="str">
            <v>Mạnh Lê Hoàn</v>
          </cell>
          <cell r="G6636">
            <v>18</v>
          </cell>
        </row>
        <row r="6637">
          <cell r="B6637" t="str">
            <v>071400167402</v>
          </cell>
          <cell r="C6637" t="str">
            <v>Lập trình PLC</v>
          </cell>
          <cell r="D6637" t="str">
            <v>21T4-TĐH1</v>
          </cell>
          <cell r="E6637">
            <v>2</v>
          </cell>
          <cell r="G6637">
            <v>11</v>
          </cell>
        </row>
        <row r="6638">
          <cell r="B6638" t="str">
            <v>071400167501</v>
          </cell>
          <cell r="C6638" t="str">
            <v>Thực hành Trang bị điện</v>
          </cell>
          <cell r="D6638" t="str">
            <v>20T4-ĐCN1</v>
          </cell>
          <cell r="E6638">
            <v>2</v>
          </cell>
          <cell r="F6638" t="str">
            <v>Ngô Hoàng  Anh, Nguyễn Anh  Tăng</v>
          </cell>
          <cell r="G6638">
            <v>53</v>
          </cell>
        </row>
        <row r="6639">
          <cell r="B6639" t="str">
            <v>071400167502</v>
          </cell>
          <cell r="C6639" t="str">
            <v>Thực hành Trang bị điện</v>
          </cell>
          <cell r="D6639" t="str">
            <v>21T4-CĐT1</v>
          </cell>
          <cell r="E6639">
            <v>2</v>
          </cell>
          <cell r="F6639" t="str">
            <v>Ngô Hoàng  Anh</v>
          </cell>
          <cell r="G6639">
            <v>42</v>
          </cell>
        </row>
        <row r="6640">
          <cell r="B6640" t="str">
            <v>071400167601</v>
          </cell>
          <cell r="C6640" t="str">
            <v>Cung cấp điện</v>
          </cell>
          <cell r="D6640" t="str">
            <v>20T4-ĐĐT1</v>
          </cell>
          <cell r="E6640">
            <v>2</v>
          </cell>
          <cell r="F6640" t="str">
            <v>Nguyễn Anh  Tăng</v>
          </cell>
          <cell r="G6640">
            <v>38</v>
          </cell>
        </row>
        <row r="6641">
          <cell r="B6641" t="str">
            <v>071400167602</v>
          </cell>
          <cell r="C6641" t="str">
            <v>Cung cấp điện</v>
          </cell>
          <cell r="D6641" t="str">
            <v>20T4-ĐĐT1</v>
          </cell>
          <cell r="E6641">
            <v>2</v>
          </cell>
          <cell r="G6641">
            <v>2</v>
          </cell>
        </row>
        <row r="6642">
          <cell r="B6642" t="str">
            <v>071400167901</v>
          </cell>
          <cell r="C6642" t="str">
            <v>Đồ án học phần 1</v>
          </cell>
          <cell r="D6642" t="str">
            <v>17T4_HL2_ĐCN</v>
          </cell>
          <cell r="E6642">
            <v>2</v>
          </cell>
          <cell r="G6642">
            <v>1</v>
          </cell>
        </row>
        <row r="6643">
          <cell r="B6643" t="str">
            <v>071400168001</v>
          </cell>
          <cell r="C6643" t="str">
            <v>Thực tập tốt nghiệp</v>
          </cell>
          <cell r="D6643" t="str">
            <v>20T4-ĐĐT1</v>
          </cell>
          <cell r="E6643">
            <v>2</v>
          </cell>
          <cell r="G6643">
            <v>33</v>
          </cell>
        </row>
        <row r="6644">
          <cell r="B6644" t="str">
            <v>071400168101</v>
          </cell>
          <cell r="C6644" t="str">
            <v>Khí cụ điện</v>
          </cell>
          <cell r="D6644" t="str">
            <v>17T4_HL2_ĐCN</v>
          </cell>
          <cell r="E6644">
            <v>2</v>
          </cell>
          <cell r="G6644">
            <v>1</v>
          </cell>
        </row>
        <row r="6645">
          <cell r="B6645" t="str">
            <v>071400168201</v>
          </cell>
          <cell r="C6645" t="str">
            <v>Thực hành Vẽ điện</v>
          </cell>
          <cell r="D6645" t="str">
            <v>20T4-ĐCN1</v>
          </cell>
          <cell r="E6645">
            <v>2</v>
          </cell>
          <cell r="F6645" t="str">
            <v>Tăng Cẩm Huê</v>
          </cell>
          <cell r="G6645">
            <v>53</v>
          </cell>
        </row>
        <row r="6646">
          <cell r="B6646" t="str">
            <v>071400168301</v>
          </cell>
          <cell r="C6646" t="str">
            <v>Trang bị điện</v>
          </cell>
          <cell r="D6646" t="str">
            <v>21T4-ĐĐT1</v>
          </cell>
          <cell r="E6646">
            <v>2</v>
          </cell>
          <cell r="F6646" t="str">
            <v>Nguyễn Thùy  Linh</v>
          </cell>
          <cell r="G6646">
            <v>60</v>
          </cell>
        </row>
        <row r="6647">
          <cell r="B6647" t="str">
            <v>071400168302</v>
          </cell>
          <cell r="C6647" t="str">
            <v>Trang bị điện</v>
          </cell>
          <cell r="D6647" t="str">
            <v>21T4-ĐĐT1</v>
          </cell>
          <cell r="E6647">
            <v>2</v>
          </cell>
          <cell r="G6647">
            <v>27</v>
          </cell>
        </row>
        <row r="6648">
          <cell r="B6648" t="str">
            <v>071400168801</v>
          </cell>
          <cell r="C6648" t="str">
            <v>Kỹ thuật lắp đặt điện</v>
          </cell>
          <cell r="D6648" t="str">
            <v>20T4-ĐCN1</v>
          </cell>
          <cell r="E6648">
            <v>2</v>
          </cell>
          <cell r="F6648" t="str">
            <v>Nguyễn Minh Đức  Cường</v>
          </cell>
          <cell r="G6648">
            <v>53</v>
          </cell>
        </row>
        <row r="6649">
          <cell r="B6649" t="str">
            <v>071400168802</v>
          </cell>
          <cell r="C6649" t="str">
            <v>Kỹ thuật lắp đặt điện</v>
          </cell>
          <cell r="D6649" t="str">
            <v>20T4-ĐCN1</v>
          </cell>
          <cell r="E6649">
            <v>2</v>
          </cell>
          <cell r="G6649">
            <v>9</v>
          </cell>
        </row>
        <row r="6650">
          <cell r="B6650" t="str">
            <v>071400169301</v>
          </cell>
          <cell r="C6650" t="str">
            <v>Thực hành tự động hóa quá trình công nghệ</v>
          </cell>
          <cell r="D6650" t="str">
            <v>17T4_HL2_ĐTC</v>
          </cell>
          <cell r="E6650">
            <v>2</v>
          </cell>
          <cell r="G6650">
            <v>1</v>
          </cell>
        </row>
        <row r="6651">
          <cell r="B6651" t="str">
            <v>071400169701</v>
          </cell>
          <cell r="C6651" t="str">
            <v>Đọc</v>
          </cell>
          <cell r="D6651" t="str">
            <v>17T4_HL2_KHCB</v>
          </cell>
          <cell r="E6651">
            <v>2</v>
          </cell>
          <cell r="G6651">
            <v>1</v>
          </cell>
        </row>
        <row r="6652">
          <cell r="B6652" t="str">
            <v>071400169801</v>
          </cell>
          <cell r="C6652" t="str">
            <v>Viết</v>
          </cell>
          <cell r="D6652" t="str">
            <v>17T4_HL2_KHCB</v>
          </cell>
          <cell r="E6652">
            <v>2</v>
          </cell>
          <cell r="G6652">
            <v>1</v>
          </cell>
        </row>
        <row r="6653">
          <cell r="B6653" t="str">
            <v>071400169901</v>
          </cell>
          <cell r="C6653" t="str">
            <v>Nói</v>
          </cell>
          <cell r="D6653" t="str">
            <v>17T4_HL2_KHCB</v>
          </cell>
          <cell r="E6653">
            <v>2</v>
          </cell>
          <cell r="G6653">
            <v>1</v>
          </cell>
        </row>
        <row r="6654">
          <cell r="B6654" t="str">
            <v>071400170301</v>
          </cell>
          <cell r="C6654" t="str">
            <v>Thực hành Biên-phiên dịch</v>
          </cell>
          <cell r="D6654" t="str">
            <v>17T4_HL2_KHCB</v>
          </cell>
          <cell r="E6654">
            <v>2</v>
          </cell>
          <cell r="G6654">
            <v>1</v>
          </cell>
        </row>
        <row r="6655">
          <cell r="B6655" t="str">
            <v>071400170401</v>
          </cell>
          <cell r="C6655" t="str">
            <v>Tiếng Anh Kinh doanh</v>
          </cell>
          <cell r="D6655" t="str">
            <v>21T4-NNA1</v>
          </cell>
          <cell r="E6655">
            <v>2</v>
          </cell>
          <cell r="F6655" t="str">
            <v>Nguyễn Thị Thu Hà</v>
          </cell>
          <cell r="G6655">
            <v>43</v>
          </cell>
        </row>
        <row r="6656">
          <cell r="B6656" t="str">
            <v>071400170402</v>
          </cell>
          <cell r="C6656" t="str">
            <v>Tiếng Anh Kinh doanh</v>
          </cell>
          <cell r="D6656" t="str">
            <v>21T4-NNA2</v>
          </cell>
          <cell r="E6656">
            <v>2</v>
          </cell>
          <cell r="F6656" t="str">
            <v>Lê Nguyễn Mỹ Trâm</v>
          </cell>
          <cell r="G6656">
            <v>32</v>
          </cell>
        </row>
        <row r="6657">
          <cell r="B6657" t="str">
            <v>071400170403</v>
          </cell>
          <cell r="C6657" t="str">
            <v>Tiếng Anh Kinh doanh</v>
          </cell>
          <cell r="D6657" t="str">
            <v>17T4_HL2_KHCB</v>
          </cell>
          <cell r="E6657">
            <v>2</v>
          </cell>
          <cell r="G6657">
            <v>1</v>
          </cell>
        </row>
        <row r="6658">
          <cell r="B6658" t="str">
            <v>071400170404</v>
          </cell>
          <cell r="C6658" t="str">
            <v>Tiếng Anh Kinh doanh</v>
          </cell>
          <cell r="D6658" t="str">
            <v>21T4-NNA1</v>
          </cell>
          <cell r="E6658">
            <v>2</v>
          </cell>
          <cell r="G6658">
            <v>3</v>
          </cell>
        </row>
        <row r="6659">
          <cell r="B6659" t="str">
            <v>071400170501</v>
          </cell>
          <cell r="C6659" t="str">
            <v>Đồ án học phần</v>
          </cell>
          <cell r="D6659" t="str">
            <v>17T4_HL2_KHCB</v>
          </cell>
          <cell r="E6659">
            <v>2</v>
          </cell>
          <cell r="G6659">
            <v>2</v>
          </cell>
        </row>
        <row r="6660">
          <cell r="B6660" t="str">
            <v>071400170601</v>
          </cell>
          <cell r="C6660" t="str">
            <v>Tiếng Anh Thư điện tử</v>
          </cell>
          <cell r="D6660" t="str">
            <v>17T4_HL2_KHCB</v>
          </cell>
          <cell r="E6660">
            <v>2</v>
          </cell>
          <cell r="G6660">
            <v>2</v>
          </cell>
        </row>
        <row r="6661">
          <cell r="B6661" t="str">
            <v>071400170701</v>
          </cell>
          <cell r="C6661" t="str">
            <v>Phương pháp giảng dạy Tiếng Anh</v>
          </cell>
          <cell r="D6661" t="str">
            <v>18T4_HL2_20T4-NNA1</v>
          </cell>
          <cell r="E6661">
            <v>2</v>
          </cell>
          <cell r="F6661" t="str">
            <v>Nguyễn Thị Thanh  Tú</v>
          </cell>
        </row>
        <row r="6662">
          <cell r="B6662" t="str">
            <v>071400170702</v>
          </cell>
          <cell r="C6662" t="str">
            <v>Phương pháp giảng dạy Tiếng Anh</v>
          </cell>
          <cell r="D6662" t="str">
            <v>18T4_HL2_22T2-NNA1</v>
          </cell>
          <cell r="E6662">
            <v>2</v>
          </cell>
          <cell r="F6662" t="str">
            <v>Nguyễn Thị Thanh  Tú</v>
          </cell>
          <cell r="G6662">
            <v>1</v>
          </cell>
        </row>
        <row r="6663">
          <cell r="B6663" t="str">
            <v>071400170703</v>
          </cell>
          <cell r="C6663" t="str">
            <v>Phương pháp giảng dạy Tiếng Anh</v>
          </cell>
          <cell r="D6663" t="str">
            <v>17T4_HL2_KHCB</v>
          </cell>
          <cell r="E6663">
            <v>2</v>
          </cell>
          <cell r="G6663">
            <v>1</v>
          </cell>
        </row>
        <row r="6664">
          <cell r="B6664" t="str">
            <v>071400170801</v>
          </cell>
          <cell r="C6664" t="str">
            <v>Thực tập tốt nghiệp</v>
          </cell>
          <cell r="D6664" t="str">
            <v>20T4-NNA1</v>
          </cell>
          <cell r="E6664">
            <v>2</v>
          </cell>
          <cell r="G6664">
            <v>48</v>
          </cell>
        </row>
        <row r="6665">
          <cell r="B6665" t="str">
            <v>071400170802</v>
          </cell>
          <cell r="C6665" t="str">
            <v>Thực tập tốt nghiệp</v>
          </cell>
          <cell r="D6665" t="str">
            <v>20T4-NNA2</v>
          </cell>
          <cell r="E6665">
            <v>2</v>
          </cell>
          <cell r="G6665">
            <v>49</v>
          </cell>
        </row>
        <row r="6666">
          <cell r="B6666" t="str">
            <v>071400170803</v>
          </cell>
          <cell r="C6666" t="str">
            <v>Thực tập tốt nghiệp</v>
          </cell>
          <cell r="D6666" t="str">
            <v>17T4_HL2_KHCB</v>
          </cell>
          <cell r="E6666">
            <v>2</v>
          </cell>
          <cell r="G6666">
            <v>1</v>
          </cell>
        </row>
        <row r="6667">
          <cell r="B6667" t="str">
            <v>071400170901</v>
          </cell>
          <cell r="C6667" t="str">
            <v>Tiếng Anh Điện thoại</v>
          </cell>
          <cell r="D6667" t="str">
            <v>17T4_HL2_KHCB</v>
          </cell>
          <cell r="E6667">
            <v>2</v>
          </cell>
          <cell r="G6667">
            <v>1</v>
          </cell>
        </row>
        <row r="6668">
          <cell r="B6668" t="str">
            <v>071400171201</v>
          </cell>
          <cell r="C6668" t="str">
            <v>Công nghệ may cơ bản</v>
          </cell>
          <cell r="D6668" t="str">
            <v>17T4_HL2_22T4-CNM1</v>
          </cell>
          <cell r="E6668">
            <v>2</v>
          </cell>
          <cell r="F6668" t="str">
            <v>Trần Hồng Thảo</v>
          </cell>
          <cell r="G6668">
            <v>2</v>
          </cell>
        </row>
        <row r="6669">
          <cell r="B6669" t="str">
            <v>071400171401</v>
          </cell>
          <cell r="C6669" t="str">
            <v>May trang phục 2</v>
          </cell>
          <cell r="D6669" t="str">
            <v>21T4-CNM1</v>
          </cell>
          <cell r="E6669">
            <v>2</v>
          </cell>
          <cell r="F6669" t="str">
            <v>Bùi Thị Ngọc Sương</v>
          </cell>
          <cell r="G6669">
            <v>19</v>
          </cell>
        </row>
        <row r="6670">
          <cell r="B6670" t="str">
            <v>071400171901</v>
          </cell>
          <cell r="C6670" t="str">
            <v>Thực tập tốt nghiệp</v>
          </cell>
          <cell r="D6670" t="str">
            <v>20T4-CNM1</v>
          </cell>
          <cell r="E6670">
            <v>2</v>
          </cell>
          <cell r="G6670">
            <v>26</v>
          </cell>
        </row>
        <row r="6671">
          <cell r="B6671" t="str">
            <v>071400172101</v>
          </cell>
          <cell r="C6671" t="str">
            <v>Kinh tế vi mô</v>
          </cell>
          <cell r="D6671" t="str">
            <v>22T4-TCD1</v>
          </cell>
          <cell r="E6671">
            <v>2</v>
          </cell>
          <cell r="F6671" t="str">
            <v>Nguyễn Thành Công (TG)</v>
          </cell>
          <cell r="G6671">
            <v>20</v>
          </cell>
        </row>
        <row r="6672">
          <cell r="B6672" t="str">
            <v>071400172301</v>
          </cell>
          <cell r="C6672" t="str">
            <v>Kế toán doanh nghiệp</v>
          </cell>
          <cell r="D6672" t="str">
            <v>21T4-QTD1</v>
          </cell>
          <cell r="E6672">
            <v>2</v>
          </cell>
          <cell r="F6672" t="str">
            <v>Nguyễn Thị Thanh Hòa</v>
          </cell>
          <cell r="G6672">
            <v>42</v>
          </cell>
        </row>
        <row r="6673">
          <cell r="B6673" t="str">
            <v>071400172302</v>
          </cell>
          <cell r="C6673" t="str">
            <v>Kế toán doanh nghiệp</v>
          </cell>
          <cell r="D6673" t="str">
            <v>21T4-QTD2</v>
          </cell>
          <cell r="E6673">
            <v>2</v>
          </cell>
          <cell r="F6673" t="str">
            <v>Lưu Thị Thúy</v>
          </cell>
          <cell r="G6673">
            <v>27</v>
          </cell>
        </row>
        <row r="6674">
          <cell r="B6674" t="str">
            <v>071400172303</v>
          </cell>
          <cell r="C6674" t="str">
            <v>Kế toán doanh nghiệp</v>
          </cell>
          <cell r="D6674" t="str">
            <v>21T4-TCD1</v>
          </cell>
          <cell r="E6674">
            <v>2</v>
          </cell>
          <cell r="F6674" t="str">
            <v>Nguyễn Thị Minh Thùy</v>
          </cell>
          <cell r="G6674">
            <v>25</v>
          </cell>
        </row>
        <row r="6675">
          <cell r="B6675" t="str">
            <v>071400172304</v>
          </cell>
          <cell r="C6675" t="str">
            <v>Kế toán doanh nghiệp</v>
          </cell>
          <cell r="D6675" t="str">
            <v>21T4-QTD1</v>
          </cell>
          <cell r="E6675">
            <v>2</v>
          </cell>
          <cell r="G6675">
            <v>3</v>
          </cell>
        </row>
        <row r="6676">
          <cell r="B6676" t="str">
            <v>071400172305</v>
          </cell>
          <cell r="C6676" t="str">
            <v>Kế toán doanh nghiệp</v>
          </cell>
          <cell r="D6676" t="str">
            <v>21T4-QTD1; 21T4-TCD1</v>
          </cell>
          <cell r="E6676">
            <v>2</v>
          </cell>
          <cell r="G6676">
            <v>3</v>
          </cell>
        </row>
        <row r="6677">
          <cell r="B6677" t="str">
            <v>071400172401</v>
          </cell>
          <cell r="C6677" t="str">
            <v>Quản trị Tài chính doanh nghiệp</v>
          </cell>
          <cell r="D6677" t="str">
            <v>21T4-TMĐ1</v>
          </cell>
          <cell r="E6677">
            <v>2</v>
          </cell>
          <cell r="F6677" t="str">
            <v>Lê Thị Thu Thảo</v>
          </cell>
          <cell r="G6677">
            <v>35</v>
          </cell>
        </row>
        <row r="6678">
          <cell r="B6678" t="str">
            <v>071400172402</v>
          </cell>
          <cell r="C6678" t="str">
            <v>Quản trị Tài chính doanh nghiệp</v>
          </cell>
          <cell r="D6678" t="str">
            <v>21T4-TMĐ1</v>
          </cell>
          <cell r="E6678">
            <v>2</v>
          </cell>
          <cell r="G6678">
            <v>2</v>
          </cell>
        </row>
        <row r="6679">
          <cell r="B6679" t="str">
            <v>071400172701</v>
          </cell>
          <cell r="C6679" t="str">
            <v>Thực hành Thương mại điện tử</v>
          </cell>
          <cell r="D6679" t="str">
            <v>17T4_HL2_QTD</v>
          </cell>
          <cell r="E6679">
            <v>2</v>
          </cell>
          <cell r="G6679">
            <v>1</v>
          </cell>
        </row>
        <row r="6680">
          <cell r="B6680" t="str">
            <v>071400172801</v>
          </cell>
          <cell r="C6680" t="str">
            <v>Quản trị văn phòng</v>
          </cell>
          <cell r="D6680" t="str">
            <v>22T4-QTD1</v>
          </cell>
          <cell r="E6680">
            <v>2</v>
          </cell>
          <cell r="F6680" t="str">
            <v>Trần Thị Ngọc Dung</v>
          </cell>
          <cell r="G6680">
            <v>29</v>
          </cell>
        </row>
        <row r="6681">
          <cell r="B6681" t="str">
            <v>071400172802</v>
          </cell>
          <cell r="C6681" t="str">
            <v>Quản trị văn phòng</v>
          </cell>
          <cell r="D6681" t="str">
            <v>22T4-QTD2</v>
          </cell>
          <cell r="E6681">
            <v>2</v>
          </cell>
          <cell r="F6681" t="str">
            <v>Trần Thị Ngọc Dung</v>
          </cell>
          <cell r="G6681">
            <v>24</v>
          </cell>
        </row>
        <row r="6682">
          <cell r="B6682" t="str">
            <v>071400172901</v>
          </cell>
          <cell r="C6682" t="str">
            <v>Quản trị tác nghiệp</v>
          </cell>
          <cell r="D6682" t="str">
            <v>20T4-QTD1</v>
          </cell>
          <cell r="E6682">
            <v>2</v>
          </cell>
          <cell r="F6682" t="str">
            <v>Cao Xuân Giang</v>
          </cell>
          <cell r="G6682">
            <v>55</v>
          </cell>
        </row>
        <row r="6683">
          <cell r="B6683" t="str">
            <v>071400173101</v>
          </cell>
          <cell r="C6683" t="str">
            <v>Thực tập tốt nghiệp</v>
          </cell>
          <cell r="D6683" t="str">
            <v>20T4-KTD1</v>
          </cell>
          <cell r="E6683">
            <v>2</v>
          </cell>
          <cell r="G6683">
            <v>63</v>
          </cell>
        </row>
        <row r="6684">
          <cell r="B6684" t="str">
            <v>071400173701</v>
          </cell>
          <cell r="C6684" t="str">
            <v>Thực hành Kế toán mô phỏng trong doanh nghiệp sản xuất</v>
          </cell>
          <cell r="D6684" t="str">
            <v>17T4_HL2_20T4-KTD1</v>
          </cell>
          <cell r="E6684">
            <v>2</v>
          </cell>
          <cell r="F6684" t="str">
            <v>Lưu Thị Thúy</v>
          </cell>
        </row>
        <row r="6685">
          <cell r="B6685" t="str">
            <v>071400174001</v>
          </cell>
          <cell r="C6685" t="str">
            <v>Anh văn chuyên ngành CNTT</v>
          </cell>
          <cell r="D6685" t="str">
            <v>17T4_HL2_22C1-CNÔ10</v>
          </cell>
          <cell r="E6685">
            <v>2</v>
          </cell>
          <cell r="F6685" t="str">
            <v>Võ Thị Hồng  Lan</v>
          </cell>
          <cell r="G6685">
            <v>1</v>
          </cell>
        </row>
        <row r="6686">
          <cell r="B6686" t="str">
            <v>071400174101</v>
          </cell>
          <cell r="C6686" t="str">
            <v>Hệ quản trị cơ sở dữ liệu</v>
          </cell>
          <cell r="D6686" t="str">
            <v>17T4_HL2_20T4-HL2-CNTT1</v>
          </cell>
          <cell r="E6686">
            <v>2</v>
          </cell>
          <cell r="F6686" t="str">
            <v>Lê Hồng  Thái</v>
          </cell>
          <cell r="G6686">
            <v>1</v>
          </cell>
        </row>
        <row r="6687">
          <cell r="B6687" t="str">
            <v>071400174102</v>
          </cell>
          <cell r="C6687" t="str">
            <v>Hệ quản trị cơ sở dữ liệu</v>
          </cell>
          <cell r="D6687" t="str">
            <v>17T4_HL2_TKW</v>
          </cell>
          <cell r="E6687">
            <v>2</v>
          </cell>
          <cell r="G6687">
            <v>2</v>
          </cell>
        </row>
        <row r="6688">
          <cell r="B6688" t="str">
            <v>071400174201</v>
          </cell>
          <cell r="C6688" t="str">
            <v>Photoshop</v>
          </cell>
          <cell r="D6688" t="str">
            <v>17T4_HL2_TKW</v>
          </cell>
          <cell r="E6688">
            <v>2</v>
          </cell>
          <cell r="G6688">
            <v>1</v>
          </cell>
        </row>
        <row r="6689">
          <cell r="B6689" t="str">
            <v>071400174301</v>
          </cell>
          <cell r="C6689" t="str">
            <v>Lập trình Windows</v>
          </cell>
          <cell r="D6689" t="str">
            <v>18T4_HL2_21C1-TKW1</v>
          </cell>
          <cell r="E6689">
            <v>2</v>
          </cell>
          <cell r="F6689" t="str">
            <v>Trần Việt  Khánh</v>
          </cell>
          <cell r="G6689">
            <v>1</v>
          </cell>
        </row>
        <row r="6690">
          <cell r="B6690" t="str">
            <v>071400174701</v>
          </cell>
          <cell r="C6690" t="str">
            <v>Thực tập tốt nghiệp</v>
          </cell>
          <cell r="D6690" t="str">
            <v>18T4_HL2_TTTN-CNTT</v>
          </cell>
          <cell r="E6690">
            <v>2</v>
          </cell>
          <cell r="G6690">
            <v>1</v>
          </cell>
        </row>
        <row r="6691">
          <cell r="B6691" t="str">
            <v>071400174801</v>
          </cell>
          <cell r="C6691" t="str">
            <v>Lập trình PHP</v>
          </cell>
          <cell r="D6691" t="str">
            <v>20T4-LTM1</v>
          </cell>
          <cell r="E6691">
            <v>2</v>
          </cell>
          <cell r="F6691" t="str">
            <v>Võ Đào Thị Hồng Tuyết (TG)</v>
          </cell>
          <cell r="G6691">
            <v>32</v>
          </cell>
        </row>
        <row r="6692">
          <cell r="B6692" t="str">
            <v>071400174802</v>
          </cell>
          <cell r="C6692" t="str">
            <v>Lập trình PHP</v>
          </cell>
          <cell r="D6692" t="str">
            <v>20T4-LTM2</v>
          </cell>
          <cell r="E6692">
            <v>2</v>
          </cell>
          <cell r="F6692" t="str">
            <v>Võ Đào Thị Hồng Tuyết (TG)</v>
          </cell>
          <cell r="G6692">
            <v>28</v>
          </cell>
        </row>
        <row r="6693">
          <cell r="B6693" t="str">
            <v>071400174803</v>
          </cell>
          <cell r="C6693" t="str">
            <v>Lập trình PHP</v>
          </cell>
          <cell r="D6693" t="str">
            <v>20T4-LTM1</v>
          </cell>
          <cell r="E6693">
            <v>2</v>
          </cell>
          <cell r="G6693">
            <v>1</v>
          </cell>
        </row>
        <row r="6694">
          <cell r="B6694" t="str">
            <v>071400175001</v>
          </cell>
          <cell r="C6694" t="str">
            <v>Quản trị mạng trên Linux</v>
          </cell>
          <cell r="D6694" t="str">
            <v>20T4-QTM1</v>
          </cell>
          <cell r="E6694">
            <v>2</v>
          </cell>
          <cell r="F6694" t="str">
            <v>Nguyễn Thế Phương (TG), Nguyễn Văn Đôn, Trần Nguyên Vũ (TG)</v>
          </cell>
          <cell r="G6694">
            <v>35</v>
          </cell>
        </row>
        <row r="6695">
          <cell r="B6695" t="str">
            <v>071400175002</v>
          </cell>
          <cell r="C6695" t="str">
            <v>Quản trị mạng trên Linux</v>
          </cell>
          <cell r="D6695" t="str">
            <v>20T4-QTM2</v>
          </cell>
          <cell r="E6695">
            <v>2</v>
          </cell>
          <cell r="F6695" t="str">
            <v>Nguyễn Thế Phương (TG), Nguyễn Văn Đôn</v>
          </cell>
          <cell r="G6695">
            <v>22</v>
          </cell>
        </row>
        <row r="6696">
          <cell r="B6696" t="str">
            <v>071400175201</v>
          </cell>
          <cell r="C6696" t="str">
            <v>Bảo mật hệ thống thông tin</v>
          </cell>
          <cell r="D6696" t="str">
            <v>20T4-ANM1</v>
          </cell>
          <cell r="E6696">
            <v>2</v>
          </cell>
          <cell r="F6696" t="str">
            <v>Nguyễn Văn Đôn</v>
          </cell>
          <cell r="G6696">
            <v>27</v>
          </cell>
        </row>
        <row r="6697">
          <cell r="B6697" t="str">
            <v>071400175202</v>
          </cell>
          <cell r="C6697" t="str">
            <v>Bảo mật hệ thống thông tin</v>
          </cell>
          <cell r="D6697" t="str">
            <v>20T4-CMT1</v>
          </cell>
          <cell r="E6697">
            <v>2</v>
          </cell>
          <cell r="F6697" t="str">
            <v>Nguyễn Văn Đôn</v>
          </cell>
          <cell r="G6697">
            <v>43</v>
          </cell>
        </row>
        <row r="6698">
          <cell r="B6698" t="str">
            <v>071400175203</v>
          </cell>
          <cell r="C6698" t="str">
            <v>Bảo mật hệ thống thông tin</v>
          </cell>
          <cell r="D6698" t="str">
            <v>20T4-CMT1</v>
          </cell>
          <cell r="E6698">
            <v>2</v>
          </cell>
          <cell r="G6698">
            <v>1</v>
          </cell>
        </row>
        <row r="6699">
          <cell r="B6699" t="str">
            <v>071400175301</v>
          </cell>
          <cell r="C6699" t="str">
            <v>Thiết bị mạng</v>
          </cell>
          <cell r="D6699" t="str">
            <v>18T4_HL2_21T4-QTM1</v>
          </cell>
          <cell r="E6699">
            <v>2</v>
          </cell>
          <cell r="F6699" t="str">
            <v>Đỗ Tuấn Việt</v>
          </cell>
          <cell r="G6699">
            <v>3</v>
          </cell>
        </row>
        <row r="6700">
          <cell r="B6700" t="str">
            <v>071400175701</v>
          </cell>
          <cell r="C6700" t="str">
            <v>Quản trị hệ thống mail server</v>
          </cell>
          <cell r="D6700" t="str">
            <v>20T4-QTM1</v>
          </cell>
          <cell r="E6700">
            <v>2</v>
          </cell>
          <cell r="F6700" t="str">
            <v>Đỗ Tuấn Việt</v>
          </cell>
          <cell r="G6700">
            <v>32</v>
          </cell>
        </row>
        <row r="6701">
          <cell r="B6701" t="str">
            <v>071400175702</v>
          </cell>
          <cell r="C6701" t="str">
            <v>Quản trị hệ thống mail server</v>
          </cell>
          <cell r="D6701" t="str">
            <v>20T4-QTM2</v>
          </cell>
          <cell r="E6701">
            <v>2</v>
          </cell>
          <cell r="F6701" t="str">
            <v>Đỗ Tuấn Việt</v>
          </cell>
          <cell r="G6701">
            <v>23</v>
          </cell>
        </row>
        <row r="6702">
          <cell r="B6702" t="str">
            <v>071400176601</v>
          </cell>
          <cell r="C6702" t="str">
            <v>Công nghệ mạng không dây</v>
          </cell>
          <cell r="D6702" t="str">
            <v>20T4-CMT1</v>
          </cell>
          <cell r="E6702">
            <v>2</v>
          </cell>
          <cell r="F6702" t="str">
            <v>Nguyễn Ngọc  Tuyên</v>
          </cell>
          <cell r="G6702">
            <v>43</v>
          </cell>
        </row>
        <row r="6703">
          <cell r="B6703" t="str">
            <v>071400176701</v>
          </cell>
          <cell r="C6703" t="str">
            <v>Sửa chữa thiết bị ngoại vi</v>
          </cell>
          <cell r="D6703" t="str">
            <v>18T4_HL2_21C1-CMT1</v>
          </cell>
          <cell r="E6703">
            <v>2</v>
          </cell>
          <cell r="F6703" t="str">
            <v>Bùi Văn Dũng</v>
          </cell>
          <cell r="G6703">
            <v>1</v>
          </cell>
        </row>
        <row r="6704">
          <cell r="B6704" t="str">
            <v>071400177101</v>
          </cell>
          <cell r="C6704" t="str">
            <v>Thiết kế Web</v>
          </cell>
          <cell r="D6704" t="str">
            <v>19T4_HL2_21T4-ĐHĐ1</v>
          </cell>
          <cell r="E6704">
            <v>2</v>
          </cell>
          <cell r="F6704" t="str">
            <v>Đỗ Thị Hải  Yến</v>
          </cell>
          <cell r="G6704">
            <v>3</v>
          </cell>
        </row>
        <row r="6705">
          <cell r="B6705" t="str">
            <v>071400177102</v>
          </cell>
          <cell r="C6705" t="str">
            <v>Thiết kế Web</v>
          </cell>
          <cell r="D6705" t="str">
            <v>19T4_HL2_21T4-ĐHĐ1</v>
          </cell>
          <cell r="E6705">
            <v>2</v>
          </cell>
          <cell r="G6705">
            <v>2</v>
          </cell>
        </row>
        <row r="6706">
          <cell r="B6706" t="str">
            <v>071400182001</v>
          </cell>
          <cell r="C6706" t="str">
            <v>An toàn lao động</v>
          </cell>
          <cell r="D6706" t="str">
            <v>21T4-KXD1</v>
          </cell>
          <cell r="E6706">
            <v>2</v>
          </cell>
          <cell r="F6706" t="str">
            <v>Trình Minh Phong</v>
          </cell>
          <cell r="G6706">
            <v>15</v>
          </cell>
        </row>
        <row r="6707">
          <cell r="B6707" t="str">
            <v>071400182801</v>
          </cell>
          <cell r="C6707" t="str">
            <v>Thiết kế đồ họa với Illustrator</v>
          </cell>
          <cell r="D6707" t="str">
            <v>20T4-ĐHĐ1</v>
          </cell>
          <cell r="E6707">
            <v>2</v>
          </cell>
          <cell r="F6707" t="str">
            <v>Nguyễn Bạch Cẩm  Dung</v>
          </cell>
          <cell r="G6707">
            <v>47</v>
          </cell>
        </row>
        <row r="6708">
          <cell r="B6708" t="str">
            <v>071400186301</v>
          </cell>
          <cell r="C6708" t="str">
            <v>Chế bản với Indesign</v>
          </cell>
          <cell r="D6708" t="str">
            <v>20T4-TKĐ1</v>
          </cell>
          <cell r="E6708">
            <v>2</v>
          </cell>
          <cell r="F6708" t="str">
            <v>Võ Thị Lắm (TG)</v>
          </cell>
          <cell r="G6708">
            <v>43</v>
          </cell>
        </row>
        <row r="6709">
          <cell r="B6709" t="str">
            <v>071400186302</v>
          </cell>
          <cell r="C6709" t="str">
            <v>Chế bản với Indesign</v>
          </cell>
          <cell r="D6709" t="str">
            <v>20T4-TKĐ2</v>
          </cell>
          <cell r="E6709">
            <v>2</v>
          </cell>
          <cell r="F6709" t="str">
            <v>Võ Thị Lắm (TG)</v>
          </cell>
          <cell r="G6709">
            <v>33</v>
          </cell>
        </row>
        <row r="6710">
          <cell r="B6710" t="str">
            <v>071400186303</v>
          </cell>
          <cell r="C6710" t="str">
            <v>Chế bản với Indesign</v>
          </cell>
          <cell r="D6710" t="str">
            <v>20T4-TKĐ3</v>
          </cell>
          <cell r="E6710">
            <v>2</v>
          </cell>
          <cell r="F6710" t="str">
            <v>Võ Thị Lắm (TG)</v>
          </cell>
          <cell r="G6710">
            <v>34</v>
          </cell>
        </row>
        <row r="6711">
          <cell r="B6711" t="str">
            <v>071400187401</v>
          </cell>
          <cell r="C6711" t="str">
            <v>Thực hành lắp đặt, vận hành hệ thống cơ điện tử</v>
          </cell>
          <cell r="D6711" t="str">
            <v>20T4-CĐT1</v>
          </cell>
          <cell r="E6711">
            <v>2</v>
          </cell>
          <cell r="F6711" t="str">
            <v>Huỳnh Duy An, Lê Tiến Đạt</v>
          </cell>
          <cell r="G6711">
            <v>55</v>
          </cell>
        </row>
        <row r="6712">
          <cell r="B6712" t="str">
            <v>071400187501</v>
          </cell>
          <cell r="C6712" t="str">
            <v>Thực hành tháo lắp các cụm máy công cụ - CNC</v>
          </cell>
          <cell r="D6712" t="str">
            <v>20T4-CĐT1</v>
          </cell>
          <cell r="E6712">
            <v>2</v>
          </cell>
          <cell r="F6712" t="str">
            <v>Nguyễn Hồng Phúc</v>
          </cell>
          <cell r="G6712">
            <v>55</v>
          </cell>
        </row>
        <row r="6713">
          <cell r="B6713" t="str">
            <v>071400187701</v>
          </cell>
          <cell r="C6713" t="str">
            <v>Điều hòa không khí ô tô</v>
          </cell>
          <cell r="D6713" t="str">
            <v>20T4-LĐL1; 20T4-CNL1</v>
          </cell>
          <cell r="E6713">
            <v>2</v>
          </cell>
          <cell r="F6713" t="str">
            <v>Nguyễn Vũ Xuân  Thì</v>
          </cell>
          <cell r="G6713">
            <v>33</v>
          </cell>
        </row>
        <row r="6714">
          <cell r="B6714" t="str">
            <v>071400187703</v>
          </cell>
          <cell r="C6714" t="str">
            <v>Điều hòa không khí ô tô</v>
          </cell>
          <cell r="D6714" t="str">
            <v>20T4-KML1</v>
          </cell>
          <cell r="E6714">
            <v>2</v>
          </cell>
          <cell r="F6714" t="str">
            <v>Phan Văn Hòa</v>
          </cell>
          <cell r="G6714">
            <v>30</v>
          </cell>
        </row>
        <row r="6715">
          <cell r="B6715" t="str">
            <v>071400187704</v>
          </cell>
          <cell r="C6715" t="str">
            <v>Điều hòa không khí ô tô</v>
          </cell>
          <cell r="D6715" t="str">
            <v>20T4-VSL1</v>
          </cell>
          <cell r="E6715">
            <v>2</v>
          </cell>
          <cell r="F6715" t="str">
            <v>Nguyễn Vũ Xuân  Thì</v>
          </cell>
          <cell r="G6715">
            <v>50</v>
          </cell>
        </row>
        <row r="6716">
          <cell r="B6716" t="str">
            <v>071400187801</v>
          </cell>
          <cell r="C6716" t="str">
            <v>Chuyên đề máy lạnh</v>
          </cell>
          <cell r="D6716" t="str">
            <v>20T4-LĐL1</v>
          </cell>
          <cell r="E6716">
            <v>2</v>
          </cell>
          <cell r="F6716" t="str">
            <v>Đinh Đồng Hiệp</v>
          </cell>
          <cell r="G6716">
            <v>17</v>
          </cell>
        </row>
        <row r="6717">
          <cell r="B6717" t="str">
            <v>071400188001</v>
          </cell>
          <cell r="C6717" t="str">
            <v>Thực hành Phay cơ bản</v>
          </cell>
          <cell r="D6717" t="str">
            <v>21T4-CKC1</v>
          </cell>
          <cell r="E6717">
            <v>2</v>
          </cell>
          <cell r="F6717" t="str">
            <v>Nguyễn Duy Tân</v>
          </cell>
          <cell r="G6717">
            <v>32</v>
          </cell>
        </row>
        <row r="6718">
          <cell r="B6718" t="str">
            <v>071400188002</v>
          </cell>
          <cell r="C6718" t="str">
            <v>Thực hành Phay cơ bản</v>
          </cell>
          <cell r="D6718" t="str">
            <v>21T4-CTM1</v>
          </cell>
          <cell r="E6718">
            <v>2</v>
          </cell>
          <cell r="F6718" t="str">
            <v>Nguyễn Duy Tân</v>
          </cell>
          <cell r="G6718">
            <v>21</v>
          </cell>
        </row>
        <row r="6719">
          <cell r="B6719" t="str">
            <v>071400188201</v>
          </cell>
          <cell r="C6719" t="str">
            <v>Kỹ thuật chế tạo 2</v>
          </cell>
          <cell r="D6719" t="str">
            <v>20T4-CKC1</v>
          </cell>
          <cell r="E6719">
            <v>2</v>
          </cell>
          <cell r="F6719" t="str">
            <v>Vũ Đức  Pháp</v>
          </cell>
          <cell r="G6719">
            <v>56</v>
          </cell>
        </row>
        <row r="6720">
          <cell r="B6720" t="str">
            <v>071400188202</v>
          </cell>
          <cell r="C6720" t="str">
            <v>Kỹ thuật chế tạo 2</v>
          </cell>
          <cell r="D6720" t="str">
            <v>20T4-CKC1</v>
          </cell>
          <cell r="E6720">
            <v>2</v>
          </cell>
          <cell r="G6720">
            <v>3</v>
          </cell>
        </row>
        <row r="6721">
          <cell r="B6721" t="str">
            <v>071400188301</v>
          </cell>
          <cell r="C6721" t="str">
            <v>Mỹ thuật cơ bản</v>
          </cell>
          <cell r="D6721" t="str">
            <v>18T4_HL2_22T4-TKĐ2</v>
          </cell>
          <cell r="E6721">
            <v>2</v>
          </cell>
          <cell r="F6721" t="str">
            <v>Chế Vân Cầm</v>
          </cell>
          <cell r="G6721">
            <v>1</v>
          </cell>
        </row>
        <row r="6722">
          <cell r="B6722" t="str">
            <v>071400189101</v>
          </cell>
          <cell r="C6722" t="str">
            <v>Biên tập phim với Premiere</v>
          </cell>
          <cell r="D6722" t="str">
            <v>20T4-TKĐ1</v>
          </cell>
          <cell r="E6722">
            <v>2</v>
          </cell>
          <cell r="F6722" t="str">
            <v>Võ Thị Lắm (TG)</v>
          </cell>
          <cell r="G6722">
            <v>41</v>
          </cell>
        </row>
        <row r="6723">
          <cell r="B6723" t="str">
            <v>071400189102</v>
          </cell>
          <cell r="C6723" t="str">
            <v>Biên tập phim với Premiere</v>
          </cell>
          <cell r="D6723" t="str">
            <v>20T4-TKĐ2</v>
          </cell>
          <cell r="E6723">
            <v>2</v>
          </cell>
          <cell r="F6723" t="str">
            <v>Nguyễn Thế Tri Ân (TG)</v>
          </cell>
          <cell r="G6723">
            <v>35</v>
          </cell>
        </row>
        <row r="6724">
          <cell r="B6724" t="str">
            <v>071400189103</v>
          </cell>
          <cell r="C6724" t="str">
            <v>Biên tập phim với Premiere</v>
          </cell>
          <cell r="D6724" t="str">
            <v>20T4-TKĐ3</v>
          </cell>
          <cell r="E6724">
            <v>2</v>
          </cell>
          <cell r="F6724" t="str">
            <v>Nguyễn Thế Tri Ân (TG)</v>
          </cell>
          <cell r="G6724">
            <v>35</v>
          </cell>
        </row>
        <row r="6725">
          <cell r="B6725" t="str">
            <v>071400189104</v>
          </cell>
          <cell r="C6725" t="str">
            <v>Biên tập phim với Premiere</v>
          </cell>
          <cell r="D6725" t="str">
            <v>20T4-TKĐ1</v>
          </cell>
          <cell r="E6725">
            <v>2</v>
          </cell>
          <cell r="G6725">
            <v>2</v>
          </cell>
        </row>
        <row r="6726">
          <cell r="B6726" t="str">
            <v>071400189601</v>
          </cell>
          <cell r="C6726" t="str">
            <v>An toàn mạng trên Cisco</v>
          </cell>
          <cell r="D6726" t="str">
            <v>20T4-ANM1</v>
          </cell>
          <cell r="E6726">
            <v>2</v>
          </cell>
          <cell r="F6726" t="str">
            <v>Dương Ngọc  Vọng</v>
          </cell>
          <cell r="G6726">
            <v>25</v>
          </cell>
        </row>
        <row r="6727">
          <cell r="B6727" t="str">
            <v>071400190101</v>
          </cell>
          <cell r="C6727" t="str">
            <v>Tài chính doanh nghiệp 2</v>
          </cell>
          <cell r="D6727" t="str">
            <v>21T4-TCD1</v>
          </cell>
          <cell r="E6727">
            <v>2</v>
          </cell>
          <cell r="F6727" t="str">
            <v>Lê Thị Thu Thảo</v>
          </cell>
          <cell r="G6727">
            <v>25</v>
          </cell>
        </row>
        <row r="6728">
          <cell r="B6728" t="str">
            <v>071400190102</v>
          </cell>
          <cell r="C6728" t="str">
            <v>Tài chính doanh nghiệp 2</v>
          </cell>
          <cell r="D6728" t="str">
            <v>21T4-TCD1</v>
          </cell>
          <cell r="E6728">
            <v>2</v>
          </cell>
          <cell r="G6728">
            <v>5</v>
          </cell>
        </row>
        <row r="6729">
          <cell r="B6729" t="str">
            <v>071400190201</v>
          </cell>
          <cell r="C6729" t="str">
            <v>Thực hành Tin học ứng dụng tài chính ngân hàng</v>
          </cell>
          <cell r="D6729" t="str">
            <v>20T4-TCD1</v>
          </cell>
          <cell r="E6729">
            <v>2</v>
          </cell>
          <cell r="F6729" t="str">
            <v>Lê Thị Thu Thảo, Lê Trần Thanh Thảo (TG)</v>
          </cell>
          <cell r="G6729">
            <v>34</v>
          </cell>
        </row>
        <row r="6730">
          <cell r="B6730" t="str">
            <v>071400190501</v>
          </cell>
          <cell r="C6730" t="str">
            <v>Quản trị rủi ro tài chính</v>
          </cell>
          <cell r="D6730" t="str">
            <v>20T4-TCD1</v>
          </cell>
          <cell r="E6730">
            <v>2</v>
          </cell>
          <cell r="F6730" t="str">
            <v>Dương Thị Kim Nhung (TG)</v>
          </cell>
          <cell r="G6730">
            <v>34</v>
          </cell>
        </row>
        <row r="6731">
          <cell r="B6731" t="str">
            <v>071400190502</v>
          </cell>
          <cell r="C6731" t="str">
            <v>Quản trị rủi ro tài chính</v>
          </cell>
          <cell r="D6731" t="str">
            <v>20T4-TCD1</v>
          </cell>
          <cell r="E6731">
            <v>2</v>
          </cell>
          <cell r="G6731">
            <v>1</v>
          </cell>
        </row>
        <row r="6732">
          <cell r="B6732" t="str">
            <v>071400190601</v>
          </cell>
          <cell r="C6732" t="str">
            <v>Phân tích báo cáo tài chính</v>
          </cell>
          <cell r="D6732" t="str">
            <v>20T4-QTD1</v>
          </cell>
          <cell r="E6732">
            <v>2</v>
          </cell>
          <cell r="F6732" t="str">
            <v>Dương Thị Kim Nhung (TG)</v>
          </cell>
          <cell r="G6732">
            <v>55</v>
          </cell>
        </row>
        <row r="6733">
          <cell r="B6733" t="str">
            <v>071400190602</v>
          </cell>
          <cell r="C6733" t="str">
            <v>Phân tích báo cáo tài chính</v>
          </cell>
          <cell r="D6733" t="str">
            <v>20T4-QTD1</v>
          </cell>
          <cell r="E6733">
            <v>2</v>
          </cell>
          <cell r="G6733">
            <v>3</v>
          </cell>
        </row>
        <row r="6734">
          <cell r="B6734" t="str">
            <v>071400191901</v>
          </cell>
          <cell r="C6734" t="str">
            <v>Thực tập tốt nghiệp</v>
          </cell>
          <cell r="D6734" t="str">
            <v>20T4-KXD1</v>
          </cell>
          <cell r="E6734">
            <v>2</v>
          </cell>
          <cell r="G6734">
            <v>28</v>
          </cell>
        </row>
        <row r="6735">
          <cell r="B6735" t="str">
            <v>071400197701</v>
          </cell>
          <cell r="C6735" t="str">
            <v>Thực hành Hàn</v>
          </cell>
          <cell r="D6735" t="str">
            <v>22T4-CCK1</v>
          </cell>
          <cell r="E6735">
            <v>2</v>
          </cell>
          <cell r="F6735" t="str">
            <v>Nguyễn Ngọc  Quỳnh</v>
          </cell>
          <cell r="G6735">
            <v>63</v>
          </cell>
        </row>
        <row r="6736">
          <cell r="B6736" t="str">
            <v>071400197702</v>
          </cell>
          <cell r="C6736" t="str">
            <v>Thực hành Hàn</v>
          </cell>
          <cell r="D6736" t="str">
            <v>22T4-CKC1</v>
          </cell>
          <cell r="E6736">
            <v>2</v>
          </cell>
          <cell r="F6736" t="str">
            <v>Nguyễn Thanh Vĩnh Phúc</v>
          </cell>
          <cell r="G6736">
            <v>26</v>
          </cell>
        </row>
        <row r="6737">
          <cell r="B6737" t="str">
            <v>071400197703</v>
          </cell>
          <cell r="C6737" t="str">
            <v>Thực hành Hàn</v>
          </cell>
          <cell r="D6737" t="str">
            <v>22T4-CTM1</v>
          </cell>
          <cell r="E6737">
            <v>2</v>
          </cell>
          <cell r="F6737" t="str">
            <v>Nguyễn Thanh Vĩnh Phúc</v>
          </cell>
          <cell r="G6737">
            <v>25</v>
          </cell>
        </row>
        <row r="6738">
          <cell r="B6738" t="str">
            <v>071400197901</v>
          </cell>
          <cell r="C6738" t="str">
            <v>Thực hành hệ thống điều khiển và chuyển động trên ô tô</v>
          </cell>
          <cell r="D6738" t="str">
            <v>20T4-CNÔ1</v>
          </cell>
          <cell r="E6738">
            <v>2</v>
          </cell>
          <cell r="F6738" t="str">
            <v>Nguyễn Thái Bình</v>
          </cell>
          <cell r="G6738">
            <v>35</v>
          </cell>
        </row>
        <row r="6739">
          <cell r="B6739" t="str">
            <v>071400197902</v>
          </cell>
          <cell r="C6739" t="str">
            <v>Thực hành hệ thống điều khiển và chuyển động trên ô tô</v>
          </cell>
          <cell r="D6739" t="str">
            <v>20T4-CNÔ2</v>
          </cell>
          <cell r="E6739">
            <v>2</v>
          </cell>
          <cell r="F6739" t="str">
            <v>Trương Công Trưởng (TG)</v>
          </cell>
          <cell r="G6739">
            <v>29</v>
          </cell>
        </row>
        <row r="6740">
          <cell r="B6740" t="str">
            <v>071400197903</v>
          </cell>
          <cell r="C6740" t="str">
            <v>Thực hành hệ thống điều khiển và chuyển động trên ô tô</v>
          </cell>
          <cell r="D6740" t="str">
            <v>20T4-CNÔ3</v>
          </cell>
          <cell r="E6740">
            <v>2</v>
          </cell>
          <cell r="F6740" t="str">
            <v>Trần Thế Sơn</v>
          </cell>
          <cell r="G6740">
            <v>26</v>
          </cell>
        </row>
        <row r="6741">
          <cell r="B6741" t="str">
            <v>071400197904</v>
          </cell>
          <cell r="C6741" t="str">
            <v>Thực hành hệ thống điều khiển và chuyển động trên ô tô</v>
          </cell>
          <cell r="D6741" t="str">
            <v>20T4-CNÔ4</v>
          </cell>
          <cell r="E6741">
            <v>2</v>
          </cell>
          <cell r="F6741" t="str">
            <v>Nguyễn Thái Bình</v>
          </cell>
          <cell r="G6741">
            <v>29</v>
          </cell>
        </row>
        <row r="6742">
          <cell r="B6742" t="str">
            <v>071400197905</v>
          </cell>
          <cell r="C6742" t="str">
            <v>Thực hành hệ thống điều khiển và chuyển động trên ô tô</v>
          </cell>
          <cell r="D6742" t="str">
            <v>20T4-CNÔ5</v>
          </cell>
          <cell r="E6742">
            <v>2</v>
          </cell>
          <cell r="F6742" t="str">
            <v>Trần Thế Sơn</v>
          </cell>
          <cell r="G6742">
            <v>31</v>
          </cell>
        </row>
        <row r="6743">
          <cell r="B6743" t="str">
            <v>071400198101</v>
          </cell>
          <cell r="C6743" t="str">
            <v>Giáo dục chính trị</v>
          </cell>
          <cell r="D6743" t="str">
            <v>22T4-NNA1</v>
          </cell>
          <cell r="E6743">
            <v>2</v>
          </cell>
          <cell r="F6743" t="str">
            <v>Nguyễn Ngọc  Quỳnh</v>
          </cell>
          <cell r="G6743">
            <v>42</v>
          </cell>
        </row>
        <row r="6744">
          <cell r="B6744" t="str">
            <v>071400198102</v>
          </cell>
          <cell r="C6744" t="str">
            <v>Giáo dục chính trị</v>
          </cell>
          <cell r="D6744" t="str">
            <v>22T4-NNA2</v>
          </cell>
          <cell r="E6744">
            <v>2</v>
          </cell>
          <cell r="F6744" t="str">
            <v>Nguyễn Anh  Kiệt</v>
          </cell>
          <cell r="G6744">
            <v>35</v>
          </cell>
        </row>
        <row r="6745">
          <cell r="B6745" t="str">
            <v>071400198103</v>
          </cell>
          <cell r="C6745" t="str">
            <v>Giáo dục chính trị</v>
          </cell>
          <cell r="D6745" t="str">
            <v>22T4-NTN1; 22T4-NHQ1</v>
          </cell>
          <cell r="E6745">
            <v>2</v>
          </cell>
          <cell r="F6745" t="str">
            <v>Phan Thị Thùy  Trang</v>
          </cell>
          <cell r="G6745">
            <v>44</v>
          </cell>
        </row>
        <row r="6746">
          <cell r="B6746" t="str">
            <v>071400198105</v>
          </cell>
          <cell r="C6746" t="str">
            <v>Giáo dục chính trị</v>
          </cell>
          <cell r="D6746" t="str">
            <v>22T4-ĐCN1</v>
          </cell>
          <cell r="E6746">
            <v>2</v>
          </cell>
          <cell r="F6746" t="str">
            <v>Phan Thị Thùy  Trang</v>
          </cell>
          <cell r="G6746">
            <v>53</v>
          </cell>
        </row>
        <row r="6747">
          <cell r="B6747" t="str">
            <v>071400198106</v>
          </cell>
          <cell r="C6747" t="str">
            <v>Giáo dục chính trị</v>
          </cell>
          <cell r="D6747" t="str">
            <v>22T4-ĐĐT1</v>
          </cell>
          <cell r="E6747">
            <v>2</v>
          </cell>
          <cell r="F6747" t="str">
            <v>Trần Thị Hồng  Thu</v>
          </cell>
          <cell r="G6747">
            <v>47</v>
          </cell>
        </row>
        <row r="6748">
          <cell r="B6748" t="str">
            <v>071400198107</v>
          </cell>
          <cell r="C6748" t="str">
            <v>Giáo dục chính trị</v>
          </cell>
          <cell r="D6748" t="str">
            <v>22T4-TĐH1</v>
          </cell>
          <cell r="E6748">
            <v>2</v>
          </cell>
          <cell r="F6748" t="str">
            <v>Nguyễn Thị  Dinh</v>
          </cell>
          <cell r="G6748">
            <v>23</v>
          </cell>
        </row>
        <row r="6749">
          <cell r="B6749" t="str">
            <v>071400198108</v>
          </cell>
          <cell r="C6749" t="str">
            <v>Giáo dục chính trị</v>
          </cell>
          <cell r="D6749" t="str">
            <v>22T4-CĐT1</v>
          </cell>
          <cell r="E6749">
            <v>2</v>
          </cell>
          <cell r="F6749" t="str">
            <v>Trần Thị Hồng  Thu</v>
          </cell>
          <cell r="G6749">
            <v>41</v>
          </cell>
        </row>
        <row r="6750">
          <cell r="B6750" t="str">
            <v>071400198109</v>
          </cell>
          <cell r="C6750" t="str">
            <v>Giáo dục chính trị</v>
          </cell>
          <cell r="D6750" t="str">
            <v>22T4-KML1</v>
          </cell>
          <cell r="E6750">
            <v>2</v>
          </cell>
          <cell r="F6750" t="str">
            <v>Đỗ Thị  Ngát</v>
          </cell>
          <cell r="G6750">
            <v>35</v>
          </cell>
        </row>
        <row r="6751">
          <cell r="B6751" t="str">
            <v>071400198110</v>
          </cell>
          <cell r="C6751" t="str">
            <v>Giáo dục chính trị</v>
          </cell>
          <cell r="D6751" t="str">
            <v>22T4-VSL1</v>
          </cell>
          <cell r="E6751">
            <v>2</v>
          </cell>
          <cell r="F6751" t="str">
            <v>Nguyễn Thị  Dinh</v>
          </cell>
          <cell r="G6751">
            <v>31</v>
          </cell>
        </row>
        <row r="6752">
          <cell r="B6752" t="str">
            <v>071400198111</v>
          </cell>
          <cell r="C6752" t="str">
            <v>Giáo dục chính trị</v>
          </cell>
          <cell r="D6752" t="str">
            <v>22T4-VSL2; 22T4-KXD1</v>
          </cell>
          <cell r="E6752">
            <v>2</v>
          </cell>
          <cell r="F6752" t="str">
            <v>Nguyễn Anh  Kiệt</v>
          </cell>
          <cell r="G6752">
            <v>42</v>
          </cell>
        </row>
        <row r="6753">
          <cell r="B6753" t="str">
            <v>071400198113</v>
          </cell>
          <cell r="C6753" t="str">
            <v>Giáo dục chính trị</v>
          </cell>
          <cell r="D6753" t="str">
            <v>22T4-KTD1</v>
          </cell>
          <cell r="E6753">
            <v>2</v>
          </cell>
          <cell r="F6753" t="str">
            <v>Đỗ Thị  Ngát</v>
          </cell>
          <cell r="G6753">
            <v>43</v>
          </cell>
        </row>
        <row r="6754">
          <cell r="B6754" t="str">
            <v>071400198114</v>
          </cell>
          <cell r="C6754" t="str">
            <v>Giáo dục chính trị</v>
          </cell>
          <cell r="D6754" t="str">
            <v>22T4-QTD1</v>
          </cell>
          <cell r="E6754">
            <v>2</v>
          </cell>
          <cell r="F6754" t="str">
            <v>Cao Thị Hồng  Thắm</v>
          </cell>
          <cell r="G6754">
            <v>28</v>
          </cell>
        </row>
        <row r="6755">
          <cell r="B6755" t="str">
            <v>071400198115</v>
          </cell>
          <cell r="C6755" t="str">
            <v>Giáo dục chính trị</v>
          </cell>
          <cell r="D6755" t="str">
            <v>22T4-QTD2; 22T4-QDL1</v>
          </cell>
          <cell r="E6755">
            <v>2</v>
          </cell>
          <cell r="F6755" t="str">
            <v>Đỗ Thị  Ngát</v>
          </cell>
          <cell r="G6755">
            <v>47</v>
          </cell>
        </row>
        <row r="6756">
          <cell r="B6756" t="str">
            <v>071400198116</v>
          </cell>
          <cell r="C6756" t="str">
            <v>Giáo dục chính trị</v>
          </cell>
          <cell r="D6756" t="str">
            <v>22T4-LGT1</v>
          </cell>
          <cell r="E6756">
            <v>2</v>
          </cell>
          <cell r="F6756" t="str">
            <v>Trần Thị Hồng  Thu</v>
          </cell>
          <cell r="G6756">
            <v>35</v>
          </cell>
        </row>
        <row r="6757">
          <cell r="B6757" t="str">
            <v>071400198117</v>
          </cell>
          <cell r="C6757" t="str">
            <v>Giáo dục chính trị</v>
          </cell>
          <cell r="D6757" t="str">
            <v>22T4-TCD1; 22T4-TMĐ1</v>
          </cell>
          <cell r="E6757">
            <v>2</v>
          </cell>
          <cell r="F6757" t="str">
            <v>Đỗ Thị  Thơm</v>
          </cell>
          <cell r="G6757">
            <v>45</v>
          </cell>
        </row>
        <row r="6758">
          <cell r="B6758" t="str">
            <v>071400198118</v>
          </cell>
          <cell r="C6758" t="str">
            <v>Giáo dục chính trị</v>
          </cell>
          <cell r="D6758" t="str">
            <v>22T4-KLB1</v>
          </cell>
          <cell r="E6758">
            <v>2</v>
          </cell>
          <cell r="F6758" t="str">
            <v>Nguyễn Anh  Kiệt</v>
          </cell>
          <cell r="G6758">
            <v>45</v>
          </cell>
        </row>
        <row r="6759">
          <cell r="B6759" t="str">
            <v>071400198119</v>
          </cell>
          <cell r="C6759" t="str">
            <v>Giáo dục chính trị</v>
          </cell>
          <cell r="D6759" t="str">
            <v>22T4-KLB2</v>
          </cell>
          <cell r="E6759">
            <v>2</v>
          </cell>
          <cell r="F6759" t="str">
            <v>Phan Thị Thùy  Trang</v>
          </cell>
          <cell r="G6759">
            <v>35</v>
          </cell>
        </row>
        <row r="6760">
          <cell r="B6760" t="str">
            <v>071400198121</v>
          </cell>
          <cell r="C6760" t="str">
            <v>Giáo dục chính trị</v>
          </cell>
          <cell r="D6760" t="str">
            <v>22T4-QKS1</v>
          </cell>
          <cell r="E6760">
            <v>2</v>
          </cell>
          <cell r="F6760" t="str">
            <v>Nguyễn Thị  Dinh</v>
          </cell>
          <cell r="G6760">
            <v>34</v>
          </cell>
        </row>
        <row r="6761">
          <cell r="B6761" t="str">
            <v>071400198122</v>
          </cell>
          <cell r="C6761" t="str">
            <v>Giáo dục chính trị</v>
          </cell>
          <cell r="D6761" t="str">
            <v>22T4-QNH1</v>
          </cell>
          <cell r="E6761">
            <v>2</v>
          </cell>
          <cell r="F6761" t="str">
            <v>Nguyễn Ngọc  Quỳnh</v>
          </cell>
          <cell r="G6761">
            <v>37</v>
          </cell>
        </row>
        <row r="6762">
          <cell r="B6762" t="str">
            <v>071400198124</v>
          </cell>
          <cell r="C6762" t="str">
            <v>Giáo dục chính trị</v>
          </cell>
          <cell r="D6762" t="str">
            <v>22T4-NNA1</v>
          </cell>
          <cell r="E6762">
            <v>2</v>
          </cell>
          <cell r="G6762">
            <v>11</v>
          </cell>
        </row>
        <row r="6763">
          <cell r="B6763" t="str">
            <v>071400198201</v>
          </cell>
          <cell r="C6763" t="str">
            <v>Pháp luật</v>
          </cell>
          <cell r="D6763" t="str">
            <v>22T4-NNA1</v>
          </cell>
          <cell r="E6763">
            <v>2</v>
          </cell>
          <cell r="F6763" t="str">
            <v>Lê Thị Hồng  Vân</v>
          </cell>
          <cell r="G6763">
            <v>41</v>
          </cell>
        </row>
        <row r="6764">
          <cell r="B6764" t="str">
            <v>071400198202</v>
          </cell>
          <cell r="C6764" t="str">
            <v>Pháp luật</v>
          </cell>
          <cell r="D6764" t="str">
            <v>22T4-NNA2</v>
          </cell>
          <cell r="E6764">
            <v>2</v>
          </cell>
          <cell r="F6764" t="str">
            <v>Lê Thị Hồng  Vân</v>
          </cell>
          <cell r="G6764">
            <v>33</v>
          </cell>
        </row>
        <row r="6765">
          <cell r="B6765" t="str">
            <v>071400198203</v>
          </cell>
          <cell r="C6765" t="str">
            <v>Pháp luật</v>
          </cell>
          <cell r="D6765" t="str">
            <v>22T4-NTN1; 22T4-NHQ1</v>
          </cell>
          <cell r="E6765">
            <v>2</v>
          </cell>
          <cell r="F6765" t="str">
            <v>Trần Văn  Lượng</v>
          </cell>
          <cell r="G6765">
            <v>48</v>
          </cell>
        </row>
        <row r="6766">
          <cell r="B6766" t="str">
            <v>071400198205</v>
          </cell>
          <cell r="C6766" t="str">
            <v>Pháp luật</v>
          </cell>
          <cell r="D6766" t="str">
            <v>22T4-ĐCN1</v>
          </cell>
          <cell r="E6766">
            <v>2</v>
          </cell>
          <cell r="F6766" t="str">
            <v>Lê Thị Hồng  Vân</v>
          </cell>
          <cell r="G6766">
            <v>53</v>
          </cell>
        </row>
        <row r="6767">
          <cell r="B6767" t="str">
            <v>071400198206</v>
          </cell>
          <cell r="C6767" t="str">
            <v>Pháp luật</v>
          </cell>
          <cell r="D6767" t="str">
            <v>22T4-ĐĐT1</v>
          </cell>
          <cell r="E6767">
            <v>2</v>
          </cell>
          <cell r="F6767" t="str">
            <v>Đặng Thị Nhật  Minh</v>
          </cell>
          <cell r="G6767">
            <v>48</v>
          </cell>
        </row>
        <row r="6768">
          <cell r="B6768" t="str">
            <v>071400198207</v>
          </cell>
          <cell r="C6768" t="str">
            <v>Pháp luật</v>
          </cell>
          <cell r="D6768" t="str">
            <v>22T4-TĐH1</v>
          </cell>
          <cell r="E6768">
            <v>2</v>
          </cell>
          <cell r="F6768" t="str">
            <v>Bùi Thành  Dũng</v>
          </cell>
          <cell r="G6768">
            <v>23</v>
          </cell>
        </row>
        <row r="6769">
          <cell r="B6769" t="str">
            <v>071400198208</v>
          </cell>
          <cell r="C6769" t="str">
            <v>Pháp luật</v>
          </cell>
          <cell r="D6769" t="str">
            <v>22T4-CĐT1</v>
          </cell>
          <cell r="E6769">
            <v>2</v>
          </cell>
          <cell r="F6769" t="str">
            <v>Bùi Thành  Dũng</v>
          </cell>
          <cell r="G6769">
            <v>41</v>
          </cell>
        </row>
        <row r="6770">
          <cell r="B6770" t="str">
            <v>071400198209</v>
          </cell>
          <cell r="C6770" t="str">
            <v>Pháp luật</v>
          </cell>
          <cell r="D6770" t="str">
            <v>22T4-KML1</v>
          </cell>
          <cell r="E6770">
            <v>2</v>
          </cell>
          <cell r="F6770" t="str">
            <v>Lê Thị Hồng  Vân</v>
          </cell>
          <cell r="G6770">
            <v>37</v>
          </cell>
        </row>
        <row r="6771">
          <cell r="B6771" t="str">
            <v>071400198210</v>
          </cell>
          <cell r="C6771" t="str">
            <v>Pháp luật</v>
          </cell>
          <cell r="D6771" t="str">
            <v>22T4-VSL1</v>
          </cell>
          <cell r="E6771">
            <v>2</v>
          </cell>
          <cell r="F6771" t="str">
            <v>Bùi Thành  Dũng</v>
          </cell>
          <cell r="G6771">
            <v>31</v>
          </cell>
        </row>
        <row r="6772">
          <cell r="B6772" t="str">
            <v>071400198211</v>
          </cell>
          <cell r="C6772" t="str">
            <v>Pháp luật</v>
          </cell>
          <cell r="D6772" t="str">
            <v>22T4-VSL2; 22T4-KXD1</v>
          </cell>
          <cell r="E6772">
            <v>2</v>
          </cell>
          <cell r="F6772" t="str">
            <v>Trần Văn  Lượng</v>
          </cell>
          <cell r="G6772">
            <v>40</v>
          </cell>
        </row>
        <row r="6773">
          <cell r="B6773" t="str">
            <v>071400198213</v>
          </cell>
          <cell r="C6773" t="str">
            <v>Pháp luật</v>
          </cell>
          <cell r="D6773" t="str">
            <v>22T4-KTD1</v>
          </cell>
          <cell r="E6773">
            <v>2</v>
          </cell>
          <cell r="F6773" t="str">
            <v>Đặng Thị Nhật  Minh</v>
          </cell>
          <cell r="G6773">
            <v>40</v>
          </cell>
        </row>
        <row r="6774">
          <cell r="B6774" t="str">
            <v>071400198214</v>
          </cell>
          <cell r="C6774" t="str">
            <v>Pháp luật</v>
          </cell>
          <cell r="D6774" t="str">
            <v>22T4-QTD1</v>
          </cell>
          <cell r="E6774">
            <v>2</v>
          </cell>
          <cell r="F6774" t="str">
            <v>Đặng Thị Nhật  Minh</v>
          </cell>
          <cell r="G6774">
            <v>28</v>
          </cell>
        </row>
        <row r="6775">
          <cell r="B6775" t="str">
            <v>071400198215</v>
          </cell>
          <cell r="C6775" t="str">
            <v>Pháp luật</v>
          </cell>
          <cell r="D6775" t="str">
            <v>22T4-QTD2; 22T4-QDL1</v>
          </cell>
          <cell r="E6775">
            <v>2</v>
          </cell>
          <cell r="F6775" t="str">
            <v>Bùi Thành  Dũng</v>
          </cell>
          <cell r="G6775">
            <v>46</v>
          </cell>
        </row>
        <row r="6776">
          <cell r="B6776" t="str">
            <v>071400198216</v>
          </cell>
          <cell r="C6776" t="str">
            <v>Pháp luật</v>
          </cell>
          <cell r="D6776" t="str">
            <v>22T4-LGT1</v>
          </cell>
          <cell r="E6776">
            <v>2</v>
          </cell>
          <cell r="F6776" t="str">
            <v>Trần Văn  Lượng</v>
          </cell>
          <cell r="G6776">
            <v>35</v>
          </cell>
        </row>
        <row r="6777">
          <cell r="B6777" t="str">
            <v>071400198217</v>
          </cell>
          <cell r="C6777" t="str">
            <v>Pháp luật</v>
          </cell>
          <cell r="D6777" t="str">
            <v>22T4-TCD1; 22T4-TMĐ1</v>
          </cell>
          <cell r="E6777">
            <v>2</v>
          </cell>
          <cell r="F6777" t="str">
            <v>Trần Văn  Lượng</v>
          </cell>
          <cell r="G6777">
            <v>44</v>
          </cell>
        </row>
        <row r="6778">
          <cell r="B6778" t="str">
            <v>071400198218</v>
          </cell>
          <cell r="C6778" t="str">
            <v>Pháp luật</v>
          </cell>
          <cell r="D6778" t="str">
            <v>22T4-KLB1</v>
          </cell>
          <cell r="E6778">
            <v>2</v>
          </cell>
          <cell r="F6778" t="str">
            <v>Đặng Thị Nhật  Minh</v>
          </cell>
          <cell r="G6778">
            <v>56</v>
          </cell>
        </row>
        <row r="6779">
          <cell r="B6779" t="str">
            <v>071400198219</v>
          </cell>
          <cell r="C6779" t="str">
            <v>Pháp luật</v>
          </cell>
          <cell r="D6779" t="str">
            <v>22T4-KLB2</v>
          </cell>
          <cell r="E6779">
            <v>2</v>
          </cell>
          <cell r="F6779" t="str">
            <v>Trần Văn  Lượng</v>
          </cell>
          <cell r="G6779">
            <v>35</v>
          </cell>
        </row>
        <row r="6780">
          <cell r="B6780" t="str">
            <v>071400198221</v>
          </cell>
          <cell r="C6780" t="str">
            <v>Pháp luật</v>
          </cell>
          <cell r="D6780" t="str">
            <v>22T4-QKS1</v>
          </cell>
          <cell r="E6780">
            <v>2</v>
          </cell>
          <cell r="F6780" t="str">
            <v>Đặng Thị Nhật  Minh</v>
          </cell>
          <cell r="G6780">
            <v>34</v>
          </cell>
        </row>
        <row r="6781">
          <cell r="B6781" t="str">
            <v>071400198222</v>
          </cell>
          <cell r="C6781" t="str">
            <v>Pháp luật</v>
          </cell>
          <cell r="D6781" t="str">
            <v>22T4-QNH1</v>
          </cell>
          <cell r="E6781">
            <v>2</v>
          </cell>
          <cell r="F6781" t="str">
            <v>Trần Văn  Lượng</v>
          </cell>
          <cell r="G6781">
            <v>37</v>
          </cell>
        </row>
        <row r="6782">
          <cell r="B6782" t="str">
            <v>071400198224</v>
          </cell>
          <cell r="C6782" t="str">
            <v>Pháp luật</v>
          </cell>
          <cell r="D6782" t="str">
            <v>22T4-KTD1</v>
          </cell>
          <cell r="E6782">
            <v>2</v>
          </cell>
          <cell r="G6782">
            <v>18</v>
          </cell>
        </row>
        <row r="6783">
          <cell r="B6783" t="str">
            <v>071400198301</v>
          </cell>
          <cell r="C6783" t="str">
            <v>Giáo dục thể chất</v>
          </cell>
          <cell r="D6783" t="str">
            <v>22T4-NNA1</v>
          </cell>
          <cell r="E6783">
            <v>2</v>
          </cell>
          <cell r="F6783" t="str">
            <v>Giang Phi  Hùng</v>
          </cell>
          <cell r="G6783">
            <v>43</v>
          </cell>
        </row>
        <row r="6784">
          <cell r="B6784" t="str">
            <v>071400198302</v>
          </cell>
          <cell r="C6784" t="str">
            <v>Giáo dục thể chất</v>
          </cell>
          <cell r="D6784" t="str">
            <v>22T4-NNA2</v>
          </cell>
          <cell r="E6784">
            <v>2</v>
          </cell>
          <cell r="F6784" t="str">
            <v>Nguyễn Phú Tân</v>
          </cell>
          <cell r="G6784">
            <v>36</v>
          </cell>
        </row>
        <row r="6785">
          <cell r="B6785" t="str">
            <v>071400198303</v>
          </cell>
          <cell r="C6785" t="str">
            <v>Giáo dục thể chất</v>
          </cell>
          <cell r="D6785" t="str">
            <v>22T4-NTN1; 22T4-NHQ1</v>
          </cell>
          <cell r="E6785">
            <v>2</v>
          </cell>
          <cell r="F6785" t="str">
            <v>Bùi Đức Phước</v>
          </cell>
          <cell r="G6785">
            <v>45</v>
          </cell>
        </row>
        <row r="6786">
          <cell r="B6786" t="str">
            <v>071400198305</v>
          </cell>
          <cell r="C6786" t="str">
            <v>Giáo dục thể chất</v>
          </cell>
          <cell r="D6786" t="str">
            <v>22T4-ĐCN1</v>
          </cell>
          <cell r="E6786">
            <v>2</v>
          </cell>
          <cell r="F6786" t="str">
            <v>Ngô Thanh  Điền</v>
          </cell>
          <cell r="G6786">
            <v>54</v>
          </cell>
        </row>
        <row r="6787">
          <cell r="B6787" t="str">
            <v>071400198306</v>
          </cell>
          <cell r="C6787" t="str">
            <v>Giáo dục thể chất</v>
          </cell>
          <cell r="D6787" t="str">
            <v>22T4-ĐĐT1</v>
          </cell>
          <cell r="E6787">
            <v>2</v>
          </cell>
          <cell r="F6787" t="str">
            <v>Lê Thái  Hùng</v>
          </cell>
          <cell r="G6787">
            <v>47</v>
          </cell>
        </row>
        <row r="6788">
          <cell r="B6788" t="str">
            <v>071400198307</v>
          </cell>
          <cell r="C6788" t="str">
            <v>Giáo dục thể chất</v>
          </cell>
          <cell r="D6788" t="str">
            <v>22T4-TĐH1</v>
          </cell>
          <cell r="E6788">
            <v>2</v>
          </cell>
          <cell r="F6788" t="str">
            <v>Nguyễn Mạnh Phương</v>
          </cell>
          <cell r="G6788">
            <v>23</v>
          </cell>
        </row>
        <row r="6789">
          <cell r="B6789" t="str">
            <v>071400198308</v>
          </cell>
          <cell r="C6789" t="str">
            <v>Giáo dục thể chất</v>
          </cell>
          <cell r="D6789" t="str">
            <v>22T4-CĐT1</v>
          </cell>
          <cell r="E6789">
            <v>2</v>
          </cell>
          <cell r="F6789" t="str">
            <v>Lê Thái  Hùng</v>
          </cell>
          <cell r="G6789">
            <v>41</v>
          </cell>
        </row>
        <row r="6790">
          <cell r="B6790" t="str">
            <v>071400198309</v>
          </cell>
          <cell r="C6790" t="str">
            <v>Giáo dục thể chất</v>
          </cell>
          <cell r="D6790" t="str">
            <v>22T4-KML1</v>
          </cell>
          <cell r="E6790">
            <v>2</v>
          </cell>
          <cell r="F6790" t="str">
            <v>Ngô Thanh  Điền</v>
          </cell>
          <cell r="G6790">
            <v>39</v>
          </cell>
        </row>
        <row r="6791">
          <cell r="B6791" t="str">
            <v>071400198310</v>
          </cell>
          <cell r="C6791" t="str">
            <v>Giáo dục thể chất</v>
          </cell>
          <cell r="D6791" t="str">
            <v>22T4-VSL1</v>
          </cell>
          <cell r="E6791">
            <v>2</v>
          </cell>
          <cell r="F6791" t="str">
            <v>Nguyễn Mạnh Phương</v>
          </cell>
          <cell r="G6791">
            <v>31</v>
          </cell>
        </row>
        <row r="6792">
          <cell r="B6792" t="str">
            <v>071400198311</v>
          </cell>
          <cell r="C6792" t="str">
            <v>Giáo dục thể chất</v>
          </cell>
          <cell r="D6792" t="str">
            <v>22T4-VSL2; 22T4-KXD1</v>
          </cell>
          <cell r="E6792">
            <v>2</v>
          </cell>
          <cell r="F6792" t="str">
            <v>Nguyễn Phú Tân</v>
          </cell>
          <cell r="G6792">
            <v>40</v>
          </cell>
        </row>
        <row r="6793">
          <cell r="B6793" t="str">
            <v>071400198313</v>
          </cell>
          <cell r="C6793" t="str">
            <v>Giáo dục thể chất</v>
          </cell>
          <cell r="D6793" t="str">
            <v>22T4-KTD1</v>
          </cell>
          <cell r="E6793">
            <v>2</v>
          </cell>
          <cell r="F6793" t="str">
            <v>Nguyễn Mạnh Phương</v>
          </cell>
          <cell r="G6793">
            <v>40</v>
          </cell>
        </row>
        <row r="6794">
          <cell r="B6794" t="str">
            <v>071400198314</v>
          </cell>
          <cell r="C6794" t="str">
            <v>Giáo dục thể chất</v>
          </cell>
          <cell r="D6794" t="str">
            <v>22T4-QTD1</v>
          </cell>
          <cell r="E6794">
            <v>2</v>
          </cell>
          <cell r="F6794" t="str">
            <v>Nguyễn Phú Tân</v>
          </cell>
          <cell r="G6794">
            <v>30</v>
          </cell>
        </row>
        <row r="6795">
          <cell r="B6795" t="str">
            <v>071400198315</v>
          </cell>
          <cell r="C6795" t="str">
            <v>Giáo dục thể chất</v>
          </cell>
          <cell r="D6795" t="str">
            <v>22T4-QTD2; 22T4-QDL1</v>
          </cell>
          <cell r="E6795">
            <v>2</v>
          </cell>
          <cell r="F6795" t="str">
            <v>Nguyễn Phú Tân</v>
          </cell>
          <cell r="G6795">
            <v>46</v>
          </cell>
        </row>
        <row r="6796">
          <cell r="B6796" t="str">
            <v>071400198316</v>
          </cell>
          <cell r="C6796" t="str">
            <v>Giáo dục thể chất</v>
          </cell>
          <cell r="D6796" t="str">
            <v>22T4-LGT1</v>
          </cell>
          <cell r="E6796">
            <v>2</v>
          </cell>
          <cell r="F6796" t="str">
            <v>Lê Thái  Hùng</v>
          </cell>
          <cell r="G6796">
            <v>35</v>
          </cell>
        </row>
        <row r="6797">
          <cell r="B6797" t="str">
            <v>071400198317</v>
          </cell>
          <cell r="C6797" t="str">
            <v>Giáo dục thể chất</v>
          </cell>
          <cell r="D6797" t="str">
            <v>22T4-TCD1; 22T4-TMĐ1</v>
          </cell>
          <cell r="E6797">
            <v>2</v>
          </cell>
          <cell r="F6797" t="str">
            <v>Ngô Thanh  Điền</v>
          </cell>
          <cell r="G6797">
            <v>44</v>
          </cell>
        </row>
        <row r="6798">
          <cell r="B6798" t="str">
            <v>071400198318</v>
          </cell>
          <cell r="C6798" t="str">
            <v>Giáo dục thể chất</v>
          </cell>
          <cell r="D6798" t="str">
            <v>22T4-KLB1</v>
          </cell>
          <cell r="E6798">
            <v>2</v>
          </cell>
          <cell r="F6798" t="str">
            <v>Nguyễn Phú Tân</v>
          </cell>
          <cell r="G6798">
            <v>45</v>
          </cell>
        </row>
        <row r="6799">
          <cell r="B6799" t="str">
            <v>071400198319</v>
          </cell>
          <cell r="C6799" t="str">
            <v>Giáo dục thể chất</v>
          </cell>
          <cell r="D6799" t="str">
            <v>22T4-KLB2</v>
          </cell>
          <cell r="E6799">
            <v>2</v>
          </cell>
          <cell r="F6799" t="str">
            <v>Ngô Thanh  Điền</v>
          </cell>
          <cell r="G6799">
            <v>35</v>
          </cell>
        </row>
        <row r="6800">
          <cell r="B6800" t="str">
            <v>071400198321</v>
          </cell>
          <cell r="C6800" t="str">
            <v>Giáo dục thể chất</v>
          </cell>
          <cell r="D6800" t="str">
            <v>22T4-QKS1</v>
          </cell>
          <cell r="E6800">
            <v>2</v>
          </cell>
          <cell r="F6800" t="str">
            <v>Nguyễn Phú Tân</v>
          </cell>
          <cell r="G6800">
            <v>34</v>
          </cell>
        </row>
        <row r="6801">
          <cell r="B6801" t="str">
            <v>071400198322</v>
          </cell>
          <cell r="C6801" t="str">
            <v>Giáo dục thể chất</v>
          </cell>
          <cell r="D6801" t="str">
            <v>22T4-QNH1</v>
          </cell>
          <cell r="E6801">
            <v>2</v>
          </cell>
          <cell r="F6801" t="str">
            <v>Nguyễn Mạnh Phương</v>
          </cell>
          <cell r="G6801">
            <v>37</v>
          </cell>
        </row>
        <row r="6802">
          <cell r="B6802" t="str">
            <v>071400198324</v>
          </cell>
          <cell r="C6802" t="str">
            <v>Giáo dục thể chất</v>
          </cell>
          <cell r="D6802" t="str">
            <v>22T4-NNA1</v>
          </cell>
          <cell r="E6802">
            <v>2</v>
          </cell>
          <cell r="G6802">
            <v>14</v>
          </cell>
        </row>
        <row r="6803">
          <cell r="B6803" t="str">
            <v>071400198401</v>
          </cell>
          <cell r="C6803" t="str">
            <v>Thực hành Nguội</v>
          </cell>
          <cell r="D6803" t="str">
            <v>22T4-CCK1</v>
          </cell>
          <cell r="E6803">
            <v>2</v>
          </cell>
          <cell r="F6803" t="str">
            <v>Võ Minh  Quang</v>
          </cell>
          <cell r="G6803">
            <v>64</v>
          </cell>
        </row>
        <row r="6804">
          <cell r="B6804" t="str">
            <v>071400198402</v>
          </cell>
          <cell r="C6804" t="str">
            <v>Thực hành Nguội</v>
          </cell>
          <cell r="D6804" t="str">
            <v>22T4-CKC1</v>
          </cell>
          <cell r="E6804">
            <v>2</v>
          </cell>
          <cell r="F6804" t="str">
            <v>Võ Minh  Quang</v>
          </cell>
          <cell r="G6804">
            <v>26</v>
          </cell>
        </row>
        <row r="6805">
          <cell r="B6805" t="str">
            <v>071400198403</v>
          </cell>
          <cell r="C6805" t="str">
            <v>Thực hành Nguội</v>
          </cell>
          <cell r="D6805" t="str">
            <v>22T4-CTM1</v>
          </cell>
          <cell r="E6805">
            <v>2</v>
          </cell>
          <cell r="F6805" t="str">
            <v>Võ Minh  Quang</v>
          </cell>
          <cell r="G6805">
            <v>25</v>
          </cell>
        </row>
        <row r="6806">
          <cell r="B6806" t="str">
            <v>071400198801</v>
          </cell>
          <cell r="C6806" t="str">
            <v>Pháp luật thương mại điện tử</v>
          </cell>
          <cell r="D6806" t="str">
            <v>22T4-TMĐ1</v>
          </cell>
          <cell r="E6806">
            <v>2</v>
          </cell>
          <cell r="F6806" t="str">
            <v>Trần Thị Ngọc Dung</v>
          </cell>
          <cell r="G6806">
            <v>25</v>
          </cell>
        </row>
        <row r="6807">
          <cell r="B6807" t="str">
            <v>071400198802</v>
          </cell>
          <cell r="C6807" t="str">
            <v>Pháp luật thương mại điện tử</v>
          </cell>
          <cell r="D6807" t="str">
            <v>22T4-TMĐ1</v>
          </cell>
          <cell r="E6807">
            <v>2</v>
          </cell>
          <cell r="G6807">
            <v>1</v>
          </cell>
        </row>
        <row r="6808">
          <cell r="B6808" t="str">
            <v>071400202201</v>
          </cell>
          <cell r="C6808" t="str">
            <v>Nguyên lý kế toán</v>
          </cell>
          <cell r="D6808" t="str">
            <v>22T4-KTD1</v>
          </cell>
          <cell r="E6808">
            <v>2</v>
          </cell>
          <cell r="F6808" t="str">
            <v>Nguyễn Thị Thanh Hòa</v>
          </cell>
          <cell r="G6808">
            <v>49</v>
          </cell>
        </row>
        <row r="6809">
          <cell r="B6809" t="str">
            <v>071400202202</v>
          </cell>
          <cell r="C6809" t="str">
            <v>Nguyên lý kế toán</v>
          </cell>
          <cell r="D6809" t="str">
            <v>22T4-KTD1</v>
          </cell>
          <cell r="E6809">
            <v>2</v>
          </cell>
          <cell r="G6809">
            <v>1</v>
          </cell>
        </row>
        <row r="6810">
          <cell r="B6810" t="str">
            <v>071400202301</v>
          </cell>
          <cell r="C6810" t="str">
            <v>Tài chính – tiền tệ</v>
          </cell>
          <cell r="D6810" t="str">
            <v>22T4-TCD1</v>
          </cell>
          <cell r="E6810">
            <v>2</v>
          </cell>
          <cell r="F6810" t="str">
            <v>Nguyễn Thị Thanh Hòa</v>
          </cell>
          <cell r="G6810">
            <v>19</v>
          </cell>
        </row>
        <row r="6811">
          <cell r="B6811" t="str">
            <v>071400204701</v>
          </cell>
          <cell r="C6811" t="str">
            <v>Quản trị xuất nhập khẩu</v>
          </cell>
          <cell r="D6811" t="str">
            <v>21T4-LGT1</v>
          </cell>
          <cell r="E6811">
            <v>2</v>
          </cell>
          <cell r="F6811" t="str">
            <v>Nguyễn Văn Thái (TG)</v>
          </cell>
          <cell r="G6811">
            <v>23</v>
          </cell>
        </row>
        <row r="6812">
          <cell r="B6812" t="str">
            <v>071400204702</v>
          </cell>
          <cell r="C6812" t="str">
            <v>Quản trị xuất nhập khẩu</v>
          </cell>
          <cell r="D6812" t="str">
            <v>21T4-LGT1</v>
          </cell>
          <cell r="E6812">
            <v>2</v>
          </cell>
          <cell r="G6812">
            <v>6</v>
          </cell>
        </row>
        <row r="6813">
          <cell r="B6813" t="str">
            <v>071400206901</v>
          </cell>
          <cell r="C6813" t="str">
            <v>Giáo dục Quốc phòng và An ninh</v>
          </cell>
          <cell r="D6813" t="str">
            <v>20T4_HL2_KHCB 1</v>
          </cell>
          <cell r="E6813">
            <v>2</v>
          </cell>
          <cell r="F6813" t="str">
            <v>Giang Phi  Hùng</v>
          </cell>
          <cell r="G6813">
            <v>46</v>
          </cell>
        </row>
        <row r="6814">
          <cell r="B6814" t="str">
            <v>071400207001</v>
          </cell>
          <cell r="C6814" t="str">
            <v>Tin học</v>
          </cell>
          <cell r="D6814" t="str">
            <v>21T4-CCK1</v>
          </cell>
          <cell r="E6814">
            <v>2</v>
          </cell>
          <cell r="F6814" t="str">
            <v>Nguyễn Thị Khánh Thư</v>
          </cell>
          <cell r="G6814">
            <v>47</v>
          </cell>
        </row>
        <row r="6815">
          <cell r="B6815" t="str">
            <v>071400207002</v>
          </cell>
          <cell r="C6815" t="str">
            <v>Tin học</v>
          </cell>
          <cell r="D6815" t="str">
            <v>21T4-CKC1</v>
          </cell>
          <cell r="E6815">
            <v>2</v>
          </cell>
          <cell r="F6815" t="str">
            <v>Nguyễn Văn  Minh</v>
          </cell>
          <cell r="G6815">
            <v>33</v>
          </cell>
        </row>
        <row r="6816">
          <cell r="B6816" t="str">
            <v>071400207003</v>
          </cell>
          <cell r="C6816" t="str">
            <v>Tin học</v>
          </cell>
          <cell r="D6816" t="str">
            <v>21T4-CTM1; 21T4-TĐH1</v>
          </cell>
          <cell r="E6816">
            <v>2</v>
          </cell>
          <cell r="F6816" t="str">
            <v>Mai Chiếm Tuấn</v>
          </cell>
          <cell r="G6816">
            <v>40</v>
          </cell>
        </row>
        <row r="6817">
          <cell r="B6817" t="str">
            <v>071400207004</v>
          </cell>
          <cell r="C6817" t="str">
            <v>Tin học</v>
          </cell>
          <cell r="D6817" t="str">
            <v>21T4-CNÔ1</v>
          </cell>
          <cell r="E6817">
            <v>2</v>
          </cell>
          <cell r="F6817" t="str">
            <v>Trần Thị Thùy Liên (TG)</v>
          </cell>
          <cell r="G6817">
            <v>45</v>
          </cell>
        </row>
        <row r="6818">
          <cell r="B6818" t="str">
            <v>071400207005</v>
          </cell>
          <cell r="C6818" t="str">
            <v>Tin học</v>
          </cell>
          <cell r="D6818" t="str">
            <v>21T4-CNÔ2</v>
          </cell>
          <cell r="E6818">
            <v>2</v>
          </cell>
          <cell r="F6818" t="str">
            <v>Đỗ Thị Hải  Yến</v>
          </cell>
          <cell r="G6818">
            <v>35</v>
          </cell>
        </row>
        <row r="6819">
          <cell r="B6819" t="str">
            <v>071400207006</v>
          </cell>
          <cell r="C6819" t="str">
            <v>Tin học</v>
          </cell>
          <cell r="D6819" t="str">
            <v>21T4-CNÔ3</v>
          </cell>
          <cell r="E6819">
            <v>2</v>
          </cell>
          <cell r="F6819" t="str">
            <v>Trần Đình Khôi (TG)</v>
          </cell>
          <cell r="G6819">
            <v>33</v>
          </cell>
        </row>
        <row r="6820">
          <cell r="B6820" t="str">
            <v>071400207007</v>
          </cell>
          <cell r="C6820" t="str">
            <v>Tin học</v>
          </cell>
          <cell r="D6820" t="str">
            <v>21T4-CNÔ4</v>
          </cell>
          <cell r="E6820">
            <v>2</v>
          </cell>
          <cell r="F6820" t="str">
            <v>Nguyễn Nguyên Hoàng Ngọc  Quyên</v>
          </cell>
          <cell r="G6820">
            <v>31</v>
          </cell>
        </row>
        <row r="6821">
          <cell r="B6821" t="str">
            <v>071400207008</v>
          </cell>
          <cell r="C6821" t="str">
            <v>Tin học</v>
          </cell>
          <cell r="D6821" t="str">
            <v>21T4-CNM1; 21T4-KXD1</v>
          </cell>
          <cell r="E6821">
            <v>2</v>
          </cell>
          <cell r="F6821" t="str">
            <v>Nguyễn Thị Khánh Thư</v>
          </cell>
          <cell r="G6821">
            <v>31</v>
          </cell>
        </row>
        <row r="6822">
          <cell r="B6822" t="str">
            <v>071400207009</v>
          </cell>
          <cell r="C6822" t="str">
            <v>Tin học</v>
          </cell>
          <cell r="D6822" t="str">
            <v>21T4-ĐCN1</v>
          </cell>
          <cell r="E6822">
            <v>2</v>
          </cell>
          <cell r="F6822" t="str">
            <v>Trần Thanh Quang (TG)</v>
          </cell>
          <cell r="G6822">
            <v>37</v>
          </cell>
        </row>
        <row r="6823">
          <cell r="B6823" t="str">
            <v>071400207010</v>
          </cell>
          <cell r="C6823" t="str">
            <v>Tin học</v>
          </cell>
          <cell r="D6823" t="str">
            <v>21T4-ĐĐT1</v>
          </cell>
          <cell r="E6823">
            <v>2</v>
          </cell>
          <cell r="F6823" t="str">
            <v>Đào Thị Xuân Hường (TG)</v>
          </cell>
          <cell r="G6823">
            <v>53</v>
          </cell>
        </row>
        <row r="6824">
          <cell r="B6824" t="str">
            <v>071400207012</v>
          </cell>
          <cell r="C6824" t="str">
            <v>Tin học</v>
          </cell>
          <cell r="D6824" t="str">
            <v>21T4-CĐT1</v>
          </cell>
          <cell r="E6824">
            <v>2</v>
          </cell>
          <cell r="F6824" t="str">
            <v>Nguyễn Sanh  Cường</v>
          </cell>
          <cell r="G6824">
            <v>39</v>
          </cell>
        </row>
        <row r="6825">
          <cell r="B6825" t="str">
            <v>071400207013</v>
          </cell>
          <cell r="C6825" t="str">
            <v>Tin học</v>
          </cell>
          <cell r="D6825" t="str">
            <v>21T4-NNA1</v>
          </cell>
          <cell r="E6825">
            <v>2</v>
          </cell>
          <cell r="F6825" t="str">
            <v>Bùi Văn Dũng</v>
          </cell>
          <cell r="G6825">
            <v>44</v>
          </cell>
        </row>
        <row r="6826">
          <cell r="B6826" t="str">
            <v>071400207014</v>
          </cell>
          <cell r="C6826" t="str">
            <v>Tin học</v>
          </cell>
          <cell r="D6826" t="str">
            <v>21T4-NTN1; 21T4-NHQ1</v>
          </cell>
          <cell r="E6826">
            <v>2</v>
          </cell>
          <cell r="F6826" t="str">
            <v>Nguyễn Ngọc  Tuyên</v>
          </cell>
          <cell r="G6826">
            <v>24</v>
          </cell>
        </row>
        <row r="6827">
          <cell r="B6827" t="str">
            <v>071400207015</v>
          </cell>
          <cell r="C6827" t="str">
            <v>Tin học</v>
          </cell>
          <cell r="D6827" t="str">
            <v>21T4-NNA2</v>
          </cell>
          <cell r="E6827">
            <v>2</v>
          </cell>
          <cell r="F6827" t="str">
            <v>Trần Vĩnh  Xuyên</v>
          </cell>
          <cell r="G6827">
            <v>33</v>
          </cell>
        </row>
        <row r="6828">
          <cell r="B6828" t="str">
            <v>071400207017</v>
          </cell>
          <cell r="C6828" t="str">
            <v>Tin học</v>
          </cell>
          <cell r="D6828" t="str">
            <v>21T4-KML1</v>
          </cell>
          <cell r="E6828">
            <v>2</v>
          </cell>
          <cell r="F6828" t="str">
            <v>Dương Ngọc  Vọng</v>
          </cell>
          <cell r="G6828">
            <v>47</v>
          </cell>
        </row>
        <row r="6829">
          <cell r="B6829" t="str">
            <v>071400207018</v>
          </cell>
          <cell r="C6829" t="str">
            <v>Tin học</v>
          </cell>
          <cell r="D6829" t="str">
            <v>21T4-VSL1</v>
          </cell>
          <cell r="E6829">
            <v>2</v>
          </cell>
          <cell r="F6829" t="str">
            <v>Trần Đình Khôi (TG)</v>
          </cell>
          <cell r="G6829">
            <v>39</v>
          </cell>
        </row>
        <row r="6830">
          <cell r="B6830" t="str">
            <v>071400207020</v>
          </cell>
          <cell r="C6830" t="str">
            <v>Tin học</v>
          </cell>
          <cell r="D6830" t="str">
            <v>21T4-KTD1</v>
          </cell>
          <cell r="E6830">
            <v>2</v>
          </cell>
          <cell r="F6830" t="str">
            <v>Huỳnh Thị Minh Ly</v>
          </cell>
          <cell r="G6830">
            <v>45</v>
          </cell>
        </row>
        <row r="6831">
          <cell r="B6831" t="str">
            <v>071400207021</v>
          </cell>
          <cell r="C6831" t="str">
            <v>Tin học</v>
          </cell>
          <cell r="D6831" t="str">
            <v>21T4-QTD1</v>
          </cell>
          <cell r="E6831">
            <v>2</v>
          </cell>
          <cell r="F6831" t="str">
            <v>Bùi Văn Dũng</v>
          </cell>
          <cell r="G6831">
            <v>41</v>
          </cell>
        </row>
        <row r="6832">
          <cell r="B6832" t="str">
            <v>071400207022</v>
          </cell>
          <cell r="C6832" t="str">
            <v>Tin học</v>
          </cell>
          <cell r="D6832" t="str">
            <v>21T4-QTD2; 21T4-QNH1</v>
          </cell>
          <cell r="E6832">
            <v>2</v>
          </cell>
          <cell r="F6832" t="str">
            <v>Nguyễn Thị Khánh Thư</v>
          </cell>
          <cell r="G6832">
            <v>49</v>
          </cell>
        </row>
        <row r="6833">
          <cell r="B6833" t="str">
            <v>071400207023</v>
          </cell>
          <cell r="C6833" t="str">
            <v>Tin học</v>
          </cell>
          <cell r="D6833" t="str">
            <v>21T4-LGT1; 21T4-TCD1</v>
          </cell>
          <cell r="E6833">
            <v>2</v>
          </cell>
          <cell r="F6833" t="str">
            <v>Đặng Ngọc  Đoàn</v>
          </cell>
          <cell r="G6833">
            <v>49</v>
          </cell>
        </row>
        <row r="6834">
          <cell r="B6834" t="str">
            <v>071400207025</v>
          </cell>
          <cell r="C6834" t="str">
            <v>Tin học</v>
          </cell>
          <cell r="D6834" t="str">
            <v>21T4-QKS1</v>
          </cell>
          <cell r="E6834">
            <v>2</v>
          </cell>
          <cell r="F6834" t="str">
            <v>Nguyễn Nguyên Hoàng Ngọc  Quyên</v>
          </cell>
          <cell r="G6834">
            <v>48</v>
          </cell>
        </row>
        <row r="6835">
          <cell r="B6835" t="str">
            <v>071400207027</v>
          </cell>
          <cell r="C6835" t="str">
            <v>Tin học</v>
          </cell>
          <cell r="D6835" t="str">
            <v>21T4-TMĐ1</v>
          </cell>
          <cell r="E6835">
            <v>2</v>
          </cell>
          <cell r="F6835" t="str">
            <v>Huỳnh Thị Minh Ly</v>
          </cell>
          <cell r="G6835">
            <v>35</v>
          </cell>
        </row>
        <row r="6836">
          <cell r="B6836" t="str">
            <v>071400207028</v>
          </cell>
          <cell r="C6836" t="str">
            <v>Tin học</v>
          </cell>
          <cell r="D6836" t="str">
            <v>21T4-QDL1; 21T4-QLH1</v>
          </cell>
          <cell r="E6836">
            <v>2</v>
          </cell>
          <cell r="F6836" t="str">
            <v>Đào Thị Xuân Hường (TG)</v>
          </cell>
          <cell r="G6836">
            <v>34</v>
          </cell>
        </row>
        <row r="6837">
          <cell r="B6837" t="str">
            <v>071400207030</v>
          </cell>
          <cell r="C6837" t="str">
            <v>Tin học</v>
          </cell>
          <cell r="D6837" t="str">
            <v>21T4-KLB1; 21T4-KLB2</v>
          </cell>
          <cell r="E6837">
            <v>2</v>
          </cell>
          <cell r="F6837" t="str">
            <v>Nguyễn Ngọc  Tuyên</v>
          </cell>
          <cell r="G6837">
            <v>48</v>
          </cell>
        </row>
        <row r="6838">
          <cell r="B6838" t="str">
            <v>071400207032</v>
          </cell>
          <cell r="C6838" t="str">
            <v>Tin học</v>
          </cell>
          <cell r="D6838" t="str">
            <v>22T4-ANM1</v>
          </cell>
          <cell r="E6838">
            <v>2</v>
          </cell>
          <cell r="F6838" t="str">
            <v>Đỗ Thị Hải  Yến</v>
          </cell>
          <cell r="G6838">
            <v>24</v>
          </cell>
        </row>
        <row r="6839">
          <cell r="B6839" t="str">
            <v>071400207033</v>
          </cell>
          <cell r="C6839" t="str">
            <v>Tin học</v>
          </cell>
          <cell r="D6839" t="str">
            <v>22T4-CMT1</v>
          </cell>
          <cell r="E6839">
            <v>2</v>
          </cell>
          <cell r="F6839" t="str">
            <v>Trần Thanh Quang (TG)</v>
          </cell>
          <cell r="G6839">
            <v>70</v>
          </cell>
        </row>
        <row r="6840">
          <cell r="B6840" t="str">
            <v>071400207034</v>
          </cell>
          <cell r="C6840" t="str">
            <v>Tin học</v>
          </cell>
          <cell r="D6840" t="str">
            <v>22T4-ĐHĐ1</v>
          </cell>
          <cell r="E6840">
            <v>2</v>
          </cell>
          <cell r="F6840" t="str">
            <v>Trần Thanh Quang (TG)</v>
          </cell>
          <cell r="G6840">
            <v>51</v>
          </cell>
        </row>
        <row r="6841">
          <cell r="B6841" t="str">
            <v>071400207035</v>
          </cell>
          <cell r="C6841" t="str">
            <v>Tin học</v>
          </cell>
          <cell r="D6841" t="str">
            <v>22T4-ĐHĐ2</v>
          </cell>
          <cell r="E6841">
            <v>2</v>
          </cell>
          <cell r="F6841" t="str">
            <v>Nguyễn Nguyên Hoàng Ngọc  Quyên</v>
          </cell>
          <cell r="G6841">
            <v>45</v>
          </cell>
        </row>
        <row r="6842">
          <cell r="B6842" t="str">
            <v>071400207036</v>
          </cell>
          <cell r="C6842" t="str">
            <v>Tin học</v>
          </cell>
          <cell r="D6842" t="str">
            <v>22T4-LTM1</v>
          </cell>
          <cell r="E6842">
            <v>2</v>
          </cell>
          <cell r="F6842" t="str">
            <v>Nguyễn Thị Khánh Thư</v>
          </cell>
          <cell r="G6842">
            <v>48</v>
          </cell>
        </row>
        <row r="6843">
          <cell r="B6843" t="str">
            <v>071400207037</v>
          </cell>
          <cell r="C6843" t="str">
            <v>Tin học</v>
          </cell>
          <cell r="D6843" t="str">
            <v>22T4-LTM2</v>
          </cell>
          <cell r="E6843">
            <v>2</v>
          </cell>
          <cell r="F6843" t="str">
            <v>Nguyễn Nguyên Hoàng Ngọc  Quyên</v>
          </cell>
          <cell r="G6843">
            <v>45</v>
          </cell>
        </row>
        <row r="6844">
          <cell r="B6844" t="str">
            <v>071400207038</v>
          </cell>
          <cell r="C6844" t="str">
            <v>Tin học</v>
          </cell>
          <cell r="D6844" t="str">
            <v>22T4-LTM3</v>
          </cell>
          <cell r="E6844">
            <v>2</v>
          </cell>
          <cell r="F6844" t="str">
            <v>Lê Hồng  Thái</v>
          </cell>
          <cell r="G6844">
            <v>39</v>
          </cell>
        </row>
        <row r="6845">
          <cell r="B6845" t="str">
            <v>071400207039</v>
          </cell>
          <cell r="C6845" t="str">
            <v>Tin học</v>
          </cell>
          <cell r="D6845" t="str">
            <v>22T4-QTM1</v>
          </cell>
          <cell r="E6845">
            <v>2</v>
          </cell>
          <cell r="F6845" t="str">
            <v>Nguyễn Thị Khánh Thư</v>
          </cell>
          <cell r="G6845">
            <v>52</v>
          </cell>
        </row>
        <row r="6846">
          <cell r="B6846" t="str">
            <v>071400207040</v>
          </cell>
          <cell r="C6846" t="str">
            <v>Tin học</v>
          </cell>
          <cell r="D6846" t="str">
            <v>22T4-THU1</v>
          </cell>
          <cell r="E6846">
            <v>2</v>
          </cell>
          <cell r="F6846" t="str">
            <v>Đặng Ngọc  Đoàn</v>
          </cell>
          <cell r="G6846">
            <v>38</v>
          </cell>
        </row>
        <row r="6847">
          <cell r="B6847" t="str">
            <v>071400207041</v>
          </cell>
          <cell r="C6847" t="str">
            <v>Tin học</v>
          </cell>
          <cell r="D6847" t="str">
            <v>22T4-TKĐ1</v>
          </cell>
          <cell r="E6847">
            <v>2</v>
          </cell>
          <cell r="F6847" t="str">
            <v>Bùi Văn Dũng, Lê Hồng  Thái</v>
          </cell>
          <cell r="G6847">
            <v>52</v>
          </cell>
        </row>
        <row r="6848">
          <cell r="B6848" t="str">
            <v>071400207042</v>
          </cell>
          <cell r="C6848" t="str">
            <v>Tin học</v>
          </cell>
          <cell r="D6848" t="str">
            <v>22T4-TKĐ2</v>
          </cell>
          <cell r="E6848">
            <v>2</v>
          </cell>
          <cell r="F6848" t="str">
            <v>Nguyễn Ngọc  Tuyên</v>
          </cell>
          <cell r="G6848">
            <v>46</v>
          </cell>
        </row>
        <row r="6849">
          <cell r="B6849" t="str">
            <v>071400207043</v>
          </cell>
          <cell r="C6849" t="str">
            <v>Tin học</v>
          </cell>
          <cell r="D6849" t="str">
            <v>22T4-TKĐ3</v>
          </cell>
          <cell r="E6849">
            <v>2</v>
          </cell>
          <cell r="F6849" t="str">
            <v>Nguyễn Thị Khánh Thư</v>
          </cell>
          <cell r="G6849">
            <v>40</v>
          </cell>
        </row>
        <row r="6850">
          <cell r="B6850" t="str">
            <v>071400207044</v>
          </cell>
          <cell r="C6850" t="str">
            <v>Tin học</v>
          </cell>
          <cell r="D6850" t="str">
            <v>22T4-TKW1</v>
          </cell>
          <cell r="E6850">
            <v>2</v>
          </cell>
          <cell r="F6850" t="str">
            <v>Lê Hồng  Thái</v>
          </cell>
          <cell r="G6850">
            <v>28</v>
          </cell>
        </row>
        <row r="6851">
          <cell r="B6851" t="str">
            <v>071400207045</v>
          </cell>
          <cell r="C6851" t="str">
            <v>Tin học</v>
          </cell>
          <cell r="D6851" t="str">
            <v>21T4-NNA1</v>
          </cell>
          <cell r="E6851">
            <v>2</v>
          </cell>
          <cell r="G6851">
            <v>47</v>
          </cell>
        </row>
        <row r="6852">
          <cell r="B6852" t="str">
            <v>071400207046</v>
          </cell>
          <cell r="C6852" t="str">
            <v>Tin học</v>
          </cell>
          <cell r="D6852" t="str">
            <v>21T4-NNA1; 22T4-CMT1</v>
          </cell>
          <cell r="E6852">
            <v>2</v>
          </cell>
          <cell r="G6852">
            <v>21</v>
          </cell>
        </row>
        <row r="6853">
          <cell r="B6853" t="str">
            <v>071400207101</v>
          </cell>
          <cell r="C6853" t="str">
            <v>Tiếng Anh 1</v>
          </cell>
          <cell r="D6853" t="str">
            <v>20T4_HL2_KHCB 2</v>
          </cell>
          <cell r="E6853">
            <v>2</v>
          </cell>
          <cell r="F6853" t="str">
            <v>Lê Nguyễn Mỹ Trâm</v>
          </cell>
          <cell r="G6853">
            <v>16</v>
          </cell>
        </row>
        <row r="6854">
          <cell r="B6854" t="str">
            <v>071400207201</v>
          </cell>
          <cell r="C6854" t="str">
            <v>Máy điện</v>
          </cell>
          <cell r="D6854" t="str">
            <v>22T4-TĐH1</v>
          </cell>
          <cell r="E6854">
            <v>2</v>
          </cell>
          <cell r="F6854" t="str">
            <v>Ngô Hoàng  Anh</v>
          </cell>
          <cell r="G6854">
            <v>25</v>
          </cell>
        </row>
        <row r="6855">
          <cell r="B6855" t="str">
            <v>071400207202</v>
          </cell>
          <cell r="C6855" t="str">
            <v>Máy điện</v>
          </cell>
          <cell r="D6855" t="str">
            <v>22T4-TĐH1</v>
          </cell>
          <cell r="E6855">
            <v>2</v>
          </cell>
          <cell r="G6855">
            <v>4</v>
          </cell>
        </row>
        <row r="6856">
          <cell r="B6856" t="str">
            <v>071400207501</v>
          </cell>
          <cell r="C6856" t="str">
            <v>Động cơ đốt trong</v>
          </cell>
          <cell r="D6856" t="str">
            <v>22T4-CNÔ1</v>
          </cell>
          <cell r="E6856">
            <v>2</v>
          </cell>
          <cell r="F6856" t="str">
            <v>Nguyễn Minh  Thái</v>
          </cell>
          <cell r="G6856">
            <v>48</v>
          </cell>
        </row>
        <row r="6857">
          <cell r="B6857" t="str">
            <v>071400207502</v>
          </cell>
          <cell r="C6857" t="str">
            <v>Động cơ đốt trong</v>
          </cell>
          <cell r="D6857" t="str">
            <v>22T4-CNÔ2</v>
          </cell>
          <cell r="E6857">
            <v>2</v>
          </cell>
          <cell r="F6857" t="str">
            <v>Nguyễn Hữu Lương</v>
          </cell>
          <cell r="G6857">
            <v>45</v>
          </cell>
        </row>
        <row r="6858">
          <cell r="B6858" t="str">
            <v>071400207503</v>
          </cell>
          <cell r="C6858" t="str">
            <v>Động cơ đốt trong</v>
          </cell>
          <cell r="D6858" t="str">
            <v>22T4-CNÔ3</v>
          </cell>
          <cell r="E6858">
            <v>2</v>
          </cell>
          <cell r="F6858" t="str">
            <v>Phan Anh Tuấn  Kiệt</v>
          </cell>
          <cell r="G6858">
            <v>47</v>
          </cell>
        </row>
        <row r="6859">
          <cell r="B6859" t="str">
            <v>071400207504</v>
          </cell>
          <cell r="C6859" t="str">
            <v>Động cơ đốt trong</v>
          </cell>
          <cell r="D6859" t="str">
            <v>22T4-CNÔ4</v>
          </cell>
          <cell r="E6859">
            <v>2</v>
          </cell>
          <cell r="F6859" t="str">
            <v>Triệu Phú  Nguyên</v>
          </cell>
          <cell r="G6859">
            <v>50</v>
          </cell>
        </row>
        <row r="6860">
          <cell r="B6860" t="str">
            <v>071400207505</v>
          </cell>
          <cell r="C6860" t="str">
            <v>Động cơ đốt trong</v>
          </cell>
          <cell r="D6860" t="str">
            <v>22T4-CNÔ5</v>
          </cell>
          <cell r="E6860">
            <v>2</v>
          </cell>
          <cell r="F6860" t="str">
            <v>Huỳnh Đình Văn</v>
          </cell>
          <cell r="G6860">
            <v>46</v>
          </cell>
        </row>
        <row r="6861">
          <cell r="B6861" t="str">
            <v>071400207506</v>
          </cell>
          <cell r="C6861" t="str">
            <v>Động cơ đốt trong</v>
          </cell>
          <cell r="D6861" t="str">
            <v>22T4-CNÔ6</v>
          </cell>
          <cell r="E6861">
            <v>2</v>
          </cell>
          <cell r="F6861" t="str">
            <v>Nguyễn Hoàng Vinh</v>
          </cell>
          <cell r="G6861">
            <v>46</v>
          </cell>
        </row>
        <row r="6862">
          <cell r="B6862" t="str">
            <v>071400207507</v>
          </cell>
          <cell r="C6862" t="str">
            <v>Động cơ đốt trong</v>
          </cell>
          <cell r="D6862" t="str">
            <v>22T4-CNÔ1</v>
          </cell>
          <cell r="E6862">
            <v>2</v>
          </cell>
          <cell r="G6862">
            <v>12</v>
          </cell>
        </row>
        <row r="6863">
          <cell r="B6863" t="str">
            <v>071400207601</v>
          </cell>
          <cell r="C6863" t="str">
            <v>Hệ quản trị cơ sở dữ liệu</v>
          </cell>
          <cell r="D6863" t="str">
            <v>20T4_HL2_CNTT1</v>
          </cell>
          <cell r="E6863">
            <v>2</v>
          </cell>
          <cell r="F6863" t="str">
            <v>Lê Hồng  Thái</v>
          </cell>
          <cell r="G6863">
            <v>22</v>
          </cell>
        </row>
        <row r="6864">
          <cell r="B6864" t="str">
            <v>071400207801</v>
          </cell>
          <cell r="C6864" t="str">
            <v>Mỹ thuật trang phục</v>
          </cell>
          <cell r="D6864" t="str">
            <v>22T4-CNM1</v>
          </cell>
          <cell r="E6864">
            <v>2</v>
          </cell>
          <cell r="F6864" t="str">
            <v>Bùi Thị Ngọc Sương</v>
          </cell>
          <cell r="G6864">
            <v>20</v>
          </cell>
        </row>
        <row r="6865">
          <cell r="B6865" t="str">
            <v>071400208001</v>
          </cell>
          <cell r="C6865" t="str">
            <v>Soạn thảo văn bản</v>
          </cell>
          <cell r="D6865" t="str">
            <v>22T4-KTD1</v>
          </cell>
          <cell r="E6865">
            <v>2</v>
          </cell>
          <cell r="F6865" t="str">
            <v>Võ Thị Kim Thư</v>
          </cell>
          <cell r="G6865">
            <v>40</v>
          </cell>
        </row>
        <row r="6866">
          <cell r="B6866" t="str">
            <v>071400208601</v>
          </cell>
          <cell r="C6866" t="str">
            <v>Tiếng Anh Đàm phán</v>
          </cell>
          <cell r="D6866" t="str">
            <v>20T4-NNA1</v>
          </cell>
          <cell r="E6866">
            <v>2</v>
          </cell>
          <cell r="F6866" t="str">
            <v>Nguyễn Thị Thanh  Tú</v>
          </cell>
          <cell r="G6866">
            <v>47</v>
          </cell>
        </row>
        <row r="6867">
          <cell r="B6867" t="str">
            <v>071400208602</v>
          </cell>
          <cell r="C6867" t="str">
            <v>Tiếng Anh Đàm phán</v>
          </cell>
          <cell r="D6867" t="str">
            <v>20T4-NNA2</v>
          </cell>
          <cell r="E6867">
            <v>2</v>
          </cell>
          <cell r="F6867" t="str">
            <v>Lê Nguyễn Mỹ Trâm</v>
          </cell>
          <cell r="G6867">
            <v>49</v>
          </cell>
        </row>
        <row r="6868">
          <cell r="B6868" t="str">
            <v>071400208603</v>
          </cell>
          <cell r="C6868" t="str">
            <v>Tiếng Anh Đàm phán</v>
          </cell>
          <cell r="D6868" t="str">
            <v>20T4-NNA1</v>
          </cell>
          <cell r="E6868">
            <v>2</v>
          </cell>
          <cell r="G6868">
            <v>8</v>
          </cell>
        </row>
        <row r="6869">
          <cell r="B6869" t="str">
            <v>071400208701</v>
          </cell>
          <cell r="C6869" t="str">
            <v>Tiếng Anh Thuyết trình</v>
          </cell>
          <cell r="D6869" t="str">
            <v>21T4-NNA1</v>
          </cell>
          <cell r="E6869">
            <v>2</v>
          </cell>
          <cell r="F6869" t="str">
            <v>Nguyễn Thị Thanh  Tú</v>
          </cell>
          <cell r="G6869">
            <v>42</v>
          </cell>
        </row>
        <row r="6870">
          <cell r="B6870" t="str">
            <v>071400208702</v>
          </cell>
          <cell r="C6870" t="str">
            <v>Tiếng Anh Thuyết trình</v>
          </cell>
          <cell r="D6870" t="str">
            <v>21T4-NNA2</v>
          </cell>
          <cell r="E6870">
            <v>2</v>
          </cell>
          <cell r="F6870" t="str">
            <v>Trần Thanh Trúc</v>
          </cell>
          <cell r="G6870">
            <v>32</v>
          </cell>
        </row>
        <row r="6871">
          <cell r="B6871" t="str">
            <v>071400208801</v>
          </cell>
          <cell r="C6871" t="str">
            <v>Trắc địa đại cương</v>
          </cell>
          <cell r="D6871" t="str">
            <v>22T4-KXD1</v>
          </cell>
          <cell r="E6871">
            <v>2</v>
          </cell>
          <cell r="F6871" t="str">
            <v>Nguyễn Thị Thu Hảo (TG)</v>
          </cell>
          <cell r="G6871">
            <v>14</v>
          </cell>
        </row>
        <row r="6872">
          <cell r="B6872" t="str">
            <v>071400208802</v>
          </cell>
          <cell r="C6872" t="str">
            <v>Trắc địa đại cương</v>
          </cell>
          <cell r="D6872" t="str">
            <v>22T4-KXD1</v>
          </cell>
          <cell r="E6872">
            <v>2</v>
          </cell>
          <cell r="G6872">
            <v>3</v>
          </cell>
        </row>
        <row r="6873">
          <cell r="B6873" t="str">
            <v>071400209901</v>
          </cell>
          <cell r="C6873" t="str">
            <v>Cơ học xây dựng</v>
          </cell>
          <cell r="D6873" t="str">
            <v>21T4-KXD1</v>
          </cell>
          <cell r="E6873">
            <v>2</v>
          </cell>
          <cell r="F6873" t="str">
            <v>Trần Ngọc Tuấn</v>
          </cell>
          <cell r="G6873">
            <v>15</v>
          </cell>
        </row>
        <row r="6874">
          <cell r="B6874" t="str">
            <v>071400209902</v>
          </cell>
          <cell r="C6874" t="str">
            <v>Cơ học xây dựng</v>
          </cell>
          <cell r="D6874" t="str">
            <v>21T4-KXD1</v>
          </cell>
          <cell r="E6874">
            <v>2</v>
          </cell>
          <cell r="G6874">
            <v>11</v>
          </cell>
        </row>
        <row r="6875">
          <cell r="B6875" t="str">
            <v>071400210401</v>
          </cell>
          <cell r="C6875" t="str">
            <v>Hệ thống điện, nước và thiết bị chống sét</v>
          </cell>
          <cell r="D6875" t="str">
            <v>21T4-KXD1</v>
          </cell>
          <cell r="E6875">
            <v>2</v>
          </cell>
          <cell r="F6875" t="str">
            <v>Trình Minh Phong</v>
          </cell>
          <cell r="G6875">
            <v>15</v>
          </cell>
        </row>
        <row r="6876">
          <cell r="B6876" t="str">
            <v>071400210402</v>
          </cell>
          <cell r="C6876" t="str">
            <v>Hệ thống điện, nước và thiết bị chống sét</v>
          </cell>
          <cell r="D6876" t="str">
            <v>21T4-KXD1</v>
          </cell>
          <cell r="E6876">
            <v>2</v>
          </cell>
          <cell r="G6876">
            <v>3</v>
          </cell>
        </row>
        <row r="6877">
          <cell r="B6877" t="str">
            <v>071400212601</v>
          </cell>
          <cell r="C6877" t="str">
            <v>Thiết kế mẫu trên máy tính</v>
          </cell>
          <cell r="D6877" t="str">
            <v>21T4-CNM1</v>
          </cell>
          <cell r="E6877">
            <v>2</v>
          </cell>
          <cell r="F6877" t="str">
            <v>Lâm Thị Phương Thùy</v>
          </cell>
          <cell r="G6877">
            <v>18</v>
          </cell>
        </row>
        <row r="6878">
          <cell r="B6878" t="str">
            <v>071400212602</v>
          </cell>
          <cell r="C6878" t="str">
            <v>Thiết kế mẫu trên máy tính</v>
          </cell>
          <cell r="D6878" t="str">
            <v>21T4-CNM1</v>
          </cell>
          <cell r="E6878">
            <v>2</v>
          </cell>
          <cell r="G6878">
            <v>1</v>
          </cell>
        </row>
        <row r="6879">
          <cell r="B6879" t="str">
            <v>071400214601</v>
          </cell>
          <cell r="C6879" t="str">
            <v>Kế toán trên Excel</v>
          </cell>
          <cell r="D6879" t="str">
            <v>20T4-KTD1</v>
          </cell>
          <cell r="E6879">
            <v>2</v>
          </cell>
          <cell r="F6879" t="str">
            <v>Lưu Thị Thúy</v>
          </cell>
          <cell r="G6879">
            <v>30</v>
          </cell>
        </row>
        <row r="6880">
          <cell r="B6880" t="str">
            <v>071400214602</v>
          </cell>
          <cell r="C6880" t="str">
            <v>Kế toán trên Excel</v>
          </cell>
          <cell r="D6880" t="str">
            <v>20T4-KTD1</v>
          </cell>
          <cell r="E6880">
            <v>2</v>
          </cell>
          <cell r="F6880" t="str">
            <v>Lưu Thị Thúy</v>
          </cell>
          <cell r="G6880">
            <v>33</v>
          </cell>
        </row>
        <row r="6881">
          <cell r="B6881" t="str">
            <v>071400214603</v>
          </cell>
          <cell r="C6881" t="str">
            <v>Kế toán trên Excel</v>
          </cell>
          <cell r="D6881" t="str">
            <v>20T4-KTD1</v>
          </cell>
          <cell r="E6881">
            <v>2</v>
          </cell>
          <cell r="G6881">
            <v>11</v>
          </cell>
        </row>
        <row r="6882">
          <cell r="B6882" t="str">
            <v>071400218001</v>
          </cell>
          <cell r="C6882" t="str">
            <v>Thực hành hệ thống truyền lực trên ô tô</v>
          </cell>
          <cell r="D6882" t="str">
            <v>20T4-CNÔ1</v>
          </cell>
          <cell r="E6882">
            <v>2</v>
          </cell>
          <cell r="F6882" t="str">
            <v>Kiều Trung  Tín</v>
          </cell>
          <cell r="G6882">
            <v>36</v>
          </cell>
        </row>
        <row r="6883">
          <cell r="B6883" t="str">
            <v>071400218002</v>
          </cell>
          <cell r="C6883" t="str">
            <v>Thực hành hệ thống truyền lực trên ô tô</v>
          </cell>
          <cell r="D6883" t="str">
            <v>20T4-CNÔ2</v>
          </cell>
          <cell r="E6883">
            <v>2</v>
          </cell>
          <cell r="F6883" t="str">
            <v>Trương Công Trưởng (TG)</v>
          </cell>
          <cell r="G6883">
            <v>29</v>
          </cell>
        </row>
        <row r="6884">
          <cell r="B6884" t="str">
            <v>071400218003</v>
          </cell>
          <cell r="C6884" t="str">
            <v>Thực hành hệ thống truyền lực trên ô tô</v>
          </cell>
          <cell r="D6884" t="str">
            <v>20T4-CNÔ3</v>
          </cell>
          <cell r="E6884">
            <v>2</v>
          </cell>
          <cell r="F6884" t="str">
            <v>Nguyễn Thái Bình</v>
          </cell>
          <cell r="G6884">
            <v>26</v>
          </cell>
        </row>
        <row r="6885">
          <cell r="B6885" t="str">
            <v>071400218004</v>
          </cell>
          <cell r="C6885" t="str">
            <v>Thực hành hệ thống truyền lực trên ô tô</v>
          </cell>
          <cell r="D6885" t="str">
            <v>20T4-CNÔ4</v>
          </cell>
          <cell r="E6885">
            <v>2</v>
          </cell>
          <cell r="F6885" t="str">
            <v>Đỗ Hoàng Duy</v>
          </cell>
          <cell r="G6885">
            <v>29</v>
          </cell>
        </row>
        <row r="6886">
          <cell r="B6886" t="str">
            <v>071400218005</v>
          </cell>
          <cell r="C6886" t="str">
            <v>Thực hành hệ thống truyền lực trên ô tô</v>
          </cell>
          <cell r="D6886" t="str">
            <v>20T4-CNÔ5</v>
          </cell>
          <cell r="E6886">
            <v>2</v>
          </cell>
          <cell r="F6886" t="str">
            <v>Trần Văn Đông</v>
          </cell>
          <cell r="G6886">
            <v>31</v>
          </cell>
        </row>
        <row r="6887">
          <cell r="B6887" t="str">
            <v>071400219901</v>
          </cell>
          <cell r="C6887" t="str">
            <v>Đồ án Lập trình quản lý</v>
          </cell>
          <cell r="D6887" t="str">
            <v>20T4-THU1</v>
          </cell>
          <cell r="E6887">
            <v>2</v>
          </cell>
          <cell r="F6887" t="str">
            <v>Dương Ngọc  Vọng</v>
          </cell>
          <cell r="G6887">
            <v>49</v>
          </cell>
        </row>
        <row r="6888">
          <cell r="B6888" t="str">
            <v>071400220101</v>
          </cell>
          <cell r="C6888" t="str">
            <v>Tiếng Anh 2</v>
          </cell>
          <cell r="D6888" t="str">
            <v>21T4_HL2_KHCB3</v>
          </cell>
          <cell r="E6888">
            <v>2</v>
          </cell>
          <cell r="F6888" t="str">
            <v>Lê Nguyễn Mỹ Trâm</v>
          </cell>
          <cell r="G6888">
            <v>33</v>
          </cell>
        </row>
        <row r="6889">
          <cell r="B6889" t="str">
            <v>071400220102</v>
          </cell>
          <cell r="C6889" t="str">
            <v>Tiếng Anh 2</v>
          </cell>
          <cell r="D6889" t="str">
            <v>21T4_HL2_KHCB3</v>
          </cell>
          <cell r="E6889">
            <v>2</v>
          </cell>
          <cell r="G6889">
            <v>2</v>
          </cell>
        </row>
        <row r="6890">
          <cell r="B6890" t="str">
            <v>071400220201</v>
          </cell>
          <cell r="C6890" t="str">
            <v>Thiết kế đồ họa với Illustrator</v>
          </cell>
          <cell r="D6890" t="str">
            <v>20T4-THU1</v>
          </cell>
          <cell r="E6890">
            <v>2</v>
          </cell>
          <cell r="F6890" t="str">
            <v>Lâm Thị Phương Thùy</v>
          </cell>
          <cell r="G6890">
            <v>49</v>
          </cell>
        </row>
        <row r="6891">
          <cell r="B6891" t="str">
            <v>071400220401</v>
          </cell>
          <cell r="C6891" t="str">
            <v>Cơ sở kỹ thuật lạnh</v>
          </cell>
          <cell r="D6891" t="str">
            <v>22T4-KML1</v>
          </cell>
          <cell r="E6891">
            <v>2</v>
          </cell>
          <cell r="F6891" t="str">
            <v>Trần Đình Khoa</v>
          </cell>
          <cell r="G6891">
            <v>45</v>
          </cell>
        </row>
        <row r="6892">
          <cell r="B6892" t="str">
            <v>071400220402</v>
          </cell>
          <cell r="C6892" t="str">
            <v>Cơ sở kỹ thuật lạnh</v>
          </cell>
          <cell r="D6892" t="str">
            <v>22T4-VSL1</v>
          </cell>
          <cell r="E6892">
            <v>2</v>
          </cell>
          <cell r="F6892" t="str">
            <v>Trần Đình Khoa</v>
          </cell>
          <cell r="G6892">
            <v>32</v>
          </cell>
        </row>
        <row r="6893">
          <cell r="B6893" t="str">
            <v>071400220403</v>
          </cell>
          <cell r="C6893" t="str">
            <v>Cơ sở kỹ thuật lạnh</v>
          </cell>
          <cell r="D6893" t="str">
            <v>22T4-VSL2</v>
          </cell>
          <cell r="E6893">
            <v>2</v>
          </cell>
          <cell r="F6893" t="str">
            <v>Nguyễn Thanh Dũng</v>
          </cell>
          <cell r="G6893">
            <v>27</v>
          </cell>
        </row>
        <row r="6894">
          <cell r="B6894" t="str">
            <v>071400220404</v>
          </cell>
          <cell r="C6894" t="str">
            <v>Cơ sở kỹ thuật lạnh</v>
          </cell>
          <cell r="D6894" t="str">
            <v>22T4-KML1</v>
          </cell>
          <cell r="E6894">
            <v>2</v>
          </cell>
          <cell r="G6894">
            <v>4</v>
          </cell>
        </row>
        <row r="6895">
          <cell r="B6895" t="str">
            <v>071400220501</v>
          </cell>
          <cell r="C6895" t="str">
            <v>Cơ sở kỹ thuật Điện - Điện tử</v>
          </cell>
          <cell r="D6895" t="str">
            <v>22T4-KML1</v>
          </cell>
          <cell r="E6895">
            <v>2</v>
          </cell>
          <cell r="F6895" t="str">
            <v>Võ Anh Hào</v>
          </cell>
          <cell r="G6895">
            <v>35</v>
          </cell>
        </row>
        <row r="6896">
          <cell r="B6896" t="str">
            <v>071400220502</v>
          </cell>
          <cell r="C6896" t="str">
            <v>Cơ sở kỹ thuật Điện - Điện tử</v>
          </cell>
          <cell r="D6896" t="str">
            <v>22T4-VSL1</v>
          </cell>
          <cell r="E6896">
            <v>2</v>
          </cell>
          <cell r="F6896" t="str">
            <v>Đỗ Trọng  Quý</v>
          </cell>
          <cell r="G6896">
            <v>31</v>
          </cell>
        </row>
        <row r="6897">
          <cell r="B6897" t="str">
            <v>071400220503</v>
          </cell>
          <cell r="C6897" t="str">
            <v>Cơ sở kỹ thuật Điện - Điện tử</v>
          </cell>
          <cell r="D6897" t="str">
            <v>22T4-VSL2</v>
          </cell>
          <cell r="E6897">
            <v>2</v>
          </cell>
          <cell r="F6897" t="str">
            <v>Võ Anh Hào</v>
          </cell>
          <cell r="G6897">
            <v>27</v>
          </cell>
        </row>
        <row r="6898">
          <cell r="B6898" t="str">
            <v>071400220504</v>
          </cell>
          <cell r="C6898" t="str">
            <v>Cơ sở kỹ thuật Điện - Điện tử</v>
          </cell>
          <cell r="D6898" t="str">
            <v>22T4-KML1</v>
          </cell>
          <cell r="E6898">
            <v>2</v>
          </cell>
          <cell r="G6898">
            <v>7</v>
          </cell>
        </row>
        <row r="6899">
          <cell r="B6899" t="str">
            <v>071400220601</v>
          </cell>
          <cell r="C6899" t="str">
            <v>Thực hành Điện cơ bản</v>
          </cell>
          <cell r="D6899" t="str">
            <v>22T4-KML1</v>
          </cell>
          <cell r="E6899">
            <v>2</v>
          </cell>
          <cell r="F6899" t="str">
            <v>Võ Anh Hào</v>
          </cell>
          <cell r="G6899">
            <v>39</v>
          </cell>
        </row>
        <row r="6900">
          <cell r="B6900" t="str">
            <v>071400220602</v>
          </cell>
          <cell r="C6900" t="str">
            <v>Thực hành Điện cơ bản</v>
          </cell>
          <cell r="D6900" t="str">
            <v>22T4-VSL1</v>
          </cell>
          <cell r="E6900">
            <v>2</v>
          </cell>
          <cell r="F6900" t="str">
            <v>Đỗ Trọng  Quý</v>
          </cell>
          <cell r="G6900">
            <v>31</v>
          </cell>
        </row>
        <row r="6901">
          <cell r="B6901" t="str">
            <v>071400220603</v>
          </cell>
          <cell r="C6901" t="str">
            <v>Thực hành Điện cơ bản</v>
          </cell>
          <cell r="D6901" t="str">
            <v>22T4-VSL2</v>
          </cell>
          <cell r="E6901">
            <v>2</v>
          </cell>
          <cell r="F6901" t="str">
            <v>Võ Anh Hào</v>
          </cell>
          <cell r="G6901">
            <v>27</v>
          </cell>
        </row>
        <row r="6902">
          <cell r="B6902" t="str">
            <v>071400220701</v>
          </cell>
          <cell r="C6902" t="str">
            <v>CAD ứng dụng chuyên ngành</v>
          </cell>
          <cell r="D6902" t="str">
            <v>21T4-KML1</v>
          </cell>
          <cell r="E6902">
            <v>2</v>
          </cell>
          <cell r="F6902" t="str">
            <v>Nguyễn Thanh Dũng</v>
          </cell>
          <cell r="G6902">
            <v>29</v>
          </cell>
        </row>
        <row r="6903">
          <cell r="B6903" t="str">
            <v>071400220702</v>
          </cell>
          <cell r="C6903" t="str">
            <v>CAD ứng dụng chuyên ngành</v>
          </cell>
          <cell r="D6903" t="str">
            <v>21T4-KML1</v>
          </cell>
          <cell r="E6903">
            <v>2</v>
          </cell>
          <cell r="F6903" t="str">
            <v>Nguyễn Thanh Dũng</v>
          </cell>
          <cell r="G6903">
            <v>25</v>
          </cell>
        </row>
        <row r="6904">
          <cell r="B6904" t="str">
            <v>071400220703</v>
          </cell>
          <cell r="C6904" t="str">
            <v>CAD ứng dụng chuyên ngành</v>
          </cell>
          <cell r="D6904" t="str">
            <v>21T4-KML1</v>
          </cell>
          <cell r="E6904">
            <v>2</v>
          </cell>
          <cell r="G6904">
            <v>5</v>
          </cell>
        </row>
        <row r="6905">
          <cell r="B6905" t="str">
            <v>071400222601</v>
          </cell>
          <cell r="C6905" t="str">
            <v>Chiến lược và chính sách kinh doanh</v>
          </cell>
          <cell r="D6905" t="str">
            <v>20T4-QTD1</v>
          </cell>
          <cell r="E6905">
            <v>2</v>
          </cell>
          <cell r="F6905" t="str">
            <v>Huỳnh Kim Liên</v>
          </cell>
          <cell r="G6905">
            <v>55</v>
          </cell>
        </row>
        <row r="6906">
          <cell r="B6906" t="str">
            <v>071400222602</v>
          </cell>
          <cell r="C6906" t="str">
            <v>Chiến lược và chính sách kinh doanh</v>
          </cell>
          <cell r="D6906" t="str">
            <v>20T4-QTD1</v>
          </cell>
          <cell r="E6906">
            <v>2</v>
          </cell>
          <cell r="G6906">
            <v>2</v>
          </cell>
        </row>
        <row r="6907">
          <cell r="B6907" t="str">
            <v>071400222901</v>
          </cell>
          <cell r="C6907" t="str">
            <v>Kế toán doanh nghiệp 2</v>
          </cell>
          <cell r="D6907" t="str">
            <v>21T4-KTD1</v>
          </cell>
          <cell r="E6907">
            <v>2</v>
          </cell>
          <cell r="F6907" t="str">
            <v>Nguyễn Thị Minh Thùy</v>
          </cell>
          <cell r="G6907">
            <v>46</v>
          </cell>
        </row>
        <row r="6908">
          <cell r="B6908" t="str">
            <v>071400222902</v>
          </cell>
          <cell r="C6908" t="str">
            <v>Kế toán doanh nghiệp 2</v>
          </cell>
          <cell r="D6908" t="str">
            <v>21T4_HL2_Kinh tế 1</v>
          </cell>
          <cell r="E6908">
            <v>2</v>
          </cell>
          <cell r="F6908" t="str">
            <v>Nguyễn Thị Thanh Hòa</v>
          </cell>
          <cell r="G6908">
            <v>13</v>
          </cell>
        </row>
        <row r="6909">
          <cell r="B6909" t="str">
            <v>071400222903</v>
          </cell>
          <cell r="C6909" t="str">
            <v>Kế toán doanh nghiệp 2</v>
          </cell>
          <cell r="D6909" t="str">
            <v>21T4_HL2_Kinh tế 1</v>
          </cell>
          <cell r="E6909">
            <v>2</v>
          </cell>
          <cell r="G6909">
            <v>1</v>
          </cell>
        </row>
        <row r="6910">
          <cell r="B6910" t="str">
            <v>071400222904</v>
          </cell>
          <cell r="C6910" t="str">
            <v>Kế toán doanh nghiệp 2</v>
          </cell>
          <cell r="D6910" t="str">
            <v>21T4_HL2_Kinh tế 1; 21T4-KTD1</v>
          </cell>
          <cell r="E6910">
            <v>2</v>
          </cell>
          <cell r="G6910">
            <v>10</v>
          </cell>
        </row>
        <row r="6911">
          <cell r="B6911" t="str">
            <v>071400223501</v>
          </cell>
          <cell r="C6911" t="str">
            <v>Quản trị kho hàng</v>
          </cell>
          <cell r="D6911" t="str">
            <v>22T4-LGT1</v>
          </cell>
          <cell r="E6911">
            <v>2</v>
          </cell>
          <cell r="F6911" t="str">
            <v>Đồng Công Tạo</v>
          </cell>
          <cell r="G6911">
            <v>35</v>
          </cell>
        </row>
        <row r="6912">
          <cell r="B6912" t="str">
            <v>071400223801</v>
          </cell>
          <cell r="C6912" t="str">
            <v>Thực hành trắc địa</v>
          </cell>
          <cell r="D6912" t="str">
            <v>22T4-KXD1</v>
          </cell>
          <cell r="E6912">
            <v>2</v>
          </cell>
          <cell r="F6912" t="str">
            <v>Nguyễn Thị Thu Hảo (TG)</v>
          </cell>
          <cell r="G6912">
            <v>14</v>
          </cell>
        </row>
        <row r="6913">
          <cell r="B6913" t="str">
            <v>071400224001</v>
          </cell>
          <cell r="C6913" t="str">
            <v>Tiếng Hoa</v>
          </cell>
          <cell r="D6913" t="str">
            <v>17T4_HL2_KHCB</v>
          </cell>
          <cell r="E6913">
            <v>2</v>
          </cell>
          <cell r="G6913">
            <v>1</v>
          </cell>
        </row>
        <row r="6914">
          <cell r="B6914" t="str">
            <v>071400224201</v>
          </cell>
          <cell r="C6914" t="str">
            <v>Thuế</v>
          </cell>
          <cell r="D6914" t="str">
            <v>21T4-KTD1</v>
          </cell>
          <cell r="E6914">
            <v>2</v>
          </cell>
          <cell r="F6914" t="str">
            <v>Nguyễn Thị Minh Thùy</v>
          </cell>
          <cell r="G6914">
            <v>47</v>
          </cell>
        </row>
        <row r="6915">
          <cell r="B6915" t="str">
            <v>071400224202</v>
          </cell>
          <cell r="C6915" t="str">
            <v>Thuế</v>
          </cell>
          <cell r="D6915" t="str">
            <v>21T4-KTD1</v>
          </cell>
          <cell r="E6915">
            <v>2</v>
          </cell>
          <cell r="G6915">
            <v>4</v>
          </cell>
        </row>
        <row r="6916">
          <cell r="B6916" t="str">
            <v>071400225701</v>
          </cell>
          <cell r="C6916" t="str">
            <v>Đồ án chuyên ngành 1</v>
          </cell>
          <cell r="D6916" t="str">
            <v>20T4-CĐT1</v>
          </cell>
          <cell r="E6916">
            <v>2</v>
          </cell>
          <cell r="F6916" t="str">
            <v>Trần Nguyên Bảo Trân</v>
          </cell>
          <cell r="G6916">
            <v>55</v>
          </cell>
        </row>
        <row r="6917">
          <cell r="B6917" t="str">
            <v>071400226001</v>
          </cell>
          <cell r="C6917" t="str">
            <v>Thực hành Lập trình hướng đối tượng</v>
          </cell>
          <cell r="D6917" t="str">
            <v>20T4-CĐT1</v>
          </cell>
          <cell r="E6917">
            <v>2</v>
          </cell>
          <cell r="F6917" t="str">
            <v>Nguyễn Thị Tố  Nga, Trần Giang Nam</v>
          </cell>
          <cell r="G6917">
            <v>55</v>
          </cell>
        </row>
        <row r="6918">
          <cell r="B6918" t="str">
            <v>071400226301</v>
          </cell>
          <cell r="C6918" t="str">
            <v>Đồ án chuyên ngành 1</v>
          </cell>
          <cell r="D6918" t="str">
            <v>20T4-ĐĐT1</v>
          </cell>
          <cell r="E6918">
            <v>2</v>
          </cell>
          <cell r="F6918" t="str">
            <v>Cao Văn Tuấn</v>
          </cell>
          <cell r="G6918">
            <v>34</v>
          </cell>
        </row>
        <row r="6919">
          <cell r="B6919" t="str">
            <v>071400227901</v>
          </cell>
          <cell r="C6919" t="str">
            <v>Thống kê du lịch</v>
          </cell>
          <cell r="D6919" t="str">
            <v>22T4-QDL1</v>
          </cell>
          <cell r="E6919">
            <v>2</v>
          </cell>
          <cell r="F6919" t="str">
            <v>Trần Lý Phương Thảo (TG)</v>
          </cell>
          <cell r="G6919">
            <v>23</v>
          </cell>
        </row>
        <row r="6920">
          <cell r="B6920" t="str">
            <v>071400228601</v>
          </cell>
          <cell r="C6920" t="str">
            <v>Tâm lý kinh doanh</v>
          </cell>
          <cell r="D6920" t="str">
            <v>20T4-KTD1</v>
          </cell>
          <cell r="E6920">
            <v>2</v>
          </cell>
          <cell r="F6920" t="str">
            <v>Nguyễn Mỹ Tiên</v>
          </cell>
          <cell r="G6920">
            <v>63</v>
          </cell>
        </row>
        <row r="6921">
          <cell r="B6921" t="str">
            <v>071400228602</v>
          </cell>
          <cell r="C6921" t="str">
            <v>Tâm lý kinh doanh</v>
          </cell>
          <cell r="D6921" t="str">
            <v>20T4-KTD1</v>
          </cell>
          <cell r="E6921">
            <v>2</v>
          </cell>
          <cell r="G6921">
            <v>1</v>
          </cell>
        </row>
        <row r="6922">
          <cell r="B6922" t="str">
            <v>071400228801</v>
          </cell>
          <cell r="C6922" t="str">
            <v>Thực hành Lập trình PLC</v>
          </cell>
          <cell r="D6922" t="str">
            <v>20T4-ĐĐT1</v>
          </cell>
          <cell r="E6922">
            <v>2</v>
          </cell>
          <cell r="F6922" t="str">
            <v>Mạnh Lê Hoàn</v>
          </cell>
          <cell r="G6922">
            <v>33</v>
          </cell>
        </row>
        <row r="6923">
          <cell r="B6923" t="str">
            <v>071400229201</v>
          </cell>
          <cell r="C6923" t="str">
            <v>Thực tập tốt nghiệp</v>
          </cell>
          <cell r="D6923" t="str">
            <v>20T4-CĐT1</v>
          </cell>
          <cell r="E6923">
            <v>2</v>
          </cell>
          <cell r="G6923">
            <v>55</v>
          </cell>
        </row>
        <row r="6924">
          <cell r="B6924" t="str">
            <v>071400229402</v>
          </cell>
          <cell r="C6924" t="str">
            <v>Thực hành hệ thống máy lạnh công nghiệp</v>
          </cell>
          <cell r="D6924" t="str">
            <v>20T4-CNL1; 20T4-LĐL1</v>
          </cell>
          <cell r="E6924">
            <v>2</v>
          </cell>
          <cell r="F6924" t="str">
            <v>Đặng Thế Huân</v>
          </cell>
          <cell r="G6924">
            <v>33</v>
          </cell>
        </row>
        <row r="6925">
          <cell r="B6925" t="str">
            <v>071400229403</v>
          </cell>
          <cell r="C6925" t="str">
            <v>Thực hành hệ thống máy lạnh công nghiệp</v>
          </cell>
          <cell r="D6925" t="str">
            <v>20T4-KML1</v>
          </cell>
          <cell r="E6925">
            <v>2</v>
          </cell>
          <cell r="F6925" t="str">
            <v>Nguyễn Vũ Xuân  Thì</v>
          </cell>
          <cell r="G6925">
            <v>30</v>
          </cell>
        </row>
        <row r="6926">
          <cell r="B6926" t="str">
            <v>071400229404</v>
          </cell>
          <cell r="C6926" t="str">
            <v>Thực hành hệ thống máy lạnh công nghiệp</v>
          </cell>
          <cell r="D6926" t="str">
            <v>20T4-VSL1</v>
          </cell>
          <cell r="E6926">
            <v>2</v>
          </cell>
          <cell r="F6926" t="str">
            <v>Đặng Thế Huân</v>
          </cell>
          <cell r="G6926">
            <v>50</v>
          </cell>
        </row>
        <row r="6927">
          <cell r="B6927" t="str">
            <v>071400229502</v>
          </cell>
          <cell r="C6927" t="str">
            <v>Đồ án cơ sở ngành</v>
          </cell>
          <cell r="D6927" t="str">
            <v>20T4-CNL1; 20T4-LĐL1</v>
          </cell>
          <cell r="E6927">
            <v>2</v>
          </cell>
          <cell r="F6927" t="str">
            <v>Nguyễn Vũ Xuân  Thì</v>
          </cell>
          <cell r="G6927">
            <v>31</v>
          </cell>
        </row>
        <row r="6928">
          <cell r="B6928" t="str">
            <v>071400229503</v>
          </cell>
          <cell r="C6928" t="str">
            <v>Đồ án cơ sở ngành</v>
          </cell>
          <cell r="D6928" t="str">
            <v>20T4-KML1</v>
          </cell>
          <cell r="E6928">
            <v>2</v>
          </cell>
          <cell r="F6928" t="str">
            <v>Nguyễn Thanh Dũng</v>
          </cell>
          <cell r="G6928">
            <v>30</v>
          </cell>
        </row>
        <row r="6929">
          <cell r="B6929" t="str">
            <v>071400229504</v>
          </cell>
          <cell r="C6929" t="str">
            <v>Đồ án cơ sở ngành</v>
          </cell>
          <cell r="D6929" t="str">
            <v>20T4-VSL1</v>
          </cell>
          <cell r="E6929">
            <v>2</v>
          </cell>
          <cell r="F6929" t="str">
            <v>Hoàng Văn Viết</v>
          </cell>
          <cell r="G6929">
            <v>50</v>
          </cell>
        </row>
        <row r="6930">
          <cell r="B6930" t="str">
            <v>071400229601</v>
          </cell>
          <cell r="C6930" t="str">
            <v>Thiết kế sơ bộ hệ thống điều hòa không khí</v>
          </cell>
          <cell r="D6930" t="str">
            <v>20T4-VSL1</v>
          </cell>
          <cell r="E6930">
            <v>2</v>
          </cell>
          <cell r="F6930" t="str">
            <v>Hoàng Văn Viết</v>
          </cell>
          <cell r="G6930">
            <v>52</v>
          </cell>
        </row>
        <row r="6931">
          <cell r="B6931" t="str">
            <v>071400229602</v>
          </cell>
          <cell r="C6931" t="str">
            <v>Thiết kế sơ bộ hệ thống điều hòa không khí</v>
          </cell>
          <cell r="D6931" t="str">
            <v>20T4-VSL1</v>
          </cell>
          <cell r="E6931">
            <v>2</v>
          </cell>
          <cell r="G6931">
            <v>1</v>
          </cell>
        </row>
        <row r="6932">
          <cell r="B6932" t="str">
            <v>071400230101</v>
          </cell>
          <cell r="C6932" t="str">
            <v>Dung sai - Vẽ kỹ thuật</v>
          </cell>
          <cell r="D6932" t="str">
            <v>21T4-CNÔ1</v>
          </cell>
          <cell r="E6932">
            <v>2</v>
          </cell>
          <cell r="F6932" t="str">
            <v>Vũ Quang Khải</v>
          </cell>
          <cell r="G6932">
            <v>44</v>
          </cell>
        </row>
        <row r="6933">
          <cell r="B6933" t="str">
            <v>071400230102</v>
          </cell>
          <cell r="C6933" t="str">
            <v>Dung sai - Vẽ kỹ thuật</v>
          </cell>
          <cell r="D6933" t="str">
            <v>21T4-CNÔ2</v>
          </cell>
          <cell r="E6933">
            <v>2</v>
          </cell>
          <cell r="F6933" t="str">
            <v>Vũ Quang Khải</v>
          </cell>
          <cell r="G6933">
            <v>43</v>
          </cell>
        </row>
        <row r="6934">
          <cell r="B6934" t="str">
            <v>071400230103</v>
          </cell>
          <cell r="C6934" t="str">
            <v>Dung sai - Vẽ kỹ thuật</v>
          </cell>
          <cell r="D6934" t="str">
            <v>21T4-CNÔ3</v>
          </cell>
          <cell r="E6934">
            <v>2</v>
          </cell>
          <cell r="F6934" t="str">
            <v>Vũ Quang Khải</v>
          </cell>
          <cell r="G6934">
            <v>38</v>
          </cell>
        </row>
        <row r="6935">
          <cell r="B6935" t="str">
            <v>071400230104</v>
          </cell>
          <cell r="C6935" t="str">
            <v>Dung sai - Vẽ kỹ thuật</v>
          </cell>
          <cell r="D6935" t="str">
            <v>21T4-CNÔ4</v>
          </cell>
          <cell r="E6935">
            <v>2</v>
          </cell>
          <cell r="F6935" t="str">
            <v>Nguyễn Thanh  Vũ</v>
          </cell>
          <cell r="G6935">
            <v>34</v>
          </cell>
        </row>
        <row r="6936">
          <cell r="B6936" t="str">
            <v>071400230105</v>
          </cell>
          <cell r="C6936" t="str">
            <v>Dung sai - Vẽ kỹ thuật</v>
          </cell>
          <cell r="D6936" t="str">
            <v>21T4-CNÔ1</v>
          </cell>
          <cell r="E6936">
            <v>2</v>
          </cell>
          <cell r="G6936">
            <v>44</v>
          </cell>
        </row>
        <row r="6937">
          <cell r="B6937" t="str">
            <v>071400230301</v>
          </cell>
          <cell r="C6937" t="str">
            <v>Đồ án an toàn mạng</v>
          </cell>
          <cell r="D6937" t="str">
            <v>20T4-ANM1</v>
          </cell>
          <cell r="E6937">
            <v>2</v>
          </cell>
          <cell r="F6937" t="str">
            <v>Dương Ngọc  Vọng</v>
          </cell>
          <cell r="G6937">
            <v>24</v>
          </cell>
        </row>
        <row r="6938">
          <cell r="B6938" t="str">
            <v>071400230401</v>
          </cell>
          <cell r="C6938" t="str">
            <v>An toàn hệ thống mạng máy tính</v>
          </cell>
          <cell r="D6938" t="str">
            <v>20T4-ANM1</v>
          </cell>
          <cell r="E6938">
            <v>2</v>
          </cell>
          <cell r="F6938" t="str">
            <v>Lê Quý Hưng  Quốc</v>
          </cell>
          <cell r="G6938">
            <v>27</v>
          </cell>
        </row>
        <row r="6939">
          <cell r="B6939" t="str">
            <v>071400230402</v>
          </cell>
          <cell r="C6939" t="str">
            <v>An toàn hệ thống mạng máy tính</v>
          </cell>
          <cell r="D6939" t="str">
            <v>20T4-QTM1</v>
          </cell>
          <cell r="E6939">
            <v>2</v>
          </cell>
          <cell r="F6939" t="str">
            <v>Trần Nguyên Vũ (TG)</v>
          </cell>
          <cell r="G6939">
            <v>36</v>
          </cell>
        </row>
        <row r="6940">
          <cell r="B6940" t="str">
            <v>071400230403</v>
          </cell>
          <cell r="C6940" t="str">
            <v>An toàn hệ thống mạng máy tính</v>
          </cell>
          <cell r="D6940" t="str">
            <v>20T4-QTM2</v>
          </cell>
          <cell r="E6940">
            <v>2</v>
          </cell>
          <cell r="F6940" t="str">
            <v>Trần Nguyên Vũ (TG)</v>
          </cell>
          <cell r="G6940">
            <v>23</v>
          </cell>
        </row>
        <row r="6941">
          <cell r="B6941" t="str">
            <v>071400230501</v>
          </cell>
          <cell r="C6941" t="str">
            <v>Đồ án sửa chữa máy tính</v>
          </cell>
          <cell r="D6941" t="str">
            <v>20T4-CMT1</v>
          </cell>
          <cell r="E6941">
            <v>2</v>
          </cell>
          <cell r="F6941" t="str">
            <v>Đặng Ngọc  Đoàn</v>
          </cell>
          <cell r="G6941">
            <v>42</v>
          </cell>
        </row>
        <row r="6942">
          <cell r="B6942" t="str">
            <v>071400230601</v>
          </cell>
          <cell r="C6942" t="str">
            <v>Thực tập tốt nghiệp</v>
          </cell>
          <cell r="D6942" t="str">
            <v>20T4-CMT1</v>
          </cell>
          <cell r="E6942">
            <v>2</v>
          </cell>
          <cell r="G6942">
            <v>42</v>
          </cell>
        </row>
        <row r="6943">
          <cell r="B6943" t="str">
            <v>071400231001</v>
          </cell>
          <cell r="C6943" t="str">
            <v>Đồ án cơ sở ngành</v>
          </cell>
          <cell r="D6943" t="str">
            <v>21T4-LTM1</v>
          </cell>
          <cell r="E6943">
            <v>2</v>
          </cell>
          <cell r="F6943" t="str">
            <v>Trần Tấn Tài (TG)</v>
          </cell>
          <cell r="G6943">
            <v>40</v>
          </cell>
        </row>
        <row r="6944">
          <cell r="B6944" t="str">
            <v>071400231002</v>
          </cell>
          <cell r="C6944" t="str">
            <v>Đồ án cơ sở ngành</v>
          </cell>
          <cell r="D6944" t="str">
            <v>21T4-LTM2</v>
          </cell>
          <cell r="E6944">
            <v>2</v>
          </cell>
          <cell r="F6944" t="str">
            <v>Trương Hoàng Nhu (TG)</v>
          </cell>
          <cell r="G6944">
            <v>53</v>
          </cell>
        </row>
        <row r="6945">
          <cell r="B6945" t="str">
            <v>071400231003</v>
          </cell>
          <cell r="C6945" t="str">
            <v>Đồ án cơ sở ngành</v>
          </cell>
          <cell r="D6945" t="str">
            <v>21T4-LTM3</v>
          </cell>
          <cell r="E6945">
            <v>2</v>
          </cell>
          <cell r="F6945" t="str">
            <v>Trương Hoàng Nhu (TG)</v>
          </cell>
          <cell r="G6945">
            <v>23</v>
          </cell>
        </row>
        <row r="6946">
          <cell r="B6946" t="str">
            <v>071400231301</v>
          </cell>
          <cell r="C6946" t="str">
            <v>Thực tập tốt nghiệp</v>
          </cell>
          <cell r="D6946" t="str">
            <v>20T4-QTM1</v>
          </cell>
          <cell r="E6946">
            <v>2</v>
          </cell>
          <cell r="G6946">
            <v>30</v>
          </cell>
        </row>
        <row r="6947">
          <cell r="B6947" t="str">
            <v>071400231302</v>
          </cell>
          <cell r="C6947" t="str">
            <v>Thực tập tốt nghiệp</v>
          </cell>
          <cell r="D6947" t="str">
            <v>20T4-QTM2</v>
          </cell>
          <cell r="E6947">
            <v>2</v>
          </cell>
          <cell r="G6947">
            <v>22</v>
          </cell>
        </row>
        <row r="6948">
          <cell r="B6948" t="str">
            <v>071400231401</v>
          </cell>
          <cell r="C6948" t="str">
            <v>Ý tưởng sáng tạo</v>
          </cell>
          <cell r="D6948" t="str">
            <v>19T4-HL2_21T4-TKĐ1</v>
          </cell>
          <cell r="E6948">
            <v>2</v>
          </cell>
          <cell r="F6948" t="str">
            <v>Tạ Chí Sao Mai (TG)</v>
          </cell>
          <cell r="G6948">
            <v>2</v>
          </cell>
        </row>
        <row r="6949">
          <cell r="B6949" t="str">
            <v>071400231501</v>
          </cell>
          <cell r="C6949" t="str">
            <v>Đồ án Thiết kế bao bì</v>
          </cell>
          <cell r="D6949" t="str">
            <v>20T4-TKĐ1</v>
          </cell>
          <cell r="E6949">
            <v>2</v>
          </cell>
          <cell r="F6949" t="str">
            <v>Võ Thị Lắm (TG)</v>
          </cell>
          <cell r="G6949">
            <v>42</v>
          </cell>
        </row>
        <row r="6950">
          <cell r="B6950" t="str">
            <v>071400231502</v>
          </cell>
          <cell r="C6950" t="str">
            <v>Đồ án Thiết kế bao bì</v>
          </cell>
          <cell r="D6950" t="str">
            <v>20T4-TKĐ2</v>
          </cell>
          <cell r="E6950">
            <v>2</v>
          </cell>
          <cell r="F6950" t="str">
            <v>Võ Thị Lắm (TG)</v>
          </cell>
          <cell r="G6950">
            <v>33</v>
          </cell>
        </row>
        <row r="6951">
          <cell r="B6951" t="str">
            <v>071400231503</v>
          </cell>
          <cell r="C6951" t="str">
            <v>Đồ án Thiết kế bao bì</v>
          </cell>
          <cell r="D6951" t="str">
            <v>20T4-TKĐ3</v>
          </cell>
          <cell r="E6951">
            <v>2</v>
          </cell>
          <cell r="F6951" t="str">
            <v>Võ Thị Lắm (TG)</v>
          </cell>
          <cell r="G6951">
            <v>33</v>
          </cell>
        </row>
        <row r="6952">
          <cell r="B6952" t="str">
            <v>071400231601</v>
          </cell>
          <cell r="C6952" t="str">
            <v>Thực tập tốt nghiệp</v>
          </cell>
          <cell r="D6952" t="str">
            <v>20T4-TKĐ1</v>
          </cell>
          <cell r="E6952">
            <v>2</v>
          </cell>
          <cell r="G6952">
            <v>41</v>
          </cell>
        </row>
        <row r="6953">
          <cell r="B6953" t="str">
            <v>071400231602</v>
          </cell>
          <cell r="C6953" t="str">
            <v>Thực tập tốt nghiệp</v>
          </cell>
          <cell r="D6953" t="str">
            <v>20T4-TKĐ2</v>
          </cell>
          <cell r="E6953">
            <v>2</v>
          </cell>
          <cell r="G6953">
            <v>33</v>
          </cell>
        </row>
        <row r="6954">
          <cell r="B6954" t="str">
            <v>071400231603</v>
          </cell>
          <cell r="C6954" t="str">
            <v>Thực tập tốt nghiệp</v>
          </cell>
          <cell r="D6954" t="str">
            <v>20T4-TKĐ3</v>
          </cell>
          <cell r="E6954">
            <v>2</v>
          </cell>
          <cell r="G6954">
            <v>33</v>
          </cell>
        </row>
        <row r="6955">
          <cell r="B6955" t="str">
            <v>071400231701</v>
          </cell>
          <cell r="C6955" t="str">
            <v>Công nghệ Multimedia</v>
          </cell>
          <cell r="D6955" t="str">
            <v>20T4-TKĐ1</v>
          </cell>
          <cell r="E6955">
            <v>2</v>
          </cell>
          <cell r="F6955" t="str">
            <v>Huỳnh Quốc Dũng</v>
          </cell>
          <cell r="G6955">
            <v>41</v>
          </cell>
        </row>
        <row r="6956">
          <cell r="B6956" t="str">
            <v>071400231702</v>
          </cell>
          <cell r="C6956" t="str">
            <v>Công nghệ Multimedia</v>
          </cell>
          <cell r="D6956" t="str">
            <v>20T4-TKĐ2</v>
          </cell>
          <cell r="E6956">
            <v>2</v>
          </cell>
          <cell r="F6956" t="str">
            <v>Huỳnh Quốc Dũng</v>
          </cell>
          <cell r="G6956">
            <v>33</v>
          </cell>
        </row>
        <row r="6957">
          <cell r="B6957" t="str">
            <v>071400231703</v>
          </cell>
          <cell r="C6957" t="str">
            <v>Công nghệ Multimedia</v>
          </cell>
          <cell r="D6957" t="str">
            <v>20T4-TKĐ3</v>
          </cell>
          <cell r="E6957">
            <v>2</v>
          </cell>
          <cell r="F6957" t="str">
            <v>Đào Thị Xuân Hường (TG)</v>
          </cell>
          <cell r="G6957">
            <v>33</v>
          </cell>
        </row>
        <row r="6958">
          <cell r="B6958" t="str">
            <v>071400232001</v>
          </cell>
          <cell r="C6958" t="str">
            <v>Đồ án cơ sở ngành</v>
          </cell>
          <cell r="D6958" t="str">
            <v>20T4-TKW1</v>
          </cell>
          <cell r="E6958">
            <v>2</v>
          </cell>
          <cell r="F6958" t="str">
            <v>Đoàn Thanh Tân (TG), Trần Việt  Khánh</v>
          </cell>
          <cell r="G6958">
            <v>39</v>
          </cell>
        </row>
        <row r="6959">
          <cell r="B6959" t="str">
            <v>071400232002</v>
          </cell>
          <cell r="C6959" t="str">
            <v>Đồ án cơ sở ngành</v>
          </cell>
          <cell r="D6959" t="str">
            <v>21T4-TKW1</v>
          </cell>
          <cell r="E6959">
            <v>2</v>
          </cell>
          <cell r="F6959" t="str">
            <v>Trần Vĩnh  Xuyên</v>
          </cell>
          <cell r="G6959">
            <v>25</v>
          </cell>
        </row>
        <row r="6960">
          <cell r="B6960" t="str">
            <v>071400232101</v>
          </cell>
          <cell r="C6960" t="str">
            <v>Thực tập tốt nghiệp</v>
          </cell>
          <cell r="D6960" t="str">
            <v>20T4-TKW1</v>
          </cell>
          <cell r="E6960">
            <v>2</v>
          </cell>
          <cell r="G6960">
            <v>39</v>
          </cell>
        </row>
        <row r="6961">
          <cell r="B6961" t="str">
            <v>071400232701</v>
          </cell>
          <cell r="C6961" t="str">
            <v>Thực tập tốt nghiệp</v>
          </cell>
          <cell r="D6961" t="str">
            <v>20T4-TMĐ1</v>
          </cell>
          <cell r="E6961">
            <v>2</v>
          </cell>
          <cell r="G6961">
            <v>24</v>
          </cell>
        </row>
        <row r="6962">
          <cell r="B6962" t="str">
            <v>071400232901</v>
          </cell>
          <cell r="C6962" t="str">
            <v>Thực tập tốt nghiệp</v>
          </cell>
          <cell r="D6962" t="str">
            <v>20T4-THU1</v>
          </cell>
          <cell r="E6962">
            <v>2</v>
          </cell>
          <cell r="G6962">
            <v>50</v>
          </cell>
        </row>
        <row r="6963">
          <cell r="B6963" t="str">
            <v>071400233301</v>
          </cell>
          <cell r="C6963" t="str">
            <v>Thực hành chuẩn bị sản xuất</v>
          </cell>
          <cell r="D6963" t="str">
            <v>20T4-CNM1</v>
          </cell>
          <cell r="E6963">
            <v>2</v>
          </cell>
          <cell r="F6963" t="str">
            <v>Lê Thị Phương Thảo</v>
          </cell>
          <cell r="G6963">
            <v>26</v>
          </cell>
        </row>
        <row r="6964">
          <cell r="B6964" t="str">
            <v>071400233401</v>
          </cell>
          <cell r="C6964" t="str">
            <v>Thực hành may các sản phẩm nâng cao</v>
          </cell>
          <cell r="D6964" t="str">
            <v>20T4-CNM1</v>
          </cell>
          <cell r="E6964">
            <v>2</v>
          </cell>
          <cell r="F6964" t="str">
            <v>Nguyễn Bạch Cẩm  Dung</v>
          </cell>
          <cell r="G6964">
            <v>26</v>
          </cell>
        </row>
        <row r="6965">
          <cell r="B6965" t="str">
            <v>071400233501</v>
          </cell>
          <cell r="C6965" t="str">
            <v>Thực hành may nón, túi xách</v>
          </cell>
          <cell r="D6965" t="str">
            <v>20T4-CNM1</v>
          </cell>
          <cell r="E6965">
            <v>2</v>
          </cell>
          <cell r="F6965" t="str">
            <v>Trần Hồng Thảo</v>
          </cell>
          <cell r="G6965">
            <v>26</v>
          </cell>
        </row>
        <row r="6966">
          <cell r="B6966" t="str">
            <v>071400233801</v>
          </cell>
          <cell r="C6966" t="str">
            <v>Kế toán hành chính sự nghiệp</v>
          </cell>
          <cell r="D6966" t="str">
            <v>21T4-KTD1</v>
          </cell>
          <cell r="E6966">
            <v>2</v>
          </cell>
          <cell r="F6966" t="str">
            <v>Lưu Thị Thúy</v>
          </cell>
          <cell r="G6966">
            <v>47</v>
          </cell>
        </row>
        <row r="6967">
          <cell r="B6967" t="str">
            <v>071400233802</v>
          </cell>
          <cell r="C6967" t="str">
            <v>Kế toán hành chính sự nghiệp</v>
          </cell>
          <cell r="D6967" t="str">
            <v>21T4-KTD1</v>
          </cell>
          <cell r="E6967">
            <v>2</v>
          </cell>
          <cell r="G6967">
            <v>1</v>
          </cell>
        </row>
        <row r="6968">
          <cell r="B6968" t="str">
            <v>071400234101</v>
          </cell>
          <cell r="C6968" t="str">
            <v>Tài chính công</v>
          </cell>
          <cell r="D6968" t="str">
            <v>20T4-KTD1</v>
          </cell>
          <cell r="E6968">
            <v>2</v>
          </cell>
          <cell r="F6968" t="str">
            <v>Ngô Lê Vân Anh (TG)</v>
          </cell>
          <cell r="G6968">
            <v>63</v>
          </cell>
        </row>
        <row r="6969">
          <cell r="B6969" t="str">
            <v>071400234102</v>
          </cell>
          <cell r="C6969" t="str">
            <v>Tài chính công</v>
          </cell>
          <cell r="D6969" t="str">
            <v>20T4-KTD1</v>
          </cell>
          <cell r="E6969">
            <v>2</v>
          </cell>
          <cell r="G6969">
            <v>1</v>
          </cell>
        </row>
        <row r="6970">
          <cell r="B6970" t="str">
            <v>071400234201</v>
          </cell>
          <cell r="C6970" t="str">
            <v>Đồ án chuyên ngành 1</v>
          </cell>
          <cell r="D6970" t="str">
            <v>20T4-KTD1</v>
          </cell>
          <cell r="E6970">
            <v>2</v>
          </cell>
          <cell r="F6970" t="str">
            <v>Lưu Thị Thúy</v>
          </cell>
          <cell r="G6970">
            <v>62</v>
          </cell>
        </row>
        <row r="6971">
          <cell r="B6971" t="str">
            <v>071400234501</v>
          </cell>
          <cell r="C6971" t="str">
            <v>Đồ án chuyên ngành 1</v>
          </cell>
          <cell r="D6971" t="str">
            <v>20T4-QTD1</v>
          </cell>
          <cell r="E6971">
            <v>2</v>
          </cell>
          <cell r="F6971" t="str">
            <v>Cao Xuân Giang</v>
          </cell>
          <cell r="G6971">
            <v>55</v>
          </cell>
        </row>
        <row r="6972">
          <cell r="B6972" t="str">
            <v>071400234701</v>
          </cell>
          <cell r="C6972" t="str">
            <v>Thực tập tốt nghiệp</v>
          </cell>
          <cell r="D6972" t="str">
            <v>20T4-QTD1</v>
          </cell>
          <cell r="E6972">
            <v>2</v>
          </cell>
          <cell r="G6972">
            <v>56</v>
          </cell>
        </row>
        <row r="6973">
          <cell r="B6973" t="str">
            <v>071400234801</v>
          </cell>
          <cell r="C6973" t="str">
            <v>Thực tập tốt nghiệp</v>
          </cell>
          <cell r="D6973" t="str">
            <v>20T4-LGT1</v>
          </cell>
          <cell r="E6973">
            <v>2</v>
          </cell>
          <cell r="G6973">
            <v>28</v>
          </cell>
        </row>
        <row r="6974">
          <cell r="B6974" t="str">
            <v>071400235101</v>
          </cell>
          <cell r="C6974" t="str">
            <v>Bao bì - Đóng gói hàng hóa</v>
          </cell>
          <cell r="D6974" t="str">
            <v>21T4-LGT1</v>
          </cell>
          <cell r="E6974">
            <v>2</v>
          </cell>
          <cell r="F6974" t="str">
            <v>Lê Thị Thúy Oanh</v>
          </cell>
          <cell r="G6974">
            <v>23</v>
          </cell>
        </row>
        <row r="6975">
          <cell r="B6975" t="str">
            <v>071400235102</v>
          </cell>
          <cell r="C6975" t="str">
            <v>Bao bì - Đóng gói hàng hóa</v>
          </cell>
          <cell r="D6975" t="str">
            <v>21T4-LGT1</v>
          </cell>
          <cell r="E6975">
            <v>2</v>
          </cell>
          <cell r="G6975">
            <v>1</v>
          </cell>
        </row>
        <row r="6976">
          <cell r="B6976" t="str">
            <v>071400235401</v>
          </cell>
          <cell r="C6976" t="str">
            <v>Vận tải đa phương thức</v>
          </cell>
          <cell r="D6976" t="str">
            <v>20T4-LGT1</v>
          </cell>
          <cell r="E6976">
            <v>2</v>
          </cell>
          <cell r="F6976" t="str">
            <v>Trần Minh Quân (TG)</v>
          </cell>
          <cell r="G6976">
            <v>28</v>
          </cell>
        </row>
        <row r="6977">
          <cell r="B6977" t="str">
            <v>071400235402</v>
          </cell>
          <cell r="C6977" t="str">
            <v>Vận tải đa phương thức</v>
          </cell>
          <cell r="D6977" t="str">
            <v>20T4-LGT1</v>
          </cell>
          <cell r="E6977">
            <v>2</v>
          </cell>
          <cell r="G6977">
            <v>4</v>
          </cell>
        </row>
        <row r="6978">
          <cell r="B6978" t="str">
            <v>071400235701</v>
          </cell>
          <cell r="C6978" t="str">
            <v>Dịch vụ giao nhận vận tải quốc tế</v>
          </cell>
          <cell r="D6978" t="str">
            <v>20T4-LGT1</v>
          </cell>
          <cell r="E6978">
            <v>2</v>
          </cell>
          <cell r="F6978" t="str">
            <v>Nguyễn Ngọc Thuý Lan (TG)</v>
          </cell>
          <cell r="G6978">
            <v>28</v>
          </cell>
        </row>
        <row r="6979">
          <cell r="B6979" t="str">
            <v>071400235702</v>
          </cell>
          <cell r="C6979" t="str">
            <v>Dịch vụ giao nhận vận tải quốc tế</v>
          </cell>
          <cell r="D6979" t="str">
            <v>20T4-LGT1</v>
          </cell>
          <cell r="E6979">
            <v>2</v>
          </cell>
          <cell r="G6979">
            <v>3</v>
          </cell>
        </row>
        <row r="6980">
          <cell r="B6980" t="str">
            <v>071400235901</v>
          </cell>
          <cell r="C6980" t="str">
            <v>Tài chính quốc tế</v>
          </cell>
          <cell r="D6980" t="str">
            <v>20T4-TCD1</v>
          </cell>
          <cell r="E6980">
            <v>2</v>
          </cell>
          <cell r="F6980" t="str">
            <v>Lê Hà Huệ Trinh (TG)</v>
          </cell>
          <cell r="G6980">
            <v>33</v>
          </cell>
        </row>
        <row r="6981">
          <cell r="B6981" t="str">
            <v>071400235902</v>
          </cell>
          <cell r="C6981" t="str">
            <v>Tài chính quốc tế</v>
          </cell>
          <cell r="D6981" t="str">
            <v>20T4-TCD1</v>
          </cell>
          <cell r="E6981">
            <v>2</v>
          </cell>
          <cell r="G6981">
            <v>1</v>
          </cell>
        </row>
        <row r="6982">
          <cell r="B6982" t="str">
            <v>071400236001</v>
          </cell>
          <cell r="C6982" t="str">
            <v>Thực tập tốt nghiệp</v>
          </cell>
          <cell r="D6982" t="str">
            <v>20T4-TCD1</v>
          </cell>
          <cell r="E6982">
            <v>2</v>
          </cell>
          <cell r="G6982">
            <v>33</v>
          </cell>
        </row>
        <row r="6983">
          <cell r="B6983" t="str">
            <v>071400236101</v>
          </cell>
          <cell r="C6983" t="str">
            <v>Đồ án chuyên ngành 1</v>
          </cell>
          <cell r="D6983" t="str">
            <v>20T4-TCD1</v>
          </cell>
          <cell r="E6983">
            <v>2</v>
          </cell>
          <cell r="F6983" t="str">
            <v>Lê Hà Huệ Trinh (TG)</v>
          </cell>
          <cell r="G6983">
            <v>27</v>
          </cell>
        </row>
        <row r="6984">
          <cell r="B6984" t="str">
            <v>071400237301</v>
          </cell>
          <cell r="C6984" t="str">
            <v>Tiếng Hoa</v>
          </cell>
          <cell r="D6984" t="str">
            <v>20T4-NNA1</v>
          </cell>
          <cell r="E6984">
            <v>2</v>
          </cell>
          <cell r="F6984" t="str">
            <v>Vòng Cún Pẩu (TG)</v>
          </cell>
          <cell r="G6984">
            <v>47</v>
          </cell>
        </row>
        <row r="6985">
          <cell r="B6985" t="str">
            <v>071400237302</v>
          </cell>
          <cell r="C6985" t="str">
            <v>Tiếng Hoa</v>
          </cell>
          <cell r="D6985" t="str">
            <v>20T4-NNA2</v>
          </cell>
          <cell r="E6985">
            <v>2</v>
          </cell>
          <cell r="F6985" t="str">
            <v>Đặng Thị Kiến An (TG)</v>
          </cell>
          <cell r="G6985">
            <v>50</v>
          </cell>
        </row>
        <row r="6986">
          <cell r="B6986" t="str">
            <v>071400237303</v>
          </cell>
          <cell r="C6986" t="str">
            <v>Tiếng Hoa</v>
          </cell>
          <cell r="D6986" t="str">
            <v>20T4-NNA1</v>
          </cell>
          <cell r="E6986">
            <v>2</v>
          </cell>
          <cell r="G6986">
            <v>4</v>
          </cell>
        </row>
        <row r="6987">
          <cell r="B6987" t="str">
            <v>071400237601</v>
          </cell>
          <cell r="C6987" t="str">
            <v>Thực hành tay nghề 2</v>
          </cell>
          <cell r="D6987" t="str">
            <v>20T4-KXD1</v>
          </cell>
          <cell r="E6987">
            <v>2</v>
          </cell>
          <cell r="F6987" t="str">
            <v>Đào Công Muôn (TG)</v>
          </cell>
          <cell r="G6987">
            <v>28</v>
          </cell>
        </row>
        <row r="6988">
          <cell r="B6988" t="str">
            <v>071400237801</v>
          </cell>
          <cell r="C6988" t="str">
            <v>Thực hành tin học ứng dụng trong xây dựng</v>
          </cell>
          <cell r="D6988" t="str">
            <v>20T4-KXD1</v>
          </cell>
          <cell r="E6988">
            <v>2</v>
          </cell>
          <cell r="F6988" t="str">
            <v>Phạm Quang Vũ</v>
          </cell>
          <cell r="G6988">
            <v>28</v>
          </cell>
        </row>
        <row r="6989">
          <cell r="B6989" t="str">
            <v>071400239801</v>
          </cell>
          <cell r="C6989" t="str">
            <v>Toán 1</v>
          </cell>
          <cell r="D6989" t="str">
            <v>21T4_20T4_HL2_KHCB 2</v>
          </cell>
          <cell r="E6989">
            <v>2</v>
          </cell>
          <cell r="F6989" t="str">
            <v>Nguyễn Thị Thanh Thảo (TG)</v>
          </cell>
          <cell r="G6989">
            <v>6</v>
          </cell>
        </row>
        <row r="6990">
          <cell r="B6990" t="str">
            <v>071400240601</v>
          </cell>
          <cell r="C6990" t="str">
            <v>Đồ án chuyên ngành 1</v>
          </cell>
          <cell r="D6990" t="str">
            <v>20T4-TĐH1</v>
          </cell>
          <cell r="E6990">
            <v>2</v>
          </cell>
          <cell r="F6990" t="str">
            <v>Nguyễn Thị Tố  Nga</v>
          </cell>
          <cell r="G6990">
            <v>29</v>
          </cell>
        </row>
        <row r="6991">
          <cell r="B6991" t="str">
            <v>071400240801</v>
          </cell>
          <cell r="C6991" t="str">
            <v>Thực tập tốt nghiệp</v>
          </cell>
          <cell r="D6991" t="str">
            <v>20T4-TĐH1</v>
          </cell>
          <cell r="E6991">
            <v>2</v>
          </cell>
          <cell r="G6991">
            <v>29</v>
          </cell>
        </row>
        <row r="6992">
          <cell r="B6992" t="str">
            <v>071400241101</v>
          </cell>
          <cell r="C6992" t="str">
            <v>Tính toán thiết bị trao đổi nhiệt</v>
          </cell>
          <cell r="D6992" t="str">
            <v>20T4-CNL1</v>
          </cell>
          <cell r="E6992">
            <v>2</v>
          </cell>
          <cell r="F6992" t="str">
            <v>Trần Đình Khoa</v>
          </cell>
          <cell r="G6992">
            <v>16</v>
          </cell>
        </row>
        <row r="6993">
          <cell r="B6993" t="str">
            <v>071400252701</v>
          </cell>
          <cell r="C6993" t="str">
            <v>Thương phẩm và an toàn thực phẩm</v>
          </cell>
          <cell r="D6993" t="str">
            <v>22T4-KLB1</v>
          </cell>
          <cell r="E6993">
            <v>2</v>
          </cell>
          <cell r="F6993" t="str">
            <v>Nguyễn Thị Huyền (TG)</v>
          </cell>
          <cell r="G6993">
            <v>45</v>
          </cell>
        </row>
        <row r="6994">
          <cell r="B6994" t="str">
            <v>071400252702</v>
          </cell>
          <cell r="C6994" t="str">
            <v>Thương phẩm và an toàn thực phẩm</v>
          </cell>
          <cell r="D6994" t="str">
            <v>22T4-KLB2</v>
          </cell>
          <cell r="E6994">
            <v>2</v>
          </cell>
          <cell r="F6994" t="str">
            <v>Phạm Thị Thanh  Thúy</v>
          </cell>
          <cell r="G6994">
            <v>35</v>
          </cell>
        </row>
        <row r="6995">
          <cell r="B6995" t="str">
            <v>071400252703</v>
          </cell>
          <cell r="C6995" t="str">
            <v>Thương phẩm và an toàn thực phẩm</v>
          </cell>
          <cell r="D6995" t="str">
            <v>22T4-KLB1</v>
          </cell>
          <cell r="E6995">
            <v>2</v>
          </cell>
          <cell r="G6995">
            <v>1</v>
          </cell>
        </row>
        <row r="6996">
          <cell r="B6996" t="str">
            <v>071400252801</v>
          </cell>
          <cell r="C6996" t="str">
            <v>Nghiệp vụ thanh toán</v>
          </cell>
          <cell r="D6996" t="str">
            <v>22T4-QDL1</v>
          </cell>
          <cell r="E6996">
            <v>2</v>
          </cell>
          <cell r="F6996" t="str">
            <v>Ngô Thị Mỹ Hạnh (TG)</v>
          </cell>
          <cell r="G6996">
            <v>22</v>
          </cell>
        </row>
        <row r="6997">
          <cell r="B6997" t="str">
            <v>071400252802</v>
          </cell>
          <cell r="C6997" t="str">
            <v>Nghiệp vụ thanh toán</v>
          </cell>
          <cell r="D6997" t="str">
            <v>22T4-QDL1</v>
          </cell>
          <cell r="E6997">
            <v>2</v>
          </cell>
          <cell r="G6997">
            <v>1</v>
          </cell>
        </row>
        <row r="6998">
          <cell r="B6998" t="str">
            <v>071400252901</v>
          </cell>
          <cell r="C6998" t="str">
            <v>Giao tiếp trong du lịch</v>
          </cell>
          <cell r="D6998" t="str">
            <v>22T4-QKS1</v>
          </cell>
          <cell r="E6998">
            <v>2</v>
          </cell>
          <cell r="F6998" t="str">
            <v>Nguyễn Mỹ Tiên</v>
          </cell>
          <cell r="G6998">
            <v>34</v>
          </cell>
        </row>
        <row r="6999">
          <cell r="B6999" t="str">
            <v>071400252902</v>
          </cell>
          <cell r="C6999" t="str">
            <v>Giao tiếp trong du lịch</v>
          </cell>
          <cell r="D6999" t="str">
            <v>22T4-QNH1</v>
          </cell>
          <cell r="E6999">
            <v>2</v>
          </cell>
          <cell r="F6999" t="str">
            <v>Nguyễn Mỹ Tiên</v>
          </cell>
          <cell r="G6999">
            <v>37</v>
          </cell>
        </row>
        <row r="7000">
          <cell r="B7000" t="str">
            <v>071400252903</v>
          </cell>
          <cell r="C7000" t="str">
            <v>Giao tiếp trong du lịch</v>
          </cell>
          <cell r="D7000" t="str">
            <v>22T4-QKS1</v>
          </cell>
          <cell r="E7000">
            <v>2</v>
          </cell>
          <cell r="G7000">
            <v>1</v>
          </cell>
        </row>
        <row r="7001">
          <cell r="B7001" t="str">
            <v>071400253001</v>
          </cell>
          <cell r="C7001" t="str">
            <v>Dịch vụ chăm sóc khách hàng</v>
          </cell>
          <cell r="D7001" t="str">
            <v>22T4-QKS1</v>
          </cell>
          <cell r="E7001">
            <v>2</v>
          </cell>
          <cell r="F7001" t="str">
            <v>Lê Thị Thúy Oanh</v>
          </cell>
          <cell r="G7001">
            <v>34</v>
          </cell>
        </row>
        <row r="7002">
          <cell r="B7002" t="str">
            <v>071400253401</v>
          </cell>
          <cell r="C7002" t="str">
            <v>Tổ chức sự kiện</v>
          </cell>
          <cell r="D7002" t="str">
            <v>22T4-QDL1</v>
          </cell>
          <cell r="E7002">
            <v>2</v>
          </cell>
          <cell r="F7002" t="str">
            <v>Lê Thị Thúy Oanh</v>
          </cell>
          <cell r="G7002">
            <v>22</v>
          </cell>
        </row>
        <row r="7003">
          <cell r="B7003" t="str">
            <v>071400253601</v>
          </cell>
          <cell r="C7003" t="str">
            <v>Văn hóa ẩm thực</v>
          </cell>
          <cell r="D7003" t="str">
            <v>22T4-KLB1</v>
          </cell>
          <cell r="E7003">
            <v>2</v>
          </cell>
          <cell r="F7003" t="str">
            <v>Nguyễn Thị  Hiền</v>
          </cell>
          <cell r="G7003">
            <v>45</v>
          </cell>
        </row>
        <row r="7004">
          <cell r="B7004" t="str">
            <v>071400253602</v>
          </cell>
          <cell r="C7004" t="str">
            <v>Văn hóa ẩm thực</v>
          </cell>
          <cell r="D7004" t="str">
            <v>22T4-KLB2</v>
          </cell>
          <cell r="E7004">
            <v>2</v>
          </cell>
          <cell r="F7004" t="str">
            <v>Đặng Thị Nhật  Minh</v>
          </cell>
          <cell r="G7004">
            <v>35</v>
          </cell>
        </row>
        <row r="7005">
          <cell r="B7005" t="str">
            <v>071400253603</v>
          </cell>
          <cell r="C7005" t="str">
            <v>Văn hóa ẩm thực</v>
          </cell>
          <cell r="D7005" t="str">
            <v>22T4-QNH1</v>
          </cell>
          <cell r="E7005">
            <v>2</v>
          </cell>
          <cell r="F7005" t="str">
            <v>Nguyễn Thị  Hiền</v>
          </cell>
          <cell r="G7005">
            <v>38</v>
          </cell>
        </row>
        <row r="7006">
          <cell r="B7006" t="str">
            <v>071400253604</v>
          </cell>
          <cell r="C7006" t="str">
            <v>Văn hóa ẩm thực</v>
          </cell>
          <cell r="D7006" t="str">
            <v>22T4-QNH1</v>
          </cell>
          <cell r="E7006">
            <v>2</v>
          </cell>
          <cell r="G7006">
            <v>5</v>
          </cell>
        </row>
        <row r="7007">
          <cell r="B7007" t="str">
            <v>071400253701</v>
          </cell>
          <cell r="C7007" t="str">
            <v>Kỹ thuật trang điểm, cắm hoa</v>
          </cell>
          <cell r="D7007" t="str">
            <v>22T4-QNH1</v>
          </cell>
          <cell r="E7007">
            <v>2</v>
          </cell>
          <cell r="F7007" t="str">
            <v>Đặng Thị Nhật  Minh, Nguyễn Thị  Hiền</v>
          </cell>
          <cell r="G7007">
            <v>37</v>
          </cell>
        </row>
        <row r="7008">
          <cell r="B7008" t="str">
            <v>071400253901</v>
          </cell>
          <cell r="C7008" t="str">
            <v>Toán 2</v>
          </cell>
          <cell r="D7008" t="str">
            <v>21T4_20T4_HL2_KHCB 2</v>
          </cell>
          <cell r="E7008">
            <v>2</v>
          </cell>
          <cell r="F7008" t="str">
            <v>Châu Quốc Cường (TG)</v>
          </cell>
          <cell r="G7008">
            <v>9</v>
          </cell>
        </row>
        <row r="7009">
          <cell r="B7009" t="str">
            <v>071400254101</v>
          </cell>
          <cell r="C7009" t="str">
            <v>Vật Lý 1</v>
          </cell>
          <cell r="D7009" t="str">
            <v>21T4_20T4_HL2_KHCB 1</v>
          </cell>
          <cell r="E7009">
            <v>2</v>
          </cell>
          <cell r="F7009" t="str">
            <v>Nguyễn Thanh  Tú</v>
          </cell>
          <cell r="G7009">
            <v>5</v>
          </cell>
        </row>
        <row r="7010">
          <cell r="B7010" t="str">
            <v>071400255201</v>
          </cell>
          <cell r="C7010" t="str">
            <v>Tâm lý kinh doanh nhà hàng</v>
          </cell>
          <cell r="D7010" t="str">
            <v>21T4-KLB1; 21T4-KLB2</v>
          </cell>
          <cell r="E7010">
            <v>2</v>
          </cell>
          <cell r="F7010" t="str">
            <v>Trần Thị Ngọc Dung</v>
          </cell>
          <cell r="G7010">
            <v>48</v>
          </cell>
        </row>
        <row r="7011">
          <cell r="B7011" t="str">
            <v>071400255203</v>
          </cell>
          <cell r="C7011" t="str">
            <v>Tâm lý kinh doanh nhà hàng</v>
          </cell>
          <cell r="D7011" t="str">
            <v>21T4-KLB1</v>
          </cell>
          <cell r="E7011">
            <v>2</v>
          </cell>
          <cell r="G7011">
            <v>1</v>
          </cell>
        </row>
        <row r="7012">
          <cell r="B7012" t="str">
            <v>071400255701</v>
          </cell>
          <cell r="C7012" t="str">
            <v>Ngữ pháp Tiếng Anh 2</v>
          </cell>
          <cell r="D7012" t="str">
            <v>22T4-NNA1</v>
          </cell>
          <cell r="E7012">
            <v>2</v>
          </cell>
          <cell r="F7012" t="str">
            <v>Nguyễn Thị Thu Tâm</v>
          </cell>
          <cell r="G7012">
            <v>41</v>
          </cell>
        </row>
        <row r="7013">
          <cell r="B7013" t="str">
            <v>071400255702</v>
          </cell>
          <cell r="C7013" t="str">
            <v>Ngữ pháp Tiếng Anh 2</v>
          </cell>
          <cell r="D7013" t="str">
            <v>22T4-NNA2</v>
          </cell>
          <cell r="E7013">
            <v>2</v>
          </cell>
          <cell r="F7013" t="str">
            <v>Lâm Thị Phương Thảo</v>
          </cell>
          <cell r="G7013">
            <v>33</v>
          </cell>
        </row>
        <row r="7014">
          <cell r="B7014" t="str">
            <v>071400255703</v>
          </cell>
          <cell r="C7014" t="str">
            <v>Ngữ pháp Tiếng Anh 2</v>
          </cell>
          <cell r="D7014" t="str">
            <v>22T4-NNA1</v>
          </cell>
          <cell r="E7014">
            <v>2</v>
          </cell>
          <cell r="G7014">
            <v>2</v>
          </cell>
        </row>
        <row r="7015">
          <cell r="B7015" t="str">
            <v>071400255801</v>
          </cell>
          <cell r="C7015" t="str">
            <v>Thực hành Nghe 2</v>
          </cell>
          <cell r="D7015" t="str">
            <v>22T4-NNA1</v>
          </cell>
          <cell r="E7015">
            <v>2</v>
          </cell>
          <cell r="F7015" t="str">
            <v>Vương Thanh Thủy</v>
          </cell>
          <cell r="G7015">
            <v>43</v>
          </cell>
        </row>
        <row r="7016">
          <cell r="B7016" t="str">
            <v>071400255802</v>
          </cell>
          <cell r="C7016" t="str">
            <v>Thực hành Nghe 2</v>
          </cell>
          <cell r="D7016" t="str">
            <v>22T4-NNA2</v>
          </cell>
          <cell r="E7016">
            <v>2</v>
          </cell>
          <cell r="F7016" t="str">
            <v>Phạm Xuân Lan (TG)</v>
          </cell>
          <cell r="G7016">
            <v>33</v>
          </cell>
        </row>
        <row r="7017">
          <cell r="B7017" t="str">
            <v>071400259301</v>
          </cell>
          <cell r="C7017" t="str">
            <v>Thực hành chế biến bánh Âu</v>
          </cell>
          <cell r="D7017" t="str">
            <v>21T4-KLB1</v>
          </cell>
          <cell r="E7017">
            <v>2</v>
          </cell>
          <cell r="F7017" t="str">
            <v>Phạm Thị Thanh  Thúy</v>
          </cell>
          <cell r="G7017">
            <v>23</v>
          </cell>
        </row>
        <row r="7018">
          <cell r="B7018" t="str">
            <v>071400259302</v>
          </cell>
          <cell r="C7018" t="str">
            <v>Thực hành chế biến bánh Âu</v>
          </cell>
          <cell r="D7018" t="str">
            <v>21T4-KLB2</v>
          </cell>
          <cell r="E7018">
            <v>2</v>
          </cell>
          <cell r="F7018" t="str">
            <v>Nguyễn Thị  Hiền</v>
          </cell>
          <cell r="G7018">
            <v>25</v>
          </cell>
        </row>
        <row r="7019">
          <cell r="B7019" t="str">
            <v>071400259401</v>
          </cell>
          <cell r="C7019" t="str">
            <v>Đồ án cơ sở ngành</v>
          </cell>
          <cell r="D7019" t="str">
            <v>20T4-KLB1</v>
          </cell>
          <cell r="E7019">
            <v>2</v>
          </cell>
          <cell r="F7019" t="str">
            <v>Nguyễn Thị  Hiền</v>
          </cell>
          <cell r="G7019">
            <v>47</v>
          </cell>
        </row>
        <row r="7020">
          <cell r="B7020" t="str">
            <v>071400259901</v>
          </cell>
          <cell r="C7020" t="str">
            <v>Thực hành chế biến món tráng miệng</v>
          </cell>
          <cell r="D7020" t="str">
            <v>20T4-KLB1</v>
          </cell>
          <cell r="E7020">
            <v>2</v>
          </cell>
          <cell r="F7020" t="str">
            <v>Nguyễn Thị  Hiền, Phạm Thị Thanh  Thúy</v>
          </cell>
          <cell r="G7020">
            <v>47</v>
          </cell>
        </row>
        <row r="7021">
          <cell r="B7021" t="str">
            <v>071400260601</v>
          </cell>
          <cell r="C7021" t="str">
            <v>Thực tập tốt nghiệp</v>
          </cell>
          <cell r="D7021" t="str">
            <v>20T4-KLB1</v>
          </cell>
          <cell r="E7021">
            <v>2</v>
          </cell>
          <cell r="G7021">
            <v>47</v>
          </cell>
        </row>
        <row r="7022">
          <cell r="B7022" t="str">
            <v>071400260801</v>
          </cell>
          <cell r="C7022" t="str">
            <v>Đồ án môn học 1</v>
          </cell>
          <cell r="D7022" t="str">
            <v>20T4-NNA1</v>
          </cell>
          <cell r="E7022">
            <v>2</v>
          </cell>
          <cell r="F7022" t="str">
            <v>Trần Thanh Trúc</v>
          </cell>
          <cell r="G7022">
            <v>47</v>
          </cell>
        </row>
        <row r="7023">
          <cell r="B7023" t="str">
            <v>071400260802</v>
          </cell>
          <cell r="C7023" t="str">
            <v>Đồ án môn học 1</v>
          </cell>
          <cell r="D7023" t="str">
            <v>20T4-NNA2</v>
          </cell>
          <cell r="E7023">
            <v>2</v>
          </cell>
          <cell r="F7023" t="str">
            <v>Trần Thanh Trúc</v>
          </cell>
          <cell r="G7023">
            <v>49</v>
          </cell>
        </row>
        <row r="7024">
          <cell r="B7024" t="str">
            <v>071400264401</v>
          </cell>
          <cell r="C7024" t="str">
            <v>Marketing dịch vụ lưu trú</v>
          </cell>
          <cell r="D7024" t="str">
            <v>21T4-QKS1</v>
          </cell>
          <cell r="E7024">
            <v>2</v>
          </cell>
          <cell r="F7024" t="str">
            <v>Lê Thị Thúy Oanh</v>
          </cell>
          <cell r="G7024">
            <v>50</v>
          </cell>
        </row>
        <row r="7025">
          <cell r="B7025" t="str">
            <v>071400264402</v>
          </cell>
          <cell r="C7025" t="str">
            <v>Marketing dịch vụ lưu trú</v>
          </cell>
          <cell r="D7025" t="str">
            <v>21T4-QKS1</v>
          </cell>
          <cell r="E7025">
            <v>2</v>
          </cell>
          <cell r="G7025">
            <v>2</v>
          </cell>
        </row>
        <row r="7026">
          <cell r="B7026" t="str">
            <v>071400264601</v>
          </cell>
          <cell r="C7026" t="str">
            <v>Thực tập tốt nghiệp</v>
          </cell>
          <cell r="D7026" t="str">
            <v>20T4-QKS1</v>
          </cell>
          <cell r="E7026">
            <v>2</v>
          </cell>
          <cell r="G7026">
            <v>32</v>
          </cell>
        </row>
        <row r="7027">
          <cell r="B7027" t="str">
            <v>071400265201</v>
          </cell>
          <cell r="C7027" t="str">
            <v>Nghiệp vụ phục vụ các loại tiệc</v>
          </cell>
          <cell r="D7027" t="str">
            <v>20T4-QNH1</v>
          </cell>
          <cell r="E7027">
            <v>2</v>
          </cell>
          <cell r="F7027" t="str">
            <v>Hồ Gia Bảo</v>
          </cell>
          <cell r="G7027">
            <v>30</v>
          </cell>
        </row>
        <row r="7028">
          <cell r="B7028" t="str">
            <v>071400265301</v>
          </cell>
          <cell r="C7028" t="str">
            <v>Điều hành hoạt động hàng ngày trong nhà hàng</v>
          </cell>
          <cell r="D7028" t="str">
            <v>20T4-QNH1</v>
          </cell>
          <cell r="E7028">
            <v>2</v>
          </cell>
          <cell r="F7028" t="str">
            <v>Lê Thị Thúy Oanh</v>
          </cell>
          <cell r="G7028">
            <v>30</v>
          </cell>
        </row>
        <row r="7029">
          <cell r="B7029" t="str">
            <v>071400265501</v>
          </cell>
          <cell r="C7029" t="str">
            <v>Nghiệp vụ chế biến món ăn</v>
          </cell>
          <cell r="D7029" t="str">
            <v>20T4-QKS1</v>
          </cell>
          <cell r="E7029">
            <v>2</v>
          </cell>
          <cell r="F7029" t="str">
            <v>Đinh Thị Trâm</v>
          </cell>
          <cell r="G7029">
            <v>32</v>
          </cell>
        </row>
        <row r="7030">
          <cell r="B7030" t="str">
            <v>071400265701</v>
          </cell>
          <cell r="C7030" t="str">
            <v>Thực tập tốt nghiệp</v>
          </cell>
          <cell r="D7030" t="str">
            <v>20T4-QNH1</v>
          </cell>
          <cell r="E7030">
            <v>2</v>
          </cell>
          <cell r="G7030">
            <v>30</v>
          </cell>
        </row>
        <row r="7031">
          <cell r="B7031" t="str">
            <v>071400267101</v>
          </cell>
          <cell r="C7031" t="str">
            <v>Đồ án cơ sở ngành</v>
          </cell>
          <cell r="D7031" t="str">
            <v>20T4-LTM1</v>
          </cell>
          <cell r="E7031">
            <v>2</v>
          </cell>
          <cell r="F7031" t="str">
            <v>Võ Đào Thị Hồng Tuyết (TG)</v>
          </cell>
          <cell r="G7031">
            <v>30</v>
          </cell>
        </row>
        <row r="7032">
          <cell r="B7032" t="str">
            <v>071400267102</v>
          </cell>
          <cell r="C7032" t="str">
            <v>Đồ án cơ sở ngành</v>
          </cell>
          <cell r="D7032" t="str">
            <v>20T4-LTM2</v>
          </cell>
          <cell r="E7032">
            <v>2</v>
          </cell>
          <cell r="F7032" t="str">
            <v>Võ Đào Thị Hồng Tuyết (TG)</v>
          </cell>
          <cell r="G7032">
            <v>28</v>
          </cell>
        </row>
        <row r="7033">
          <cell r="B7033" t="str">
            <v>071400267801</v>
          </cell>
          <cell r="C7033" t="str">
            <v>Thực tập tốt nghiệp</v>
          </cell>
          <cell r="D7033" t="str">
            <v>20T4-ĐHĐ1</v>
          </cell>
          <cell r="E7033">
            <v>2</v>
          </cell>
          <cell r="G7033">
            <v>47</v>
          </cell>
        </row>
        <row r="7034">
          <cell r="B7034" t="str">
            <v>071400267802</v>
          </cell>
          <cell r="C7034" t="str">
            <v>Thực tập tốt nghiệp</v>
          </cell>
          <cell r="D7034" t="str">
            <v>20T4-LTM1</v>
          </cell>
          <cell r="E7034">
            <v>2</v>
          </cell>
          <cell r="G7034">
            <v>32</v>
          </cell>
        </row>
        <row r="7035">
          <cell r="B7035" t="str">
            <v>071400267803</v>
          </cell>
          <cell r="C7035" t="str">
            <v>Thực tập tốt nghiệp</v>
          </cell>
          <cell r="D7035" t="str">
            <v>20T4-LTM2</v>
          </cell>
          <cell r="E7035">
            <v>2</v>
          </cell>
          <cell r="G7035">
            <v>28</v>
          </cell>
        </row>
        <row r="7036">
          <cell r="B7036" t="str">
            <v>071400272201</v>
          </cell>
          <cell r="C7036" t="str">
            <v>Lập trình PHP căn bản</v>
          </cell>
          <cell r="D7036" t="str">
            <v>20T4-TKW1</v>
          </cell>
          <cell r="E7036">
            <v>2</v>
          </cell>
          <cell r="F7036" t="str">
            <v>Đoàn Thanh Tân (TG), Trần Thị Minh Thúy (TG), Trần Việt  Khánh</v>
          </cell>
          <cell r="G7036">
            <v>39</v>
          </cell>
        </row>
        <row r="7037">
          <cell r="B7037" t="str">
            <v>071400273801</v>
          </cell>
          <cell r="C7037" t="str">
            <v>Nghiệp vụ chế biến món ăn</v>
          </cell>
          <cell r="D7037" t="str">
            <v>21T4-QNH1</v>
          </cell>
          <cell r="E7037">
            <v>2</v>
          </cell>
          <cell r="F7037" t="str">
            <v>Lê Thị Thư (TG)</v>
          </cell>
          <cell r="G7037">
            <v>23</v>
          </cell>
        </row>
        <row r="7038">
          <cell r="B7038" t="str">
            <v>071400273901</v>
          </cell>
          <cell r="C7038" t="str">
            <v>Nghiệp vụ đặt bàn ăn trong nhà hàng</v>
          </cell>
          <cell r="D7038" t="str">
            <v>21T4-QNH1</v>
          </cell>
          <cell r="E7038">
            <v>2</v>
          </cell>
          <cell r="F7038" t="str">
            <v>Hồ Gia Bảo</v>
          </cell>
          <cell r="G7038">
            <v>23</v>
          </cell>
        </row>
        <row r="7039">
          <cell r="B7039" t="str">
            <v>071400274501</v>
          </cell>
          <cell r="C7039" t="str">
            <v>Nghiệp vụ buồng</v>
          </cell>
          <cell r="D7039" t="str">
            <v>21T4-QKS1</v>
          </cell>
          <cell r="E7039">
            <v>2</v>
          </cell>
          <cell r="F7039" t="str">
            <v>Hồ Gia Bảo</v>
          </cell>
          <cell r="G7039">
            <v>48</v>
          </cell>
        </row>
        <row r="7040">
          <cell r="B7040" t="str">
            <v>071400274801</v>
          </cell>
          <cell r="C7040" t="str">
            <v>Quản trị lễ tân</v>
          </cell>
          <cell r="D7040" t="str">
            <v>20T4-QKS1</v>
          </cell>
          <cell r="E7040">
            <v>2</v>
          </cell>
          <cell r="F7040" t="str">
            <v>Đồng Công Tạo</v>
          </cell>
          <cell r="G7040">
            <v>32</v>
          </cell>
        </row>
        <row r="7041">
          <cell r="B7041" t="str">
            <v>071400275101</v>
          </cell>
          <cell r="C7041" t="str">
            <v>Toán 3</v>
          </cell>
          <cell r="D7041" t="str">
            <v>21T4_20T4_HL2_KHCB 2</v>
          </cell>
          <cell r="E7041">
            <v>2</v>
          </cell>
          <cell r="F7041" t="str">
            <v>Ngô Thuận Dủ (TG)</v>
          </cell>
          <cell r="G7041">
            <v>8</v>
          </cell>
        </row>
        <row r="7042">
          <cell r="B7042" t="str">
            <v>071400275401</v>
          </cell>
          <cell r="C7042" t="str">
            <v>Toán 4</v>
          </cell>
          <cell r="D7042" t="str">
            <v>21T4-QLH1; 21T4-QDL1</v>
          </cell>
          <cell r="E7042">
            <v>2</v>
          </cell>
          <cell r="F7042" t="str">
            <v>Hồ Khắc Khuyên (TG)</v>
          </cell>
          <cell r="G7042">
            <v>38</v>
          </cell>
        </row>
        <row r="7043">
          <cell r="B7043" t="str">
            <v>071400275403</v>
          </cell>
          <cell r="C7043" t="str">
            <v>Toán 4</v>
          </cell>
          <cell r="D7043" t="str">
            <v>21T4-QDL1</v>
          </cell>
          <cell r="E7043">
            <v>2</v>
          </cell>
          <cell r="G7043">
            <v>12</v>
          </cell>
        </row>
        <row r="7044">
          <cell r="B7044" t="str">
            <v>071400275501</v>
          </cell>
          <cell r="C7044" t="str">
            <v>Hóa học 2</v>
          </cell>
          <cell r="D7044" t="str">
            <v>21T4-QLH1; 21T4-QDL1</v>
          </cell>
          <cell r="E7044">
            <v>2</v>
          </cell>
          <cell r="F7044" t="str">
            <v>Lê Minh  Phong</v>
          </cell>
          <cell r="G7044">
            <v>34</v>
          </cell>
        </row>
        <row r="7045">
          <cell r="B7045" t="str">
            <v>071400275503</v>
          </cell>
          <cell r="C7045" t="str">
            <v>Hóa học 2</v>
          </cell>
          <cell r="D7045" t="str">
            <v>21T4-QDL1</v>
          </cell>
          <cell r="E7045">
            <v>2</v>
          </cell>
          <cell r="G7045">
            <v>3</v>
          </cell>
        </row>
        <row r="7046">
          <cell r="B7046" t="str">
            <v>071400275601</v>
          </cell>
          <cell r="C7046" t="str">
            <v>Ngữ Văn 4</v>
          </cell>
          <cell r="D7046" t="str">
            <v>21T4-QDL1; 21T4-QLH1</v>
          </cell>
          <cell r="E7046">
            <v>2</v>
          </cell>
          <cell r="F7046" t="str">
            <v>Lê Thị Mùi (TG)</v>
          </cell>
          <cell r="G7046">
            <v>31</v>
          </cell>
        </row>
        <row r="7047">
          <cell r="B7047" t="str">
            <v>071400275603</v>
          </cell>
          <cell r="C7047" t="str">
            <v>Ngữ Văn 4</v>
          </cell>
          <cell r="D7047" t="str">
            <v>21T4_20T4_HL2_KHCB 1</v>
          </cell>
          <cell r="E7047">
            <v>2</v>
          </cell>
          <cell r="F7047" t="str">
            <v>Bùi Đình Trường (TG)</v>
          </cell>
          <cell r="G7047">
            <v>4</v>
          </cell>
        </row>
        <row r="7048">
          <cell r="B7048" t="str">
            <v>071400275604</v>
          </cell>
          <cell r="C7048" t="str">
            <v>Ngữ Văn 4</v>
          </cell>
          <cell r="D7048" t="str">
            <v>21T4-QDL1</v>
          </cell>
          <cell r="E7048">
            <v>2</v>
          </cell>
          <cell r="G7048">
            <v>1</v>
          </cell>
        </row>
        <row r="7049">
          <cell r="B7049" t="str">
            <v>071400275701</v>
          </cell>
          <cell r="C7049" t="str">
            <v>Địa Lý 3</v>
          </cell>
          <cell r="D7049" t="str">
            <v>21T4-QDL1; 21T4-QLH1</v>
          </cell>
          <cell r="E7049">
            <v>2</v>
          </cell>
          <cell r="F7049" t="str">
            <v>Ngô Thị Thanh Vân (TG), Trần Ngọc Trinh (TG)</v>
          </cell>
          <cell r="G7049">
            <v>34</v>
          </cell>
        </row>
        <row r="7050">
          <cell r="B7050" t="str">
            <v>071400275703</v>
          </cell>
          <cell r="C7050" t="str">
            <v>Địa Lý 3</v>
          </cell>
          <cell r="D7050" t="str">
            <v>21T4-QDL1</v>
          </cell>
          <cell r="E7050">
            <v>2</v>
          </cell>
          <cell r="G7050">
            <v>2</v>
          </cell>
        </row>
        <row r="7051">
          <cell r="B7051" t="str">
            <v>071400275801</v>
          </cell>
          <cell r="C7051" t="str">
            <v>Lịch Sử 1</v>
          </cell>
          <cell r="D7051" t="str">
            <v>21T4-QDL1; 21T4-QLH1</v>
          </cell>
          <cell r="E7051">
            <v>2</v>
          </cell>
          <cell r="F7051" t="str">
            <v>Đinh Thị  Huyên</v>
          </cell>
          <cell r="G7051">
            <v>34</v>
          </cell>
        </row>
        <row r="7052">
          <cell r="B7052" t="str">
            <v>071400275803</v>
          </cell>
          <cell r="C7052" t="str">
            <v>Lịch Sử 1</v>
          </cell>
          <cell r="D7052" t="str">
            <v>21T4-QDL1</v>
          </cell>
          <cell r="E7052">
            <v>2</v>
          </cell>
          <cell r="G7052">
            <v>5</v>
          </cell>
        </row>
        <row r="7053">
          <cell r="B7053" t="str">
            <v>071400276201</v>
          </cell>
          <cell r="C7053" t="str">
            <v>Lịch Sử 3</v>
          </cell>
          <cell r="D7053" t="str">
            <v>20T4-QLH1; 20T4-QDL1</v>
          </cell>
          <cell r="E7053">
            <v>2</v>
          </cell>
          <cell r="F7053" t="str">
            <v>Đinh Thị  Huyên</v>
          </cell>
          <cell r="G7053">
            <v>50</v>
          </cell>
        </row>
        <row r="7054">
          <cell r="B7054" t="str">
            <v>071400276301</v>
          </cell>
          <cell r="C7054" t="str">
            <v>Toán 6</v>
          </cell>
          <cell r="D7054" t="str">
            <v>20T4-QLH1; 20T4-QDL1</v>
          </cell>
          <cell r="E7054">
            <v>2</v>
          </cell>
          <cell r="F7054" t="str">
            <v>Châu Quốc Cường (TG)</v>
          </cell>
          <cell r="G7054">
            <v>50</v>
          </cell>
        </row>
        <row r="7055">
          <cell r="B7055" t="str">
            <v>071400276303</v>
          </cell>
          <cell r="C7055" t="str">
            <v>Toán 6</v>
          </cell>
          <cell r="D7055" t="str">
            <v>20T4-QDL1</v>
          </cell>
          <cell r="E7055">
            <v>2</v>
          </cell>
          <cell r="G7055">
            <v>1</v>
          </cell>
        </row>
        <row r="7056">
          <cell r="B7056" t="str">
            <v>071400276401</v>
          </cell>
          <cell r="C7056" t="str">
            <v>Ngữ văn 6</v>
          </cell>
          <cell r="D7056" t="str">
            <v>20T4-QLH1; 20T4-QDL1</v>
          </cell>
          <cell r="E7056">
            <v>2</v>
          </cell>
          <cell r="F7056" t="str">
            <v>Trương Thị  Hồng</v>
          </cell>
          <cell r="G7056">
            <v>50</v>
          </cell>
        </row>
        <row r="7057">
          <cell r="B7057" t="str">
            <v>071400276701</v>
          </cell>
          <cell r="C7057" t="str">
            <v>Quản trị du lịch MICE</v>
          </cell>
          <cell r="D7057" t="str">
            <v>21T4-QDL1</v>
          </cell>
          <cell r="E7057">
            <v>2</v>
          </cell>
          <cell r="F7057" t="str">
            <v>Đồng Công Tạo</v>
          </cell>
          <cell r="G7057">
            <v>21</v>
          </cell>
        </row>
        <row r="7058">
          <cell r="B7058" t="str">
            <v>071400276702</v>
          </cell>
          <cell r="C7058" t="str">
            <v>Quản trị du lịch MICE</v>
          </cell>
          <cell r="D7058" t="str">
            <v>21T4-QDL1</v>
          </cell>
          <cell r="E7058">
            <v>2</v>
          </cell>
          <cell r="G7058">
            <v>2</v>
          </cell>
        </row>
        <row r="7059">
          <cell r="B7059" t="str">
            <v>071400276801</v>
          </cell>
          <cell r="C7059" t="str">
            <v>Nghiệp vụ hướng dẫn du lịch</v>
          </cell>
          <cell r="D7059" t="str">
            <v>21T4-QDL1</v>
          </cell>
          <cell r="E7059">
            <v>2</v>
          </cell>
          <cell r="F7059" t="str">
            <v>Lê Thị Thúy Oanh</v>
          </cell>
          <cell r="G7059">
            <v>21</v>
          </cell>
        </row>
        <row r="7060">
          <cell r="B7060" t="str">
            <v>071400277401</v>
          </cell>
          <cell r="C7060" t="str">
            <v>Quản trị doanh nghiệp</v>
          </cell>
          <cell r="D7060" t="str">
            <v>20T4-QDL1</v>
          </cell>
          <cell r="E7060">
            <v>2</v>
          </cell>
          <cell r="F7060" t="str">
            <v>Nguyễn Thị Thanh Hòa</v>
          </cell>
          <cell r="G7060">
            <v>34</v>
          </cell>
        </row>
        <row r="7061">
          <cell r="B7061" t="str">
            <v>071400277501</v>
          </cell>
          <cell r="C7061" t="str">
            <v>Quản trị các dịch vụ giải trí</v>
          </cell>
          <cell r="D7061" t="str">
            <v>20T4-QDL1</v>
          </cell>
          <cell r="E7061">
            <v>2</v>
          </cell>
          <cell r="F7061" t="str">
            <v>Lý Quốc Huy (TG), Nguyễn Hoàng Thanh Ngân</v>
          </cell>
          <cell r="G7061">
            <v>34</v>
          </cell>
        </row>
        <row r="7062">
          <cell r="B7062" t="str">
            <v>071400277502</v>
          </cell>
          <cell r="C7062" t="str">
            <v>Quản trị các dịch vụ giải trí</v>
          </cell>
          <cell r="D7062" t="str">
            <v>20T4-QDL1</v>
          </cell>
          <cell r="E7062">
            <v>2</v>
          </cell>
          <cell r="G7062">
            <v>2</v>
          </cell>
        </row>
        <row r="7063">
          <cell r="B7063" t="str">
            <v>071400277601</v>
          </cell>
          <cell r="C7063" t="str">
            <v>Thực tập tốt nghiệp</v>
          </cell>
          <cell r="D7063" t="str">
            <v>20T4-QDL1</v>
          </cell>
          <cell r="E7063">
            <v>2</v>
          </cell>
          <cell r="G7063">
            <v>34</v>
          </cell>
        </row>
        <row r="7064">
          <cell r="B7064" t="str">
            <v>071400277901</v>
          </cell>
          <cell r="C7064" t="str">
            <v>Cơ sở Văn hóa Việt Nam</v>
          </cell>
          <cell r="D7064" t="str">
            <v>22T4-NTN1; 22T4-NHQ1</v>
          </cell>
          <cell r="E7064">
            <v>2</v>
          </cell>
          <cell r="F7064" t="str">
            <v>Ngô Tuyết Nhi (TG)</v>
          </cell>
          <cell r="G7064">
            <v>44</v>
          </cell>
        </row>
        <row r="7065">
          <cell r="B7065" t="str">
            <v>071400277903</v>
          </cell>
          <cell r="C7065" t="str">
            <v>Cơ sở Văn hóa Việt Nam</v>
          </cell>
          <cell r="D7065" t="str">
            <v>22T4-NHQ1</v>
          </cell>
          <cell r="E7065">
            <v>2</v>
          </cell>
          <cell r="G7065">
            <v>3</v>
          </cell>
        </row>
        <row r="7066">
          <cell r="B7066" t="str">
            <v>071400278301</v>
          </cell>
          <cell r="C7066" t="str">
            <v>Nghiệp vụ văn phòng</v>
          </cell>
          <cell r="D7066" t="str">
            <v>21T4-QLH1</v>
          </cell>
          <cell r="E7066">
            <v>2</v>
          </cell>
          <cell r="F7066" t="str">
            <v>Lê Hồng Ngọc My</v>
          </cell>
          <cell r="G7066">
            <v>13</v>
          </cell>
        </row>
        <row r="7067">
          <cell r="B7067" t="str">
            <v>071400278401</v>
          </cell>
          <cell r="C7067" t="str">
            <v>Xây dựng bài thuyết minh và xử lý tình huống</v>
          </cell>
          <cell r="D7067" t="str">
            <v>21T4-QLH1</v>
          </cell>
          <cell r="E7067">
            <v>2</v>
          </cell>
          <cell r="F7067" t="str">
            <v>Lê Thị Thúy Oanh</v>
          </cell>
          <cell r="G7067">
            <v>13</v>
          </cell>
        </row>
        <row r="7068">
          <cell r="B7068" t="str">
            <v>071400278801</v>
          </cell>
          <cell r="C7068" t="str">
            <v>Điều hành chương trình du lịch</v>
          </cell>
          <cell r="D7068" t="str">
            <v>20T4-QLH1</v>
          </cell>
          <cell r="E7068">
            <v>2</v>
          </cell>
          <cell r="F7068" t="str">
            <v>Lê Thị Thúy Oanh, Nguyễn Hoàng Thanh Ngân</v>
          </cell>
          <cell r="G7068">
            <v>16</v>
          </cell>
        </row>
        <row r="7069">
          <cell r="B7069" t="str">
            <v>071400278901</v>
          </cell>
          <cell r="C7069" t="str">
            <v>Thực tập tốt nghiệp</v>
          </cell>
          <cell r="D7069" t="str">
            <v>20T4-QLH1</v>
          </cell>
          <cell r="E7069">
            <v>2</v>
          </cell>
          <cell r="G7069">
            <v>16</v>
          </cell>
        </row>
        <row r="7070">
          <cell r="B7070" t="str">
            <v>071400279001</v>
          </cell>
          <cell r="C7070" t="str">
            <v>Quản trị tác nghiệp</v>
          </cell>
          <cell r="D7070" t="str">
            <v>20T4-KLB1</v>
          </cell>
          <cell r="E7070">
            <v>2</v>
          </cell>
          <cell r="F7070" t="str">
            <v>Đồng Công Tạo</v>
          </cell>
          <cell r="G7070">
            <v>47</v>
          </cell>
        </row>
        <row r="7071">
          <cell r="B7071" t="str">
            <v>071400279101</v>
          </cell>
          <cell r="C7071" t="str">
            <v>Nghiệp vụ nhà hàng</v>
          </cell>
          <cell r="D7071" t="str">
            <v>20T4-KLB1</v>
          </cell>
          <cell r="E7071">
            <v>2</v>
          </cell>
          <cell r="F7071" t="str">
            <v>Hồ Gia Bảo</v>
          </cell>
          <cell r="G7071">
            <v>47</v>
          </cell>
        </row>
        <row r="7072">
          <cell r="B7072" t="str">
            <v>071400282301</v>
          </cell>
          <cell r="C7072" t="str">
            <v>Văn hóa Hàn Quốc</v>
          </cell>
          <cell r="D7072" t="str">
            <v>21T4-NHQ1</v>
          </cell>
          <cell r="E7072">
            <v>2</v>
          </cell>
          <cell r="F7072" t="str">
            <v>Nguyễn Kim Trọng (TG)</v>
          </cell>
          <cell r="G7072">
            <v>18</v>
          </cell>
        </row>
        <row r="7073">
          <cell r="B7073" t="str">
            <v>071400282401</v>
          </cell>
          <cell r="C7073" t="str">
            <v>Văn hóa Nhật Bản</v>
          </cell>
          <cell r="D7073" t="str">
            <v>21T4-NTN1</v>
          </cell>
          <cell r="E7073">
            <v>2</v>
          </cell>
          <cell r="F7073" t="str">
            <v>Trần Hà Trang</v>
          </cell>
          <cell r="G7073">
            <v>6</v>
          </cell>
        </row>
        <row r="7074">
          <cell r="B7074" t="str">
            <v>071400282901</v>
          </cell>
          <cell r="C7074" t="str">
            <v>Mỹ thuật cơ bản</v>
          </cell>
          <cell r="D7074" t="str">
            <v>22T4-TKĐ1</v>
          </cell>
          <cell r="E7074">
            <v>2</v>
          </cell>
          <cell r="F7074" t="str">
            <v>Chế Vân Cầm</v>
          </cell>
          <cell r="G7074">
            <v>47</v>
          </cell>
        </row>
        <row r="7075">
          <cell r="B7075" t="str">
            <v>071400282902</v>
          </cell>
          <cell r="C7075" t="str">
            <v>Mỹ thuật cơ bản</v>
          </cell>
          <cell r="D7075" t="str">
            <v>22T4-TKĐ2</v>
          </cell>
          <cell r="E7075">
            <v>2</v>
          </cell>
          <cell r="F7075" t="str">
            <v>Chế Vân Cầm</v>
          </cell>
          <cell r="G7075">
            <v>42</v>
          </cell>
        </row>
        <row r="7076">
          <cell r="B7076" t="str">
            <v>071400282903</v>
          </cell>
          <cell r="C7076" t="str">
            <v>Mỹ thuật cơ bản</v>
          </cell>
          <cell r="D7076" t="str">
            <v>22T4-TKĐ3</v>
          </cell>
          <cell r="E7076">
            <v>2</v>
          </cell>
          <cell r="F7076" t="str">
            <v>Chế Vân Cầm</v>
          </cell>
          <cell r="G7076">
            <v>40</v>
          </cell>
        </row>
        <row r="7077">
          <cell r="B7077" t="str">
            <v>071400282904</v>
          </cell>
          <cell r="C7077" t="str">
            <v>Mỹ thuật cơ bản</v>
          </cell>
          <cell r="D7077" t="str">
            <v>22T4-TKĐ1</v>
          </cell>
          <cell r="E7077">
            <v>2</v>
          </cell>
          <cell r="G7077">
            <v>6</v>
          </cell>
        </row>
        <row r="7078">
          <cell r="B7078" t="str">
            <v>071400283301</v>
          </cell>
          <cell r="C7078" t="str">
            <v>Quản trị thương mại điện tử</v>
          </cell>
          <cell r="D7078" t="str">
            <v>20T4-TMĐ1</v>
          </cell>
          <cell r="E7078">
            <v>2</v>
          </cell>
          <cell r="F7078" t="str">
            <v>Trần Minh Quân (TG)</v>
          </cell>
          <cell r="G7078">
            <v>24</v>
          </cell>
        </row>
        <row r="7079">
          <cell r="B7079" t="str">
            <v>071400283302</v>
          </cell>
          <cell r="C7079" t="str">
            <v>Quản trị thương mại điện tử</v>
          </cell>
          <cell r="D7079" t="str">
            <v>20T4-TMĐ1</v>
          </cell>
          <cell r="E7079">
            <v>2</v>
          </cell>
          <cell r="G7079">
            <v>15</v>
          </cell>
        </row>
        <row r="7080">
          <cell r="B7080" t="str">
            <v>071400283801</v>
          </cell>
          <cell r="C7080" t="str">
            <v>Bán lẻ điện tử</v>
          </cell>
          <cell r="D7080" t="str">
            <v>22T4-TMĐ1</v>
          </cell>
          <cell r="E7080">
            <v>2</v>
          </cell>
          <cell r="F7080" t="str">
            <v>Võ Thị Kim Thư</v>
          </cell>
          <cell r="G7080">
            <v>25</v>
          </cell>
        </row>
        <row r="7081">
          <cell r="B7081" t="str">
            <v>071400283802</v>
          </cell>
          <cell r="C7081" t="str">
            <v>Bán lẻ điện tử</v>
          </cell>
          <cell r="D7081" t="str">
            <v>22T4-TMĐ1</v>
          </cell>
          <cell r="E7081">
            <v>2</v>
          </cell>
          <cell r="G7081">
            <v>3</v>
          </cell>
        </row>
        <row r="7082">
          <cell r="B7082" t="str">
            <v>071400284501</v>
          </cell>
          <cell r="C7082" t="str">
            <v>Cơ sở dữ liệu</v>
          </cell>
          <cell r="D7082" t="str">
            <v>22T4-ĐHĐ1</v>
          </cell>
          <cell r="E7082">
            <v>2</v>
          </cell>
          <cell r="F7082" t="str">
            <v>Nguyễn Văn  Minh</v>
          </cell>
          <cell r="G7082">
            <v>50</v>
          </cell>
        </row>
        <row r="7083">
          <cell r="B7083" t="str">
            <v>071400284502</v>
          </cell>
          <cell r="C7083" t="str">
            <v>Cơ sở dữ liệu</v>
          </cell>
          <cell r="D7083" t="str">
            <v>22T4-ĐHĐ2</v>
          </cell>
          <cell r="E7083">
            <v>2</v>
          </cell>
          <cell r="F7083" t="str">
            <v>Nguyễn Văn  Minh, Trần Thanh Quang (TG)</v>
          </cell>
          <cell r="G7083">
            <v>45</v>
          </cell>
        </row>
        <row r="7084">
          <cell r="B7084" t="str">
            <v>071400284503</v>
          </cell>
          <cell r="C7084" t="str">
            <v>Cơ sở dữ liệu</v>
          </cell>
          <cell r="D7084" t="str">
            <v>22T4-LTM1</v>
          </cell>
          <cell r="E7084">
            <v>2</v>
          </cell>
          <cell r="F7084" t="str">
            <v>Nguyễn Văn  Minh</v>
          </cell>
          <cell r="G7084">
            <v>55</v>
          </cell>
        </row>
        <row r="7085">
          <cell r="B7085" t="str">
            <v>071400284504</v>
          </cell>
          <cell r="C7085" t="str">
            <v>Cơ sở dữ liệu</v>
          </cell>
          <cell r="D7085" t="str">
            <v>22T4-LTM2</v>
          </cell>
          <cell r="E7085">
            <v>2</v>
          </cell>
          <cell r="F7085" t="str">
            <v>Nguyễn Văn  Minh</v>
          </cell>
          <cell r="G7085">
            <v>57</v>
          </cell>
        </row>
        <row r="7086">
          <cell r="B7086" t="str">
            <v>071400284505</v>
          </cell>
          <cell r="C7086" t="str">
            <v>Cơ sở dữ liệu</v>
          </cell>
          <cell r="D7086" t="str">
            <v>22T4-LTM3</v>
          </cell>
          <cell r="E7086">
            <v>2</v>
          </cell>
          <cell r="F7086" t="str">
            <v>Vũ Thị Thái Linh</v>
          </cell>
          <cell r="G7086">
            <v>34</v>
          </cell>
        </row>
        <row r="7087">
          <cell r="B7087" t="str">
            <v>071400284506</v>
          </cell>
          <cell r="C7087" t="str">
            <v>Cơ sở dữ liệu</v>
          </cell>
          <cell r="D7087" t="str">
            <v>22T4-THU1</v>
          </cell>
          <cell r="E7087">
            <v>2</v>
          </cell>
          <cell r="F7087" t="str">
            <v>Vũ Thị Thái Linh</v>
          </cell>
          <cell r="G7087">
            <v>41</v>
          </cell>
        </row>
        <row r="7088">
          <cell r="B7088" t="str">
            <v>071400284507</v>
          </cell>
          <cell r="C7088" t="str">
            <v>Cơ sở dữ liệu</v>
          </cell>
          <cell r="D7088" t="str">
            <v>22T4-TKW1</v>
          </cell>
          <cell r="E7088">
            <v>2</v>
          </cell>
          <cell r="F7088" t="str">
            <v>Nguyễn Văn  Minh</v>
          </cell>
          <cell r="G7088">
            <v>31</v>
          </cell>
        </row>
        <row r="7089">
          <cell r="B7089" t="str">
            <v>071400284508</v>
          </cell>
          <cell r="C7089" t="str">
            <v>Cơ sở dữ liệu</v>
          </cell>
          <cell r="D7089" t="str">
            <v>22T4-LTM1</v>
          </cell>
          <cell r="E7089">
            <v>2</v>
          </cell>
          <cell r="G7089">
            <v>69</v>
          </cell>
        </row>
        <row r="7090">
          <cell r="B7090" t="str">
            <v>071400285001</v>
          </cell>
          <cell r="C7090" t="str">
            <v>Linux căn bản</v>
          </cell>
          <cell r="D7090" t="str">
            <v>21T4-ANM1</v>
          </cell>
          <cell r="E7090">
            <v>2</v>
          </cell>
          <cell r="F7090" t="str">
            <v>Đậu Viết Cường (TG), Nguyễn Văn Đôn</v>
          </cell>
          <cell r="G7090">
            <v>28</v>
          </cell>
        </row>
        <row r="7091">
          <cell r="B7091" t="str">
            <v>071400285002</v>
          </cell>
          <cell r="C7091" t="str">
            <v>Linux căn bản</v>
          </cell>
          <cell r="D7091" t="str">
            <v>21T4-ANM1</v>
          </cell>
          <cell r="E7091">
            <v>2</v>
          </cell>
          <cell r="G7091">
            <v>2</v>
          </cell>
        </row>
        <row r="7092">
          <cell r="B7092" t="str">
            <v>071400286101</v>
          </cell>
          <cell r="C7092" t="str">
            <v>Âm vị tiếng Hàn</v>
          </cell>
          <cell r="D7092" t="str">
            <v>21T4_HL2_KHCB</v>
          </cell>
          <cell r="E7092">
            <v>2</v>
          </cell>
          <cell r="F7092" t="str">
            <v>Phan  Kim Yến (TG)</v>
          </cell>
          <cell r="G7092">
            <v>12</v>
          </cell>
        </row>
        <row r="7093">
          <cell r="B7093" t="str">
            <v>071400286201</v>
          </cell>
          <cell r="C7093" t="str">
            <v>Ngữ pháp tiếng Hàn 1</v>
          </cell>
          <cell r="D7093" t="str">
            <v>21T4_HL2_KHCB</v>
          </cell>
          <cell r="E7093">
            <v>2</v>
          </cell>
          <cell r="F7093" t="str">
            <v>Phan  Kim Yến (TG)</v>
          </cell>
          <cell r="G7093">
            <v>8</v>
          </cell>
        </row>
        <row r="7094">
          <cell r="B7094" t="str">
            <v>071400286202</v>
          </cell>
          <cell r="C7094" t="str">
            <v>Ngữ pháp tiếng Hàn 1</v>
          </cell>
          <cell r="D7094" t="str">
            <v>21T4_HL2_KHCB</v>
          </cell>
          <cell r="E7094">
            <v>2</v>
          </cell>
          <cell r="G7094">
            <v>4</v>
          </cell>
        </row>
        <row r="7095">
          <cell r="B7095" t="str">
            <v>071400286501</v>
          </cell>
          <cell r="C7095" t="str">
            <v>Nghiệp vụ thanh toán trong khách sạn</v>
          </cell>
          <cell r="D7095" t="str">
            <v>22T4-QKS1</v>
          </cell>
          <cell r="E7095">
            <v>2</v>
          </cell>
          <cell r="F7095" t="str">
            <v>Lê Thị Thu Thảo</v>
          </cell>
          <cell r="G7095">
            <v>34</v>
          </cell>
        </row>
        <row r="7096">
          <cell r="B7096" t="str">
            <v>071400286502</v>
          </cell>
          <cell r="C7096" t="str">
            <v>Nghiệp vụ thanh toán trong khách sạn</v>
          </cell>
          <cell r="D7096" t="str">
            <v>22T4-QKS1</v>
          </cell>
          <cell r="E7096">
            <v>2</v>
          </cell>
          <cell r="G7096">
            <v>4</v>
          </cell>
        </row>
        <row r="7097">
          <cell r="B7097" t="str">
            <v>071400286701</v>
          </cell>
          <cell r="C7097" t="str">
            <v>Phần cứng và mạng máy tính</v>
          </cell>
          <cell r="D7097" t="str">
            <v>22T4-THU1</v>
          </cell>
          <cell r="E7097">
            <v>2</v>
          </cell>
          <cell r="F7097" t="str">
            <v>Trần Thanh Quang (TG)</v>
          </cell>
          <cell r="G7097">
            <v>38</v>
          </cell>
        </row>
        <row r="7098">
          <cell r="B7098" t="str">
            <v>071400286702</v>
          </cell>
          <cell r="C7098" t="str">
            <v>Phần cứng và mạng máy tính</v>
          </cell>
          <cell r="D7098" t="str">
            <v>22T4-THU1</v>
          </cell>
          <cell r="E7098">
            <v>2</v>
          </cell>
          <cell r="G7098">
            <v>9</v>
          </cell>
        </row>
        <row r="7099">
          <cell r="B7099" t="str">
            <v>071400286801</v>
          </cell>
          <cell r="C7099" t="str">
            <v>Thực hành Phần cứng và mạng máy tính</v>
          </cell>
          <cell r="D7099" t="str">
            <v>22T4-THU1</v>
          </cell>
          <cell r="E7099">
            <v>2</v>
          </cell>
          <cell r="F7099" t="str">
            <v>Trần Thanh Quang (TG)</v>
          </cell>
          <cell r="G7099">
            <v>38</v>
          </cell>
        </row>
        <row r="7100">
          <cell r="B7100" t="str">
            <v>071400287101</v>
          </cell>
          <cell r="C7100" t="str">
            <v>Ý tưởng sáng tạo</v>
          </cell>
          <cell r="D7100" t="str">
            <v>21T4-TKĐ1</v>
          </cell>
          <cell r="E7100">
            <v>2</v>
          </cell>
          <cell r="F7100" t="str">
            <v>Tạ Chí Sao Mai (TG)</v>
          </cell>
          <cell r="G7100">
            <v>44</v>
          </cell>
        </row>
        <row r="7101">
          <cell r="B7101" t="str">
            <v>071400287102</v>
          </cell>
          <cell r="C7101" t="str">
            <v>Ý tưởng sáng tạo</v>
          </cell>
          <cell r="D7101" t="str">
            <v>21T4-TKĐ2</v>
          </cell>
          <cell r="E7101">
            <v>2</v>
          </cell>
          <cell r="F7101" t="str">
            <v>Tạ Chí Sao Mai (TG)</v>
          </cell>
          <cell r="G7101">
            <v>34</v>
          </cell>
        </row>
        <row r="7102">
          <cell r="B7102" t="str">
            <v>071400287103</v>
          </cell>
          <cell r="C7102" t="str">
            <v>Ý tưởng sáng tạo</v>
          </cell>
          <cell r="D7102" t="str">
            <v>21T4-TKĐ3</v>
          </cell>
          <cell r="E7102">
            <v>2</v>
          </cell>
          <cell r="F7102" t="str">
            <v>Tạ Chí Sao Mai (TG)</v>
          </cell>
          <cell r="G7102">
            <v>36</v>
          </cell>
        </row>
        <row r="7103">
          <cell r="B7103" t="str">
            <v>071400287104</v>
          </cell>
          <cell r="C7103" t="str">
            <v>Ý tưởng sáng tạo</v>
          </cell>
          <cell r="D7103" t="str">
            <v>21T4-TKĐ1</v>
          </cell>
          <cell r="E7103">
            <v>2</v>
          </cell>
          <cell r="G7103">
            <v>5</v>
          </cell>
        </row>
        <row r="7104">
          <cell r="B7104" t="str">
            <v>071400290101</v>
          </cell>
          <cell r="C7104" t="str">
            <v>Kỹ thuật lập trình</v>
          </cell>
          <cell r="D7104" t="str">
            <v>22T4-ANM1; 22T4-TKW1</v>
          </cell>
          <cell r="E7104">
            <v>2</v>
          </cell>
          <cell r="F7104" t="str">
            <v>Dương Ngọc  Vọng</v>
          </cell>
          <cell r="G7104">
            <v>61</v>
          </cell>
        </row>
        <row r="7105">
          <cell r="B7105" t="str">
            <v>071400290102</v>
          </cell>
          <cell r="C7105" t="str">
            <v>Kỹ thuật lập trình</v>
          </cell>
          <cell r="D7105" t="str">
            <v>22T4-CMT1</v>
          </cell>
          <cell r="E7105">
            <v>2</v>
          </cell>
          <cell r="F7105" t="str">
            <v>Dương Ngọc  Vọng</v>
          </cell>
          <cell r="G7105">
            <v>70</v>
          </cell>
        </row>
        <row r="7106">
          <cell r="B7106" t="str">
            <v>071400290103</v>
          </cell>
          <cell r="C7106" t="str">
            <v>Kỹ thuật lập trình</v>
          </cell>
          <cell r="D7106" t="str">
            <v>22T4-ĐHĐ1</v>
          </cell>
          <cell r="E7106">
            <v>2</v>
          </cell>
          <cell r="F7106" t="str">
            <v>Vũ Thị Thái Linh</v>
          </cell>
          <cell r="G7106">
            <v>50</v>
          </cell>
        </row>
        <row r="7107">
          <cell r="B7107" t="str">
            <v>071400290104</v>
          </cell>
          <cell r="C7107" t="str">
            <v>Kỹ thuật lập trình</v>
          </cell>
          <cell r="D7107" t="str">
            <v>22T4-ĐHĐ2</v>
          </cell>
          <cell r="E7107">
            <v>2</v>
          </cell>
          <cell r="F7107" t="str">
            <v>Nguyễn Sanh  Cường</v>
          </cell>
          <cell r="G7107">
            <v>45</v>
          </cell>
        </row>
        <row r="7108">
          <cell r="B7108" t="str">
            <v>071400290105</v>
          </cell>
          <cell r="C7108" t="str">
            <v>Kỹ thuật lập trình</v>
          </cell>
          <cell r="D7108" t="str">
            <v>22T4-LTM1</v>
          </cell>
          <cell r="E7108">
            <v>2</v>
          </cell>
          <cell r="F7108" t="str">
            <v>Nguyễn Cao Phong</v>
          </cell>
          <cell r="G7108">
            <v>52</v>
          </cell>
        </row>
        <row r="7109">
          <cell r="B7109" t="str">
            <v>071400290106</v>
          </cell>
          <cell r="C7109" t="str">
            <v>Kỹ thuật lập trình</v>
          </cell>
          <cell r="D7109" t="str">
            <v>22T4-LTM2</v>
          </cell>
          <cell r="E7109">
            <v>2</v>
          </cell>
          <cell r="F7109" t="str">
            <v>Nguyễn Cao Phong</v>
          </cell>
          <cell r="G7109">
            <v>45</v>
          </cell>
        </row>
        <row r="7110">
          <cell r="B7110" t="str">
            <v>071400290107</v>
          </cell>
          <cell r="C7110" t="str">
            <v>Kỹ thuật lập trình</v>
          </cell>
          <cell r="D7110" t="str">
            <v>22T4-LTM3</v>
          </cell>
          <cell r="E7110">
            <v>2</v>
          </cell>
          <cell r="F7110" t="str">
            <v>Nguyễn Văn  Minh</v>
          </cell>
          <cell r="G7110">
            <v>34</v>
          </cell>
        </row>
        <row r="7111">
          <cell r="B7111" t="str">
            <v>071400290108</v>
          </cell>
          <cell r="C7111" t="str">
            <v>Kỹ thuật lập trình</v>
          </cell>
          <cell r="D7111" t="str">
            <v>22T4-QTM1</v>
          </cell>
          <cell r="E7111">
            <v>2</v>
          </cell>
          <cell r="F7111" t="str">
            <v>Vũ Thị Thái Linh</v>
          </cell>
          <cell r="G7111">
            <v>51</v>
          </cell>
        </row>
        <row r="7112">
          <cell r="B7112" t="str">
            <v>071400290110</v>
          </cell>
          <cell r="C7112" t="str">
            <v>Kỹ thuật lập trình</v>
          </cell>
          <cell r="D7112" t="str">
            <v>22T4-CMT1</v>
          </cell>
          <cell r="E7112">
            <v>2</v>
          </cell>
          <cell r="G7112">
            <v>99</v>
          </cell>
        </row>
        <row r="7113">
          <cell r="B7113" t="str">
            <v>071400290201</v>
          </cell>
          <cell r="C7113" t="str">
            <v>Thực hành Kỹ thuật lập trình</v>
          </cell>
          <cell r="D7113" t="str">
            <v>22T4-ANM1</v>
          </cell>
          <cell r="E7113">
            <v>2</v>
          </cell>
          <cell r="F7113" t="str">
            <v>Dương Ngọc  Vọng</v>
          </cell>
          <cell r="G7113">
            <v>28</v>
          </cell>
        </row>
        <row r="7114">
          <cell r="B7114" t="str">
            <v>071400290202</v>
          </cell>
          <cell r="C7114" t="str">
            <v>Thực hành Kỹ thuật lập trình</v>
          </cell>
          <cell r="D7114" t="str">
            <v>22T4-CMT1</v>
          </cell>
          <cell r="E7114">
            <v>2</v>
          </cell>
          <cell r="F7114" t="str">
            <v>Dương Ngọc  Vọng, Nguyễn Sanh  Cường</v>
          </cell>
          <cell r="G7114">
            <v>70</v>
          </cell>
        </row>
        <row r="7115">
          <cell r="B7115" t="str">
            <v>071400290203</v>
          </cell>
          <cell r="C7115" t="str">
            <v>Thực hành Kỹ thuật lập trình</v>
          </cell>
          <cell r="D7115" t="str">
            <v>22T4-ĐHĐ1</v>
          </cell>
          <cell r="E7115">
            <v>2</v>
          </cell>
          <cell r="F7115" t="str">
            <v>Vũ Thị Thái Linh</v>
          </cell>
          <cell r="G7115">
            <v>54</v>
          </cell>
        </row>
        <row r="7116">
          <cell r="B7116" t="str">
            <v>071400290204</v>
          </cell>
          <cell r="C7116" t="str">
            <v>Thực hành Kỹ thuật lập trình</v>
          </cell>
          <cell r="D7116" t="str">
            <v>22T4-ĐHĐ2</v>
          </cell>
          <cell r="E7116">
            <v>2</v>
          </cell>
          <cell r="F7116" t="str">
            <v>Nguyễn Sanh  Cường</v>
          </cell>
          <cell r="G7116">
            <v>45</v>
          </cell>
        </row>
        <row r="7117">
          <cell r="B7117" t="str">
            <v>071400290205</v>
          </cell>
          <cell r="C7117" t="str">
            <v>Thực hành Kỹ thuật lập trình</v>
          </cell>
          <cell r="D7117" t="str">
            <v>22T4-LTM1</v>
          </cell>
          <cell r="E7117">
            <v>2</v>
          </cell>
          <cell r="F7117" t="str">
            <v>Nguyễn Cao Phong</v>
          </cell>
          <cell r="G7117">
            <v>48</v>
          </cell>
        </row>
        <row r="7118">
          <cell r="B7118" t="str">
            <v>071400290206</v>
          </cell>
          <cell r="C7118" t="str">
            <v>Thực hành Kỹ thuật lập trình</v>
          </cell>
          <cell r="D7118" t="str">
            <v>22T4-LTM2</v>
          </cell>
          <cell r="E7118">
            <v>2</v>
          </cell>
          <cell r="F7118" t="str">
            <v>Nguyễn Cao Phong</v>
          </cell>
          <cell r="G7118">
            <v>45</v>
          </cell>
        </row>
        <row r="7119">
          <cell r="B7119" t="str">
            <v>071400290207</v>
          </cell>
          <cell r="C7119" t="str">
            <v>Thực hành Kỹ thuật lập trình</v>
          </cell>
          <cell r="D7119" t="str">
            <v>22T4-LTM3</v>
          </cell>
          <cell r="E7119">
            <v>2</v>
          </cell>
          <cell r="F7119" t="str">
            <v>Nguyễn Văn  Minh</v>
          </cell>
          <cell r="G7119">
            <v>34</v>
          </cell>
        </row>
        <row r="7120">
          <cell r="B7120" t="str">
            <v>071400290208</v>
          </cell>
          <cell r="C7120" t="str">
            <v>Thực hành Kỹ thuật lập trình</v>
          </cell>
          <cell r="D7120" t="str">
            <v>22T4-QTM1</v>
          </cell>
          <cell r="E7120">
            <v>2</v>
          </cell>
          <cell r="F7120" t="str">
            <v>Trần Thanh Quang (TG), Vũ Thị Thái Linh</v>
          </cell>
          <cell r="G7120">
            <v>51</v>
          </cell>
        </row>
        <row r="7121">
          <cell r="B7121" t="str">
            <v>071400290209</v>
          </cell>
          <cell r="C7121" t="str">
            <v>Thực hành Kỹ thuật lập trình</v>
          </cell>
          <cell r="D7121" t="str">
            <v>22T4-TKW1</v>
          </cell>
          <cell r="E7121">
            <v>2</v>
          </cell>
          <cell r="F7121" t="str">
            <v>Dương Ngọc  Vọng</v>
          </cell>
          <cell r="G7121">
            <v>28</v>
          </cell>
        </row>
        <row r="7122">
          <cell r="B7122" t="str">
            <v>071400290210</v>
          </cell>
          <cell r="C7122" t="str">
            <v>Thực hành Kỹ thuật lập trình</v>
          </cell>
          <cell r="D7122" t="str">
            <v>22T4-CMT1</v>
          </cell>
          <cell r="E7122">
            <v>2</v>
          </cell>
          <cell r="G7122">
            <v>2</v>
          </cell>
        </row>
        <row r="7123">
          <cell r="B7123" t="str">
            <v>071400290501</v>
          </cell>
          <cell r="C7123" t="str">
            <v>Thực hành Linux căn bản</v>
          </cell>
          <cell r="D7123" t="str">
            <v>21T4-ANM1</v>
          </cell>
          <cell r="E7123">
            <v>2</v>
          </cell>
          <cell r="F7123" t="str">
            <v>Đậu Viết Cường (TG), Nguyễn Văn Đôn</v>
          </cell>
          <cell r="G7123">
            <v>28</v>
          </cell>
        </row>
        <row r="7124">
          <cell r="B7124" t="str">
            <v>071400290601</v>
          </cell>
          <cell r="C7124" t="str">
            <v>Bảo mật hệ thống thông tin</v>
          </cell>
          <cell r="D7124" t="str">
            <v>21T4-ANM1</v>
          </cell>
          <cell r="E7124">
            <v>2</v>
          </cell>
          <cell r="F7124" t="str">
            <v>Lê Đức Anh (TG)</v>
          </cell>
          <cell r="G7124">
            <v>28</v>
          </cell>
        </row>
        <row r="7125">
          <cell r="B7125" t="str">
            <v>071400291201</v>
          </cell>
          <cell r="C7125" t="str">
            <v>Thực tập Doanh nghiệp</v>
          </cell>
          <cell r="D7125" t="str">
            <v>20T4-ANM1</v>
          </cell>
          <cell r="E7125">
            <v>2</v>
          </cell>
          <cell r="G7125">
            <v>24</v>
          </cell>
        </row>
        <row r="7126">
          <cell r="B7126" t="str">
            <v>071400291601</v>
          </cell>
          <cell r="C7126" t="str">
            <v>Điện tử cơ bản</v>
          </cell>
          <cell r="D7126" t="str">
            <v>21T4-CMT1</v>
          </cell>
          <cell r="E7126">
            <v>2</v>
          </cell>
          <cell r="F7126" t="str">
            <v>Lâm Viết Dũng</v>
          </cell>
          <cell r="G7126">
            <v>41</v>
          </cell>
        </row>
        <row r="7127">
          <cell r="B7127" t="str">
            <v>071400291602</v>
          </cell>
          <cell r="C7127" t="str">
            <v>Điện tử cơ bản</v>
          </cell>
          <cell r="D7127" t="str">
            <v>21T4-CMT1</v>
          </cell>
          <cell r="E7127">
            <v>2</v>
          </cell>
          <cell r="G7127">
            <v>12</v>
          </cell>
        </row>
        <row r="7128">
          <cell r="B7128" t="str">
            <v>071400291701</v>
          </cell>
          <cell r="C7128" t="str">
            <v>Kỹ thuật số</v>
          </cell>
          <cell r="D7128" t="str">
            <v>21T4-CMT1</v>
          </cell>
          <cell r="E7128">
            <v>2</v>
          </cell>
          <cell r="F7128" t="str">
            <v>Nguyễn Khương Thành</v>
          </cell>
          <cell r="G7128">
            <v>41</v>
          </cell>
        </row>
        <row r="7129">
          <cell r="B7129" t="str">
            <v>071400291702</v>
          </cell>
          <cell r="C7129" t="str">
            <v>Kỹ thuật số</v>
          </cell>
          <cell r="D7129" t="str">
            <v>21T4-CMT1</v>
          </cell>
          <cell r="E7129">
            <v>2</v>
          </cell>
          <cell r="G7129">
            <v>13</v>
          </cell>
        </row>
        <row r="7130">
          <cell r="B7130" t="str">
            <v>071400291801</v>
          </cell>
          <cell r="C7130" t="str">
            <v>Thực hành Kỹ thuật số</v>
          </cell>
          <cell r="D7130" t="str">
            <v>21T4-CMT1</v>
          </cell>
          <cell r="E7130">
            <v>2</v>
          </cell>
          <cell r="F7130" t="str">
            <v>Nguyễn Trần Thanh  Nhàn</v>
          </cell>
          <cell r="G7130">
            <v>41</v>
          </cell>
        </row>
        <row r="7131">
          <cell r="B7131" t="str">
            <v>071400292601</v>
          </cell>
          <cell r="C7131" t="str">
            <v>Thực tập doanh nghiệp</v>
          </cell>
          <cell r="D7131" t="str">
            <v>20T4-CMT1</v>
          </cell>
          <cell r="E7131">
            <v>2</v>
          </cell>
          <cell r="G7131">
            <v>42</v>
          </cell>
        </row>
        <row r="7132">
          <cell r="B7132" t="str">
            <v>071400292801</v>
          </cell>
          <cell r="C7132" t="str">
            <v>Thiết kế đồ họa 3D với 3Dmax</v>
          </cell>
          <cell r="D7132" t="str">
            <v>21T4-ĐHĐ1</v>
          </cell>
          <cell r="E7132">
            <v>2</v>
          </cell>
          <cell r="F7132" t="str">
            <v>Hoàng Văn Đỉnh (TG)</v>
          </cell>
          <cell r="G7132">
            <v>39</v>
          </cell>
        </row>
        <row r="7133">
          <cell r="B7133" t="str">
            <v>071400292901</v>
          </cell>
          <cell r="C7133" t="str">
            <v>Thiết kế Web</v>
          </cell>
          <cell r="D7133" t="str">
            <v>21T4-ĐHĐ1</v>
          </cell>
          <cell r="E7133">
            <v>2</v>
          </cell>
          <cell r="F7133" t="str">
            <v>Đỗ Thị Hải  Yến</v>
          </cell>
          <cell r="G7133">
            <v>37</v>
          </cell>
        </row>
        <row r="7134">
          <cell r="B7134" t="str">
            <v>071400292902</v>
          </cell>
          <cell r="C7134" t="str">
            <v>Thiết kế Web</v>
          </cell>
          <cell r="D7134" t="str">
            <v>21T4-LTM1</v>
          </cell>
          <cell r="E7134">
            <v>2</v>
          </cell>
          <cell r="F7134" t="str">
            <v>Trần Tấn Tài (TG)</v>
          </cell>
          <cell r="G7134">
            <v>40</v>
          </cell>
        </row>
        <row r="7135">
          <cell r="B7135" t="str">
            <v>071400292903</v>
          </cell>
          <cell r="C7135" t="str">
            <v>Thiết kế Web</v>
          </cell>
          <cell r="D7135" t="str">
            <v>21T4-LTM2</v>
          </cell>
          <cell r="E7135">
            <v>2</v>
          </cell>
          <cell r="F7135" t="str">
            <v>Trương Hoàng Nhu (TG)</v>
          </cell>
          <cell r="G7135">
            <v>53</v>
          </cell>
        </row>
        <row r="7136">
          <cell r="B7136" t="str">
            <v>071400292904</v>
          </cell>
          <cell r="C7136" t="str">
            <v>Thiết kế Web</v>
          </cell>
          <cell r="D7136" t="str">
            <v>21T4-LTM3</v>
          </cell>
          <cell r="E7136">
            <v>2</v>
          </cell>
          <cell r="F7136" t="str">
            <v>Trương Hoàng Nhu (TG)</v>
          </cell>
          <cell r="G7136">
            <v>23</v>
          </cell>
        </row>
        <row r="7137">
          <cell r="B7137" t="str">
            <v>071400292905</v>
          </cell>
          <cell r="C7137" t="str">
            <v>Thiết kế Web</v>
          </cell>
          <cell r="D7137" t="str">
            <v>21T4-THU1</v>
          </cell>
          <cell r="E7137">
            <v>2</v>
          </cell>
          <cell r="F7137" t="str">
            <v>Đỗ Thị Hải  Yến</v>
          </cell>
          <cell r="G7137">
            <v>30</v>
          </cell>
        </row>
        <row r="7138">
          <cell r="B7138" t="str">
            <v>071400292906</v>
          </cell>
          <cell r="C7138" t="str">
            <v>Thiết kế Web</v>
          </cell>
          <cell r="D7138" t="str">
            <v>21T4-TKW1</v>
          </cell>
          <cell r="E7138">
            <v>2</v>
          </cell>
          <cell r="F7138" t="str">
            <v>Trần Vĩnh  Xuyên</v>
          </cell>
          <cell r="G7138">
            <v>25</v>
          </cell>
        </row>
        <row r="7139">
          <cell r="B7139" t="str">
            <v>071400292907</v>
          </cell>
          <cell r="C7139" t="str">
            <v>Thiết kế Web</v>
          </cell>
          <cell r="D7139" t="str">
            <v>21T4-LTM1</v>
          </cell>
          <cell r="E7139">
            <v>2</v>
          </cell>
          <cell r="G7139">
            <v>28</v>
          </cell>
        </row>
        <row r="7140">
          <cell r="B7140" t="str">
            <v>071400293001</v>
          </cell>
          <cell r="C7140" t="str">
            <v>Thực hành Thiết kế Web</v>
          </cell>
          <cell r="D7140" t="str">
            <v>21T4-ĐHĐ1</v>
          </cell>
          <cell r="E7140">
            <v>2</v>
          </cell>
          <cell r="F7140" t="str">
            <v>Đỗ Thị Hải  Yến</v>
          </cell>
          <cell r="G7140">
            <v>37</v>
          </cell>
        </row>
        <row r="7141">
          <cell r="B7141" t="str">
            <v>071400293002</v>
          </cell>
          <cell r="C7141" t="str">
            <v>Thực hành Thiết kế Web</v>
          </cell>
          <cell r="D7141" t="str">
            <v>21T4-LTM1</v>
          </cell>
          <cell r="E7141">
            <v>2</v>
          </cell>
          <cell r="F7141" t="str">
            <v>Trần Tấn Tài (TG), Trần Việt  Khánh</v>
          </cell>
          <cell r="G7141">
            <v>40</v>
          </cell>
        </row>
        <row r="7142">
          <cell r="B7142" t="str">
            <v>071400293003</v>
          </cell>
          <cell r="C7142" t="str">
            <v>Thực hành Thiết kế Web</v>
          </cell>
          <cell r="D7142" t="str">
            <v>21T4-LTM2</v>
          </cell>
          <cell r="E7142">
            <v>2</v>
          </cell>
          <cell r="F7142" t="str">
            <v>Trương Hoàng Nhu (TG)</v>
          </cell>
          <cell r="G7142">
            <v>53</v>
          </cell>
        </row>
        <row r="7143">
          <cell r="B7143" t="str">
            <v>071400293004</v>
          </cell>
          <cell r="C7143" t="str">
            <v>Thực hành Thiết kế Web</v>
          </cell>
          <cell r="D7143" t="str">
            <v>21T4-LTM3</v>
          </cell>
          <cell r="E7143">
            <v>2</v>
          </cell>
          <cell r="F7143" t="str">
            <v>Trương Hoàng Nhu (TG)</v>
          </cell>
          <cell r="G7143">
            <v>23</v>
          </cell>
        </row>
        <row r="7144">
          <cell r="B7144" t="str">
            <v>071400293005</v>
          </cell>
          <cell r="C7144" t="str">
            <v>Thực hành Thiết kế Web</v>
          </cell>
          <cell r="D7144" t="str">
            <v>21T4-THU1</v>
          </cell>
          <cell r="E7144">
            <v>2</v>
          </cell>
          <cell r="F7144" t="str">
            <v>Đỗ Thị Hải  Yến</v>
          </cell>
          <cell r="G7144">
            <v>30</v>
          </cell>
        </row>
        <row r="7145">
          <cell r="B7145" t="str">
            <v>071400293006</v>
          </cell>
          <cell r="C7145" t="str">
            <v>Thực hành Thiết kế Web</v>
          </cell>
          <cell r="D7145" t="str">
            <v>21T4-TKW1</v>
          </cell>
          <cell r="E7145">
            <v>2</v>
          </cell>
          <cell r="F7145" t="str">
            <v>Trần Vĩnh  Xuyên</v>
          </cell>
          <cell r="G7145">
            <v>25</v>
          </cell>
        </row>
        <row r="7146">
          <cell r="B7146" t="str">
            <v>071400293101</v>
          </cell>
          <cell r="C7146" t="str">
            <v>Thiết kế sự kiện</v>
          </cell>
          <cell r="D7146" t="str">
            <v>21T4-ĐHĐ1</v>
          </cell>
          <cell r="E7146">
            <v>2</v>
          </cell>
          <cell r="F7146" t="str">
            <v>Hoàng Văn Đỉnh (TG)</v>
          </cell>
          <cell r="G7146">
            <v>37</v>
          </cell>
        </row>
        <row r="7147">
          <cell r="B7147" t="str">
            <v>071400293102</v>
          </cell>
          <cell r="C7147" t="str">
            <v>Thiết kế sự kiện</v>
          </cell>
          <cell r="D7147" t="str">
            <v>21T4-ĐHĐ1</v>
          </cell>
          <cell r="E7147">
            <v>2</v>
          </cell>
          <cell r="G7147">
            <v>1</v>
          </cell>
        </row>
        <row r="7148">
          <cell r="B7148" t="str">
            <v>071400293701</v>
          </cell>
          <cell r="C7148" t="str">
            <v>Thực tập Doanh nghiệp</v>
          </cell>
          <cell r="D7148" t="str">
            <v>20T4-ĐHĐ1</v>
          </cell>
          <cell r="E7148">
            <v>2</v>
          </cell>
          <cell r="G7148">
            <v>47</v>
          </cell>
        </row>
        <row r="7149">
          <cell r="B7149" t="str">
            <v>071400294101</v>
          </cell>
          <cell r="C7149" t="str">
            <v>Thực tập Doanh nghiệp</v>
          </cell>
          <cell r="D7149" t="str">
            <v>20T4-LTM1</v>
          </cell>
          <cell r="E7149">
            <v>2</v>
          </cell>
          <cell r="G7149">
            <v>32</v>
          </cell>
        </row>
        <row r="7150">
          <cell r="B7150" t="str">
            <v>071400294102</v>
          </cell>
          <cell r="C7150" t="str">
            <v>Thực tập Doanh nghiệp</v>
          </cell>
          <cell r="D7150" t="str">
            <v>20T4-LTM2</v>
          </cell>
          <cell r="E7150">
            <v>2</v>
          </cell>
          <cell r="G7150">
            <v>28</v>
          </cell>
        </row>
        <row r="7151">
          <cell r="B7151" t="str">
            <v>071400294601</v>
          </cell>
          <cell r="C7151" t="str">
            <v>Thiết lập hệ thống mạng</v>
          </cell>
          <cell r="D7151" t="str">
            <v>21T4-QTM2; 21T4-QTM1</v>
          </cell>
          <cell r="E7151">
            <v>2</v>
          </cell>
          <cell r="F7151" t="str">
            <v>Lê Quý Hưng  Quốc</v>
          </cell>
          <cell r="G7151">
            <v>53</v>
          </cell>
        </row>
        <row r="7152">
          <cell r="B7152" t="str">
            <v>071400294701</v>
          </cell>
          <cell r="C7152" t="str">
            <v>Thực hành Thiết lập hệ thống mạng</v>
          </cell>
          <cell r="D7152" t="str">
            <v>21T4-QTM1</v>
          </cell>
          <cell r="E7152">
            <v>2</v>
          </cell>
          <cell r="F7152" t="str">
            <v>Đỗ Tuấn Việt, Nguyễn Văn Đôn</v>
          </cell>
          <cell r="G7152">
            <v>23</v>
          </cell>
        </row>
        <row r="7153">
          <cell r="B7153" t="str">
            <v>071400294702</v>
          </cell>
          <cell r="C7153" t="str">
            <v>Thực hành Thiết lập hệ thống mạng</v>
          </cell>
          <cell r="D7153" t="str">
            <v>21T4-QTM2</v>
          </cell>
          <cell r="E7153">
            <v>2</v>
          </cell>
          <cell r="F7153" t="str">
            <v>Lê Quý Hưng  Quốc</v>
          </cell>
          <cell r="G7153">
            <v>29</v>
          </cell>
        </row>
        <row r="7154">
          <cell r="B7154" t="str">
            <v>071400294801</v>
          </cell>
          <cell r="C7154" t="str">
            <v>Thiết bị mạng</v>
          </cell>
          <cell r="D7154" t="str">
            <v>21T4-QTM1; 21T4-QTM2</v>
          </cell>
          <cell r="E7154">
            <v>2</v>
          </cell>
          <cell r="F7154" t="str">
            <v>Đỗ Tuấn Việt</v>
          </cell>
          <cell r="G7154">
            <v>52</v>
          </cell>
        </row>
        <row r="7155">
          <cell r="B7155" t="str">
            <v>071400294901</v>
          </cell>
          <cell r="C7155" t="str">
            <v>Thực hành Thiết bị mạng</v>
          </cell>
          <cell r="D7155" t="str">
            <v>21T4-QTM1</v>
          </cell>
          <cell r="E7155">
            <v>2</v>
          </cell>
          <cell r="F7155" t="str">
            <v>Đỗ Tuấn Việt</v>
          </cell>
          <cell r="G7155">
            <v>23</v>
          </cell>
        </row>
        <row r="7156">
          <cell r="B7156" t="str">
            <v>071400294902</v>
          </cell>
          <cell r="C7156" t="str">
            <v>Thực hành Thiết bị mạng</v>
          </cell>
          <cell r="D7156" t="str">
            <v>21T4-QTM2</v>
          </cell>
          <cell r="E7156">
            <v>2</v>
          </cell>
          <cell r="F7156" t="str">
            <v>Nguyễn Văn Đôn</v>
          </cell>
          <cell r="G7156">
            <v>29</v>
          </cell>
        </row>
        <row r="7157">
          <cell r="B7157" t="str">
            <v>071400295501</v>
          </cell>
          <cell r="C7157" t="str">
            <v>Kỹ thuật soạn thảo văn bản</v>
          </cell>
          <cell r="D7157" t="str">
            <v>21T4-THU1</v>
          </cell>
          <cell r="E7157">
            <v>2</v>
          </cell>
          <cell r="F7157" t="str">
            <v>Nguyễn Thị Khánh Thư</v>
          </cell>
          <cell r="G7157">
            <v>30</v>
          </cell>
        </row>
        <row r="7158">
          <cell r="B7158" t="str">
            <v>071400295502</v>
          </cell>
          <cell r="C7158" t="str">
            <v>Kỹ thuật soạn thảo văn bản</v>
          </cell>
          <cell r="D7158" t="str">
            <v>21T4-THU1</v>
          </cell>
          <cell r="E7158">
            <v>2</v>
          </cell>
          <cell r="G7158">
            <v>16</v>
          </cell>
        </row>
        <row r="7159">
          <cell r="B7159" t="str">
            <v>071400295601</v>
          </cell>
          <cell r="C7159" t="str">
            <v>Lập trình quản lý</v>
          </cell>
          <cell r="D7159" t="str">
            <v>21T4-THU1</v>
          </cell>
          <cell r="E7159">
            <v>2</v>
          </cell>
          <cell r="F7159" t="str">
            <v>Dương Ngọc  Vọng</v>
          </cell>
          <cell r="G7159">
            <v>30</v>
          </cell>
        </row>
        <row r="7160">
          <cell r="B7160" t="str">
            <v>071400295801</v>
          </cell>
          <cell r="C7160" t="str">
            <v>Thực tập doanh nghiệp</v>
          </cell>
          <cell r="D7160" t="str">
            <v>20T4-THU1</v>
          </cell>
          <cell r="E7160">
            <v>2</v>
          </cell>
          <cell r="G7160">
            <v>49</v>
          </cell>
        </row>
        <row r="7161">
          <cell r="B7161" t="str">
            <v>071400296301</v>
          </cell>
          <cell r="C7161" t="str">
            <v>Thực tập Doanh nghiệp</v>
          </cell>
          <cell r="D7161" t="str">
            <v>20T4-TKW1</v>
          </cell>
          <cell r="E7161">
            <v>2</v>
          </cell>
          <cell r="G7161">
            <v>39</v>
          </cell>
        </row>
        <row r="7162">
          <cell r="B7162" t="str">
            <v>071400296801</v>
          </cell>
          <cell r="C7162" t="str">
            <v>Thiết kế đồ họa với Illustrator</v>
          </cell>
          <cell r="D7162" t="str">
            <v>22T4-TKĐ1</v>
          </cell>
          <cell r="E7162">
            <v>2</v>
          </cell>
          <cell r="F7162" t="str">
            <v>Lâm Thị Phương Thùy</v>
          </cell>
          <cell r="G7162">
            <v>47</v>
          </cell>
        </row>
        <row r="7163">
          <cell r="B7163" t="str">
            <v>071400296802</v>
          </cell>
          <cell r="C7163" t="str">
            <v>Thiết kế đồ họa với Illustrator</v>
          </cell>
          <cell r="D7163" t="str">
            <v>22T4-TKĐ2</v>
          </cell>
          <cell r="E7163">
            <v>2</v>
          </cell>
          <cell r="F7163" t="str">
            <v>Lâm Thị Phương Thùy</v>
          </cell>
          <cell r="G7163">
            <v>43</v>
          </cell>
        </row>
        <row r="7164">
          <cell r="B7164" t="str">
            <v>071400296803</v>
          </cell>
          <cell r="C7164" t="str">
            <v>Thiết kế đồ họa với Illustrator</v>
          </cell>
          <cell r="D7164" t="str">
            <v>22T4-TKĐ3</v>
          </cell>
          <cell r="E7164">
            <v>2</v>
          </cell>
          <cell r="F7164" t="str">
            <v>Nguyễn Bạch Cẩm  Dung</v>
          </cell>
          <cell r="G7164">
            <v>40</v>
          </cell>
        </row>
        <row r="7165">
          <cell r="B7165" t="str">
            <v>071400296804</v>
          </cell>
          <cell r="C7165" t="str">
            <v>Thiết kế đồ họa với Illustrator</v>
          </cell>
          <cell r="D7165" t="str">
            <v>22T4-TKĐ2</v>
          </cell>
          <cell r="E7165">
            <v>2</v>
          </cell>
          <cell r="G7165">
            <v>2</v>
          </cell>
        </row>
        <row r="7166">
          <cell r="B7166" t="str">
            <v>071400296901</v>
          </cell>
          <cell r="C7166" t="str">
            <v>Nghệ thuật chữ</v>
          </cell>
          <cell r="D7166" t="str">
            <v>21T4-TKĐ1</v>
          </cell>
          <cell r="E7166">
            <v>2</v>
          </cell>
          <cell r="F7166" t="str">
            <v>Tạ Chí Sao Mai (TG)</v>
          </cell>
          <cell r="G7166">
            <v>44</v>
          </cell>
        </row>
        <row r="7167">
          <cell r="B7167" t="str">
            <v>071400296902</v>
          </cell>
          <cell r="C7167" t="str">
            <v>Nghệ thuật chữ</v>
          </cell>
          <cell r="D7167" t="str">
            <v>21T4-TKĐ2</v>
          </cell>
          <cell r="E7167">
            <v>2</v>
          </cell>
          <cell r="F7167" t="str">
            <v>Tạ Chí Sao Mai (TG)</v>
          </cell>
          <cell r="G7167">
            <v>33</v>
          </cell>
        </row>
        <row r="7168">
          <cell r="B7168" t="str">
            <v>071400296903</v>
          </cell>
          <cell r="C7168" t="str">
            <v>Nghệ thuật chữ</v>
          </cell>
          <cell r="D7168" t="str">
            <v>21T4-TKĐ3</v>
          </cell>
          <cell r="E7168">
            <v>2</v>
          </cell>
          <cell r="F7168" t="str">
            <v>Tạ Chí Sao Mai (TG)</v>
          </cell>
          <cell r="G7168">
            <v>36</v>
          </cell>
        </row>
        <row r="7169">
          <cell r="B7169" t="str">
            <v>071400296904</v>
          </cell>
          <cell r="C7169" t="str">
            <v>Nghệ thuật chữ</v>
          </cell>
          <cell r="D7169" t="str">
            <v>21T4-TKĐ1</v>
          </cell>
          <cell r="E7169">
            <v>2</v>
          </cell>
          <cell r="G7169">
            <v>3</v>
          </cell>
        </row>
        <row r="7170">
          <cell r="B7170" t="str">
            <v>071400297001</v>
          </cell>
          <cell r="C7170" t="str">
            <v>Chế bản với Indesign</v>
          </cell>
          <cell r="D7170" t="str">
            <v>21T4-TKĐ1</v>
          </cell>
          <cell r="E7170">
            <v>2</v>
          </cell>
          <cell r="F7170" t="str">
            <v>Phan Thị Hoàng Âu (TG)</v>
          </cell>
          <cell r="G7170">
            <v>44</v>
          </cell>
        </row>
        <row r="7171">
          <cell r="B7171" t="str">
            <v>071400297002</v>
          </cell>
          <cell r="C7171" t="str">
            <v>Chế bản với Indesign</v>
          </cell>
          <cell r="D7171" t="str">
            <v>21T4-TKĐ2</v>
          </cell>
          <cell r="E7171">
            <v>2</v>
          </cell>
          <cell r="F7171" t="str">
            <v>Đào Lê Phương Anh, Mai Quốc Duy (TG)</v>
          </cell>
          <cell r="G7171">
            <v>33</v>
          </cell>
        </row>
        <row r="7172">
          <cell r="B7172" t="str">
            <v>071400297003</v>
          </cell>
          <cell r="C7172" t="str">
            <v>Chế bản với Indesign</v>
          </cell>
          <cell r="D7172" t="str">
            <v>21T4-TKĐ3</v>
          </cell>
          <cell r="E7172">
            <v>2</v>
          </cell>
          <cell r="F7172" t="str">
            <v>Mai Quốc Duy (TG)</v>
          </cell>
          <cell r="G7172">
            <v>36</v>
          </cell>
        </row>
        <row r="7173">
          <cell r="B7173" t="str">
            <v>071400297501</v>
          </cell>
          <cell r="C7173" t="str">
            <v>Thực tập doanh nghiệp</v>
          </cell>
          <cell r="D7173" t="str">
            <v>20T4-TKĐ1</v>
          </cell>
          <cell r="E7173">
            <v>2</v>
          </cell>
          <cell r="G7173">
            <v>41</v>
          </cell>
        </row>
        <row r="7174">
          <cell r="B7174" t="str">
            <v>071400297502</v>
          </cell>
          <cell r="C7174" t="str">
            <v>Thực tập doanh nghiệp</v>
          </cell>
          <cell r="D7174" t="str">
            <v>20T4-TKĐ2</v>
          </cell>
          <cell r="E7174">
            <v>2</v>
          </cell>
          <cell r="G7174">
            <v>33</v>
          </cell>
        </row>
        <row r="7175">
          <cell r="B7175" t="str">
            <v>071400297503</v>
          </cell>
          <cell r="C7175" t="str">
            <v>Thực tập doanh nghiệp</v>
          </cell>
          <cell r="D7175" t="str">
            <v>20T4-TKĐ3</v>
          </cell>
          <cell r="E7175">
            <v>2</v>
          </cell>
          <cell r="G7175">
            <v>33</v>
          </cell>
        </row>
        <row r="7176">
          <cell r="B7176" t="str">
            <v>071400297601</v>
          </cell>
          <cell r="C7176" t="str">
            <v>Thực tập doanh nghiệp</v>
          </cell>
          <cell r="D7176" t="str">
            <v>20T4-QLH1</v>
          </cell>
          <cell r="E7176">
            <v>2</v>
          </cell>
          <cell r="G7176">
            <v>16</v>
          </cell>
        </row>
        <row r="7177">
          <cell r="B7177" t="str">
            <v>071400297602</v>
          </cell>
          <cell r="C7177" t="str">
            <v>Thực tập doanh nghiệp</v>
          </cell>
          <cell r="D7177" t="str">
            <v>20T4-QDL1</v>
          </cell>
          <cell r="E7177">
            <v>2</v>
          </cell>
          <cell r="G7177">
            <v>34</v>
          </cell>
        </row>
        <row r="7178">
          <cell r="B7178" t="str">
            <v>071400297603</v>
          </cell>
          <cell r="C7178" t="str">
            <v>Thực tập doanh nghiệp</v>
          </cell>
          <cell r="D7178" t="str">
            <v>20T4-QNH1</v>
          </cell>
          <cell r="E7178">
            <v>2</v>
          </cell>
          <cell r="G7178">
            <v>30</v>
          </cell>
        </row>
        <row r="7179">
          <cell r="B7179" t="str">
            <v>071400297604</v>
          </cell>
          <cell r="C7179" t="str">
            <v>Thực tập doanh nghiệp</v>
          </cell>
          <cell r="D7179" t="str">
            <v>20T4-QKS1</v>
          </cell>
          <cell r="E7179">
            <v>2</v>
          </cell>
          <cell r="G7179">
            <v>32</v>
          </cell>
        </row>
        <row r="7180">
          <cell r="B7180" t="str">
            <v>071400297701</v>
          </cell>
          <cell r="C7180" t="str">
            <v>Thực tập doanh nghiệp</v>
          </cell>
          <cell r="D7180" t="str">
            <v>20T4-KTD1</v>
          </cell>
          <cell r="E7180">
            <v>2</v>
          </cell>
          <cell r="G7180">
            <v>63</v>
          </cell>
        </row>
        <row r="7181">
          <cell r="B7181" t="str">
            <v>071400297702</v>
          </cell>
          <cell r="C7181" t="str">
            <v>Thực tập doanh nghiệp</v>
          </cell>
          <cell r="D7181" t="str">
            <v>20T4-QTD1</v>
          </cell>
          <cell r="E7181">
            <v>2</v>
          </cell>
          <cell r="G7181">
            <v>55</v>
          </cell>
        </row>
        <row r="7182">
          <cell r="B7182" t="str">
            <v>071400297703</v>
          </cell>
          <cell r="C7182" t="str">
            <v>Thực tập doanh nghiệp</v>
          </cell>
          <cell r="D7182" t="str">
            <v>20T4-TCD1</v>
          </cell>
          <cell r="E7182">
            <v>2</v>
          </cell>
          <cell r="G7182">
            <v>33</v>
          </cell>
        </row>
        <row r="7183">
          <cell r="B7183" t="str">
            <v>071400297704</v>
          </cell>
          <cell r="C7183" t="str">
            <v>Thực tập doanh nghiệp</v>
          </cell>
          <cell r="D7183" t="str">
            <v>20T4-LGT1</v>
          </cell>
          <cell r="E7183">
            <v>2</v>
          </cell>
          <cell r="G7183">
            <v>28</v>
          </cell>
        </row>
        <row r="7184">
          <cell r="B7184" t="str">
            <v>071400297705</v>
          </cell>
          <cell r="C7184" t="str">
            <v>Thực tập doanh nghiệp</v>
          </cell>
          <cell r="D7184" t="str">
            <v>20T4-KLB1</v>
          </cell>
          <cell r="E7184">
            <v>2</v>
          </cell>
          <cell r="G7184">
            <v>47</v>
          </cell>
        </row>
        <row r="7185">
          <cell r="B7185" t="str">
            <v>071400298301</v>
          </cell>
          <cell r="C7185" t="str">
            <v>Thực hành nền tảng quản lý và bán hàng đa kênh</v>
          </cell>
          <cell r="D7185" t="str">
            <v>20T4-TMĐ1</v>
          </cell>
          <cell r="E7185">
            <v>2</v>
          </cell>
          <cell r="F7185" t="str">
            <v>Lữ Xuân Trang</v>
          </cell>
          <cell r="G7185">
            <v>24</v>
          </cell>
        </row>
        <row r="7186">
          <cell r="B7186" t="str">
            <v>071400298401</v>
          </cell>
          <cell r="C7186" t="str">
            <v>Quản trị tác nghiệp thương mại điện tử B2B và B2C</v>
          </cell>
          <cell r="D7186" t="str">
            <v>21T4-TMĐ1</v>
          </cell>
          <cell r="E7186">
            <v>2</v>
          </cell>
          <cell r="F7186" t="str">
            <v>Lê Hồng Ngọc My</v>
          </cell>
          <cell r="G7186">
            <v>37</v>
          </cell>
        </row>
        <row r="7187">
          <cell r="B7187" t="str">
            <v>071400298402</v>
          </cell>
          <cell r="C7187" t="str">
            <v>Quản trị tác nghiệp thương mại điện tử B2B và B2C</v>
          </cell>
          <cell r="D7187" t="str">
            <v>21T4-TMĐ1</v>
          </cell>
          <cell r="E7187">
            <v>2</v>
          </cell>
          <cell r="G7187">
            <v>7</v>
          </cell>
        </row>
        <row r="7188">
          <cell r="B7188" t="str">
            <v>071400298501</v>
          </cell>
          <cell r="C7188" t="str">
            <v>Đồ án chuyên ngành 1</v>
          </cell>
          <cell r="D7188" t="str">
            <v>20T4-TMĐ1</v>
          </cell>
          <cell r="E7188">
            <v>2</v>
          </cell>
          <cell r="F7188" t="str">
            <v>Lữ Xuân Trang</v>
          </cell>
          <cell r="G7188">
            <v>23</v>
          </cell>
        </row>
        <row r="7189">
          <cell r="B7189" t="str">
            <v>071400298601</v>
          </cell>
          <cell r="C7189" t="str">
            <v>Thực tập Doanh nghiệp</v>
          </cell>
          <cell r="D7189" t="str">
            <v>20T4-TMĐ1</v>
          </cell>
          <cell r="E7189">
            <v>2</v>
          </cell>
          <cell r="G7189">
            <v>24</v>
          </cell>
        </row>
        <row r="7190">
          <cell r="B7190" t="str">
            <v>071400303301</v>
          </cell>
          <cell r="C7190" t="str">
            <v>Ngữ pháp tiếng Hàn 2</v>
          </cell>
          <cell r="D7190" t="str">
            <v>22T4-NHQ1</v>
          </cell>
          <cell r="E7190">
            <v>2</v>
          </cell>
          <cell r="F7190" t="str">
            <v>La Thị Thảo My (TG)</v>
          </cell>
          <cell r="G7190">
            <v>21</v>
          </cell>
        </row>
        <row r="7191">
          <cell r="B7191" t="str">
            <v>071400303302</v>
          </cell>
          <cell r="C7191" t="str">
            <v>Ngữ pháp tiếng Hàn 2</v>
          </cell>
          <cell r="D7191" t="str">
            <v>22T4-NHQ1</v>
          </cell>
          <cell r="E7191">
            <v>2</v>
          </cell>
          <cell r="G7191">
            <v>3</v>
          </cell>
        </row>
        <row r="7192">
          <cell r="B7192" t="str">
            <v>071400303501</v>
          </cell>
          <cell r="C7192" t="str">
            <v>Viết Tiếng Hàn</v>
          </cell>
          <cell r="D7192" t="str">
            <v>21T4-NHQ1</v>
          </cell>
          <cell r="E7192">
            <v>2</v>
          </cell>
          <cell r="F7192" t="str">
            <v>Lê Thu Hà (TG)</v>
          </cell>
          <cell r="G7192">
            <v>18</v>
          </cell>
        </row>
        <row r="7193">
          <cell r="B7193" t="str">
            <v>071400303502</v>
          </cell>
          <cell r="C7193" t="str">
            <v>Viết Tiếng Hàn</v>
          </cell>
          <cell r="D7193" t="str">
            <v>21T4-NHQ1</v>
          </cell>
          <cell r="E7193">
            <v>2</v>
          </cell>
          <cell r="G7193">
            <v>2</v>
          </cell>
        </row>
        <row r="7194">
          <cell r="B7194" t="str">
            <v>071400304601</v>
          </cell>
          <cell r="C7194" t="str">
            <v>Ngữ pháp Tiếng Nhật 2</v>
          </cell>
          <cell r="D7194" t="str">
            <v>22T4-NTN1</v>
          </cell>
          <cell r="E7194">
            <v>2</v>
          </cell>
          <cell r="F7194" t="str">
            <v>Trần Hà Trang</v>
          </cell>
          <cell r="G7194">
            <v>23</v>
          </cell>
        </row>
        <row r="7195">
          <cell r="B7195" t="str">
            <v>071400304602</v>
          </cell>
          <cell r="C7195" t="str">
            <v>Ngữ pháp Tiếng Nhật 2</v>
          </cell>
          <cell r="D7195" t="str">
            <v>22T4-NTN1</v>
          </cell>
          <cell r="E7195">
            <v>2</v>
          </cell>
          <cell r="G7195">
            <v>1</v>
          </cell>
        </row>
        <row r="7196">
          <cell r="B7196" t="str">
            <v>071400305001</v>
          </cell>
          <cell r="C7196" t="str">
            <v>Viết Tiếng Nhật</v>
          </cell>
          <cell r="D7196" t="str">
            <v>21T4-NTN1</v>
          </cell>
          <cell r="E7196">
            <v>2</v>
          </cell>
          <cell r="F7196" t="str">
            <v>Trần Hà Trang</v>
          </cell>
          <cell r="G7196">
            <v>6</v>
          </cell>
        </row>
        <row r="7197">
          <cell r="B7197" t="str">
            <v>071400306201</v>
          </cell>
          <cell r="C7197" t="str">
            <v>Thực tập Doanh nghiệp</v>
          </cell>
          <cell r="D7197" t="str">
            <v>20T4-CCK1</v>
          </cell>
          <cell r="E7197">
            <v>2</v>
          </cell>
          <cell r="G7197">
            <v>31</v>
          </cell>
        </row>
        <row r="7198">
          <cell r="B7198" t="str">
            <v>071400306202</v>
          </cell>
          <cell r="C7198" t="str">
            <v>Thực tập Doanh nghiệp</v>
          </cell>
          <cell r="D7198" t="str">
            <v>20T4-CCK2</v>
          </cell>
          <cell r="E7198">
            <v>2</v>
          </cell>
          <cell r="G7198">
            <v>24</v>
          </cell>
        </row>
        <row r="7199">
          <cell r="B7199" t="str">
            <v>071400306203</v>
          </cell>
          <cell r="C7199" t="str">
            <v>Thực tập Doanh nghiệp</v>
          </cell>
          <cell r="D7199" t="str">
            <v>20T4-CKC1</v>
          </cell>
          <cell r="E7199">
            <v>2</v>
          </cell>
          <cell r="G7199">
            <v>56</v>
          </cell>
        </row>
        <row r="7200">
          <cell r="B7200" t="str">
            <v>071400306204</v>
          </cell>
          <cell r="C7200" t="str">
            <v>Thực tập Doanh nghiệp</v>
          </cell>
          <cell r="D7200" t="str">
            <v>20T4-CKL1</v>
          </cell>
          <cell r="E7200">
            <v>2</v>
          </cell>
          <cell r="G7200">
            <v>16</v>
          </cell>
        </row>
        <row r="7201">
          <cell r="B7201" t="str">
            <v>071400306501</v>
          </cell>
          <cell r="C7201" t="str">
            <v>Thực tập Doanh nghiệp</v>
          </cell>
          <cell r="D7201" t="str">
            <v>20T4-KXD1</v>
          </cell>
          <cell r="E7201">
            <v>2</v>
          </cell>
          <cell r="G7201">
            <v>28</v>
          </cell>
        </row>
        <row r="7202">
          <cell r="B7202" t="str">
            <v>071400307101</v>
          </cell>
          <cell r="C7202" t="str">
            <v>Thực tập Doanh nghiệp</v>
          </cell>
          <cell r="D7202" t="str">
            <v>20T4-CNÔ1</v>
          </cell>
          <cell r="E7202">
            <v>2</v>
          </cell>
          <cell r="G7202">
            <v>35</v>
          </cell>
        </row>
        <row r="7203">
          <cell r="B7203" t="str">
            <v>071400307102</v>
          </cell>
          <cell r="C7203" t="str">
            <v>Thực tập Doanh nghiệp</v>
          </cell>
          <cell r="D7203" t="str">
            <v>20T4-CNÔ2</v>
          </cell>
          <cell r="E7203">
            <v>2</v>
          </cell>
          <cell r="G7203">
            <v>29</v>
          </cell>
        </row>
        <row r="7204">
          <cell r="B7204" t="str">
            <v>071400307103</v>
          </cell>
          <cell r="C7204" t="str">
            <v>Thực tập Doanh nghiệp</v>
          </cell>
          <cell r="D7204" t="str">
            <v>20T4-CNÔ3</v>
          </cell>
          <cell r="E7204">
            <v>2</v>
          </cell>
          <cell r="G7204">
            <v>26</v>
          </cell>
        </row>
        <row r="7205">
          <cell r="B7205" t="str">
            <v>071400307104</v>
          </cell>
          <cell r="C7205" t="str">
            <v>Thực tập Doanh nghiệp</v>
          </cell>
          <cell r="D7205" t="str">
            <v>20T4-CNÔ4</v>
          </cell>
          <cell r="E7205">
            <v>2</v>
          </cell>
          <cell r="G7205">
            <v>28</v>
          </cell>
        </row>
        <row r="7206">
          <cell r="B7206" t="str">
            <v>071400307105</v>
          </cell>
          <cell r="C7206" t="str">
            <v>Thực tập Doanh nghiệp</v>
          </cell>
          <cell r="D7206" t="str">
            <v>20T4-CNÔ5</v>
          </cell>
          <cell r="E7206">
            <v>2</v>
          </cell>
          <cell r="G7206">
            <v>31</v>
          </cell>
        </row>
        <row r="7207">
          <cell r="B7207" t="str">
            <v>071400315401</v>
          </cell>
          <cell r="C7207" t="str">
            <v>Thực tập doanh nghiệp</v>
          </cell>
          <cell r="D7207" t="str">
            <v>20T4-CNL1</v>
          </cell>
          <cell r="E7207">
            <v>2</v>
          </cell>
          <cell r="G7207">
            <v>16</v>
          </cell>
        </row>
        <row r="7208">
          <cell r="B7208" t="str">
            <v>071400315402</v>
          </cell>
          <cell r="C7208" t="str">
            <v>Thực tập doanh nghiệp</v>
          </cell>
          <cell r="D7208" t="str">
            <v>20T4-LĐL1</v>
          </cell>
          <cell r="E7208">
            <v>2</v>
          </cell>
          <cell r="G7208">
            <v>17</v>
          </cell>
        </row>
        <row r="7209">
          <cell r="B7209" t="str">
            <v>071400315403</v>
          </cell>
          <cell r="C7209" t="str">
            <v>Thực tập doanh nghiệp</v>
          </cell>
          <cell r="D7209" t="str">
            <v>20T4-KML1</v>
          </cell>
          <cell r="E7209">
            <v>2</v>
          </cell>
          <cell r="G7209">
            <v>30</v>
          </cell>
        </row>
        <row r="7210">
          <cell r="B7210" t="str">
            <v>071400315404</v>
          </cell>
          <cell r="C7210" t="str">
            <v>Thực tập doanh nghiệp</v>
          </cell>
          <cell r="D7210" t="str">
            <v>20T4-VSL1</v>
          </cell>
          <cell r="E7210">
            <v>2</v>
          </cell>
          <cell r="G7210">
            <v>50</v>
          </cell>
        </row>
        <row r="7211">
          <cell r="B7211" t="str">
            <v>071400315701</v>
          </cell>
          <cell r="C7211" t="str">
            <v>Thực tập doanh nghiệp</v>
          </cell>
          <cell r="D7211" t="str">
            <v>20T4-CĐT1</v>
          </cell>
          <cell r="E7211">
            <v>2</v>
          </cell>
          <cell r="G7211">
            <v>55</v>
          </cell>
        </row>
        <row r="7212">
          <cell r="B7212" t="str">
            <v>071400315801</v>
          </cell>
          <cell r="C7212" t="str">
            <v>Thực tập doanh nghiệp 1</v>
          </cell>
          <cell r="D7212" t="str">
            <v>20T4-ĐĐT1</v>
          </cell>
          <cell r="E7212">
            <v>2</v>
          </cell>
          <cell r="G7212">
            <v>33</v>
          </cell>
        </row>
        <row r="7213">
          <cell r="B7213" t="str">
            <v>071400315901</v>
          </cell>
          <cell r="C7213" t="str">
            <v>Thực tập doanh nghiệp 2</v>
          </cell>
          <cell r="D7213" t="str">
            <v>20T4-ĐĐT1</v>
          </cell>
          <cell r="E7213">
            <v>2</v>
          </cell>
          <cell r="G7213">
            <v>33</v>
          </cell>
        </row>
        <row r="7214">
          <cell r="B7214" t="str">
            <v>071400316001</v>
          </cell>
          <cell r="C7214" t="str">
            <v>Thực tập doanh nghiệp</v>
          </cell>
          <cell r="D7214" t="str">
            <v>20T4-ĐCN1</v>
          </cell>
          <cell r="E7214">
            <v>2</v>
          </cell>
          <cell r="G7214">
            <v>53</v>
          </cell>
        </row>
        <row r="7215">
          <cell r="B7215" t="str">
            <v>071400316101</v>
          </cell>
          <cell r="C7215" t="str">
            <v>Thực tập doanh nghiệp</v>
          </cell>
          <cell r="D7215" t="str">
            <v>20T4-TĐH1</v>
          </cell>
          <cell r="E7215">
            <v>2</v>
          </cell>
          <cell r="G7215">
            <v>29</v>
          </cell>
        </row>
        <row r="7216">
          <cell r="B7216" t="str">
            <v>071400323801</v>
          </cell>
          <cell r="C7216" t="str">
            <v>Thực tập doanh nghiệp</v>
          </cell>
          <cell r="D7216" t="str">
            <v>20T4-NNA1</v>
          </cell>
          <cell r="E7216">
            <v>2</v>
          </cell>
          <cell r="G7216">
            <v>47</v>
          </cell>
        </row>
        <row r="7217">
          <cell r="B7217" t="str">
            <v>071400323802</v>
          </cell>
          <cell r="C7217" t="str">
            <v>Thực tập doanh nghiệp</v>
          </cell>
          <cell r="D7217" t="str">
            <v>20T4-NNA2</v>
          </cell>
          <cell r="E7217">
            <v>2</v>
          </cell>
          <cell r="G7217">
            <v>49</v>
          </cell>
        </row>
        <row r="7218">
          <cell r="B7218" t="str">
            <v>071400323901</v>
          </cell>
          <cell r="C7218" t="str">
            <v>Thực tập doanh nghiệp</v>
          </cell>
          <cell r="D7218" t="str">
            <v>20T4-CNM1</v>
          </cell>
          <cell r="E7218">
            <v>2</v>
          </cell>
          <cell r="G7218">
            <v>26</v>
          </cell>
        </row>
        <row r="7219">
          <cell r="B7219" t="str">
            <v>071400324101</v>
          </cell>
          <cell r="C7219" t="str">
            <v>Thực hành sửa chữa thiết bị và bảo trì may công nghiệp</v>
          </cell>
          <cell r="D7219" t="str">
            <v>22T4-CNM1</v>
          </cell>
          <cell r="E7219">
            <v>2</v>
          </cell>
          <cell r="F7219" t="str">
            <v>Nguyễn Ngọc  Thọ</v>
          </cell>
          <cell r="G7219">
            <v>20</v>
          </cell>
        </row>
        <row r="7220">
          <cell r="B7220" t="str">
            <v>071400326201</v>
          </cell>
          <cell r="C7220" t="str">
            <v>Thực hành Công nghệ may cơ bản</v>
          </cell>
          <cell r="D7220" t="str">
            <v>22T4-CNM1</v>
          </cell>
          <cell r="E7220">
            <v>2</v>
          </cell>
          <cell r="F7220" t="str">
            <v>Trần Hồng Thảo</v>
          </cell>
          <cell r="G7220">
            <v>22</v>
          </cell>
        </row>
        <row r="7221">
          <cell r="B7221" t="str">
            <v>071400326501</v>
          </cell>
          <cell r="C7221" t="str">
            <v>Ngữ văn</v>
          </cell>
          <cell r="D7221" t="str">
            <v>22T4-NNA1</v>
          </cell>
          <cell r="E7221">
            <v>2</v>
          </cell>
          <cell r="F7221" t="str">
            <v>Lê Thị Nga (TG), Trương Thị  Hồng</v>
          </cell>
          <cell r="G7221">
            <v>41</v>
          </cell>
        </row>
        <row r="7222">
          <cell r="B7222" t="str">
            <v>071400326502</v>
          </cell>
          <cell r="C7222" t="str">
            <v>Ngữ văn</v>
          </cell>
          <cell r="D7222" t="str">
            <v>22T4-NNA2</v>
          </cell>
          <cell r="E7222">
            <v>2</v>
          </cell>
          <cell r="F7222" t="str">
            <v>Bùi Đình Trường (TG)</v>
          </cell>
          <cell r="G7222">
            <v>33</v>
          </cell>
        </row>
        <row r="7223">
          <cell r="B7223" t="str">
            <v>071400326503</v>
          </cell>
          <cell r="C7223" t="str">
            <v>Ngữ văn</v>
          </cell>
          <cell r="D7223" t="str">
            <v>22T4-NHQ1; 22T4-NTN1</v>
          </cell>
          <cell r="E7223">
            <v>2</v>
          </cell>
          <cell r="F7223" t="str">
            <v>Trương Thị  Hồng</v>
          </cell>
          <cell r="G7223">
            <v>44</v>
          </cell>
        </row>
        <row r="7224">
          <cell r="B7224" t="str">
            <v>071400326506</v>
          </cell>
          <cell r="C7224" t="str">
            <v>Ngữ văn</v>
          </cell>
          <cell r="D7224" t="str">
            <v>22T4-CNÔ1</v>
          </cell>
          <cell r="E7224">
            <v>2</v>
          </cell>
          <cell r="F7224" t="str">
            <v>Vương Thị Huyền (TG)</v>
          </cell>
          <cell r="G7224">
            <v>48</v>
          </cell>
        </row>
        <row r="7225">
          <cell r="B7225" t="str">
            <v>071400326507</v>
          </cell>
          <cell r="C7225" t="str">
            <v>Ngữ văn</v>
          </cell>
          <cell r="D7225" t="str">
            <v>22T4-CNÔ2</v>
          </cell>
          <cell r="E7225">
            <v>2</v>
          </cell>
          <cell r="F7225" t="str">
            <v>Đào Thị Ngọc Yến (TG), Hà Thị Hường (TG)</v>
          </cell>
          <cell r="G7225">
            <v>45</v>
          </cell>
        </row>
        <row r="7226">
          <cell r="B7226" t="str">
            <v>071400326508</v>
          </cell>
          <cell r="C7226" t="str">
            <v>Ngữ văn</v>
          </cell>
          <cell r="D7226" t="str">
            <v>22T4-CNÔ3</v>
          </cell>
          <cell r="E7226">
            <v>2</v>
          </cell>
          <cell r="F7226" t="str">
            <v>Trần Thị Họa My (TG)</v>
          </cell>
          <cell r="G7226">
            <v>47</v>
          </cell>
        </row>
        <row r="7227">
          <cell r="B7227" t="str">
            <v>071400326509</v>
          </cell>
          <cell r="C7227" t="str">
            <v>Ngữ văn</v>
          </cell>
          <cell r="D7227" t="str">
            <v>22T4-CNÔ4</v>
          </cell>
          <cell r="E7227">
            <v>2</v>
          </cell>
          <cell r="F7227" t="str">
            <v>Đào Thị Ngọc Yến (TG), Phan Tấn Hùng (TG)</v>
          </cell>
          <cell r="G7227">
            <v>48</v>
          </cell>
        </row>
        <row r="7228">
          <cell r="B7228" t="str">
            <v>071400326510</v>
          </cell>
          <cell r="C7228" t="str">
            <v>Ngữ văn</v>
          </cell>
          <cell r="D7228" t="str">
            <v>22T4-CNÔ5</v>
          </cell>
          <cell r="E7228">
            <v>2</v>
          </cell>
          <cell r="F7228" t="str">
            <v>Lê Thị Mùi (TG)</v>
          </cell>
          <cell r="G7228">
            <v>46</v>
          </cell>
        </row>
        <row r="7229">
          <cell r="B7229" t="str">
            <v>071400326511</v>
          </cell>
          <cell r="C7229" t="str">
            <v>Ngữ văn</v>
          </cell>
          <cell r="D7229" t="str">
            <v>22T4-CNÔ6</v>
          </cell>
          <cell r="E7229">
            <v>2</v>
          </cell>
          <cell r="F7229" t="str">
            <v>Đào Thị Ngọc Yến (TG)</v>
          </cell>
          <cell r="G7229">
            <v>46</v>
          </cell>
        </row>
        <row r="7230">
          <cell r="B7230" t="str">
            <v>071400326512</v>
          </cell>
          <cell r="C7230" t="str">
            <v>Ngữ văn</v>
          </cell>
          <cell r="D7230" t="str">
            <v>22T4-CCK1</v>
          </cell>
          <cell r="E7230">
            <v>2</v>
          </cell>
          <cell r="F7230" t="str">
            <v>Bùi Đình Trường (TG)</v>
          </cell>
          <cell r="G7230">
            <v>63</v>
          </cell>
        </row>
        <row r="7231">
          <cell r="B7231" t="str">
            <v>071400326513</v>
          </cell>
          <cell r="C7231" t="str">
            <v>Ngữ văn</v>
          </cell>
          <cell r="D7231" t="str">
            <v>22T4-CKC1; 22T4-CTM1</v>
          </cell>
          <cell r="E7231">
            <v>2</v>
          </cell>
          <cell r="F7231" t="str">
            <v>Trần Thị Họa My (TG)</v>
          </cell>
          <cell r="G7231">
            <v>51</v>
          </cell>
        </row>
        <row r="7232">
          <cell r="B7232" t="str">
            <v>071400326515</v>
          </cell>
          <cell r="C7232" t="str">
            <v>Ngữ văn</v>
          </cell>
          <cell r="D7232" t="str">
            <v>22T4-ĐCN1</v>
          </cell>
          <cell r="E7232">
            <v>2</v>
          </cell>
          <cell r="F7232" t="str">
            <v>Lê Thị Nga (TG)</v>
          </cell>
          <cell r="G7232">
            <v>53</v>
          </cell>
        </row>
        <row r="7233">
          <cell r="B7233" t="str">
            <v>071400326516</v>
          </cell>
          <cell r="C7233" t="str">
            <v>Ngữ văn</v>
          </cell>
          <cell r="D7233" t="str">
            <v>22T4-ĐĐT1</v>
          </cell>
          <cell r="E7233">
            <v>2</v>
          </cell>
          <cell r="F7233" t="str">
            <v>Hồ Thị Thanh Thương (TG), Trần Nhi Diễm Huỳnh (TG)</v>
          </cell>
          <cell r="G7233">
            <v>47</v>
          </cell>
        </row>
        <row r="7234">
          <cell r="B7234" t="str">
            <v>071400326517</v>
          </cell>
          <cell r="C7234" t="str">
            <v>Ngữ văn</v>
          </cell>
          <cell r="D7234" t="str">
            <v>22T4-TĐH1; 22T4-CNM1</v>
          </cell>
          <cell r="E7234">
            <v>2</v>
          </cell>
          <cell r="F7234" t="str">
            <v>Lê Thị Mùi (TG)</v>
          </cell>
          <cell r="G7234">
            <v>43</v>
          </cell>
        </row>
        <row r="7235">
          <cell r="B7235" t="str">
            <v>071400326518</v>
          </cell>
          <cell r="C7235" t="str">
            <v>Ngữ văn</v>
          </cell>
          <cell r="D7235" t="str">
            <v>22T4-CĐT1</v>
          </cell>
          <cell r="E7235">
            <v>2</v>
          </cell>
          <cell r="F7235" t="str">
            <v>Bùi Đình Trường (TG)</v>
          </cell>
          <cell r="G7235">
            <v>41</v>
          </cell>
        </row>
        <row r="7236">
          <cell r="B7236" t="str">
            <v>071400326519</v>
          </cell>
          <cell r="C7236" t="str">
            <v>Ngữ văn</v>
          </cell>
          <cell r="D7236" t="str">
            <v>22T4-KML1</v>
          </cell>
          <cell r="E7236">
            <v>2</v>
          </cell>
          <cell r="F7236" t="str">
            <v>Bùi Đình Trường (TG)</v>
          </cell>
          <cell r="G7236">
            <v>35</v>
          </cell>
        </row>
        <row r="7237">
          <cell r="B7237" t="str">
            <v>071400326520</v>
          </cell>
          <cell r="C7237" t="str">
            <v>Ngữ văn</v>
          </cell>
          <cell r="D7237" t="str">
            <v>22T4-VSL1</v>
          </cell>
          <cell r="E7237">
            <v>2</v>
          </cell>
          <cell r="F7237" t="str">
            <v>Bùi Đình Trường (TG)</v>
          </cell>
          <cell r="G7237">
            <v>31</v>
          </cell>
        </row>
        <row r="7238">
          <cell r="B7238" t="str">
            <v>071400326521</v>
          </cell>
          <cell r="C7238" t="str">
            <v>Ngữ văn</v>
          </cell>
          <cell r="D7238" t="str">
            <v>22T4-VSL2; 22T4-KXD1</v>
          </cell>
          <cell r="E7238">
            <v>2</v>
          </cell>
          <cell r="F7238" t="str">
            <v>Bùi Đình Trường (TG)</v>
          </cell>
          <cell r="G7238">
            <v>40</v>
          </cell>
        </row>
        <row r="7239">
          <cell r="B7239" t="str">
            <v>071400326523</v>
          </cell>
          <cell r="C7239" t="str">
            <v>Ngữ văn</v>
          </cell>
          <cell r="D7239" t="str">
            <v>22T4-KTD1</v>
          </cell>
          <cell r="E7239">
            <v>2</v>
          </cell>
          <cell r="F7239" t="str">
            <v>Lê Thị Mùi (TG)</v>
          </cell>
          <cell r="G7239">
            <v>40</v>
          </cell>
        </row>
        <row r="7240">
          <cell r="B7240" t="str">
            <v>071400326524</v>
          </cell>
          <cell r="C7240" t="str">
            <v>Ngữ văn</v>
          </cell>
          <cell r="D7240" t="str">
            <v>22T4-QTD1</v>
          </cell>
          <cell r="E7240">
            <v>2</v>
          </cell>
          <cell r="F7240" t="str">
            <v>Bùi Đình Trường (TG)</v>
          </cell>
          <cell r="G7240">
            <v>28</v>
          </cell>
        </row>
        <row r="7241">
          <cell r="B7241" t="str">
            <v>071400326525</v>
          </cell>
          <cell r="C7241" t="str">
            <v>Ngữ văn</v>
          </cell>
          <cell r="D7241" t="str">
            <v>22T4-QTD2; 22T4-QDL1</v>
          </cell>
          <cell r="E7241">
            <v>2</v>
          </cell>
          <cell r="F7241" t="str">
            <v>Lê Thị Mùi (TG)</v>
          </cell>
          <cell r="G7241">
            <v>46</v>
          </cell>
        </row>
        <row r="7242">
          <cell r="B7242" t="str">
            <v>071400326526</v>
          </cell>
          <cell r="C7242" t="str">
            <v>Ngữ văn</v>
          </cell>
          <cell r="D7242" t="str">
            <v>22T4-LGT1</v>
          </cell>
          <cell r="E7242">
            <v>2</v>
          </cell>
          <cell r="F7242" t="str">
            <v>Lê Thị Mùi (TG)</v>
          </cell>
          <cell r="G7242">
            <v>35</v>
          </cell>
        </row>
        <row r="7243">
          <cell r="B7243" t="str">
            <v>071400326527</v>
          </cell>
          <cell r="C7243" t="str">
            <v>Ngữ văn</v>
          </cell>
          <cell r="D7243" t="str">
            <v>22T4-TCD1; 22T4-TMĐ1</v>
          </cell>
          <cell r="E7243">
            <v>2</v>
          </cell>
          <cell r="F7243" t="str">
            <v>Hà Thị Hường (TG)</v>
          </cell>
          <cell r="G7243">
            <v>44</v>
          </cell>
        </row>
        <row r="7244">
          <cell r="B7244" t="str">
            <v>071400326528</v>
          </cell>
          <cell r="C7244" t="str">
            <v>Ngữ văn</v>
          </cell>
          <cell r="D7244" t="str">
            <v>22T4-KLB1</v>
          </cell>
          <cell r="E7244">
            <v>2</v>
          </cell>
          <cell r="F7244" t="str">
            <v>Lê Thị Mùi (TG)</v>
          </cell>
          <cell r="G7244">
            <v>45</v>
          </cell>
        </row>
        <row r="7245">
          <cell r="B7245" t="str">
            <v>071400326529</v>
          </cell>
          <cell r="C7245" t="str">
            <v>Ngữ văn</v>
          </cell>
          <cell r="D7245" t="str">
            <v>22T4-KLB2</v>
          </cell>
          <cell r="E7245">
            <v>2</v>
          </cell>
          <cell r="F7245" t="str">
            <v>Lê Thị Ban (TG)</v>
          </cell>
          <cell r="G7245">
            <v>35</v>
          </cell>
        </row>
        <row r="7246">
          <cell r="B7246" t="str">
            <v>071400326531</v>
          </cell>
          <cell r="C7246" t="str">
            <v>Ngữ văn</v>
          </cell>
          <cell r="D7246" t="str">
            <v>22T4-QKS1</v>
          </cell>
          <cell r="E7246">
            <v>2</v>
          </cell>
          <cell r="F7246" t="str">
            <v>Trần Thị Họa My (TG)</v>
          </cell>
          <cell r="G7246">
            <v>34</v>
          </cell>
        </row>
        <row r="7247">
          <cell r="B7247" t="str">
            <v>071400326532</v>
          </cell>
          <cell r="C7247" t="str">
            <v>Ngữ văn</v>
          </cell>
          <cell r="D7247" t="str">
            <v>22T4-QNH1</v>
          </cell>
          <cell r="E7247">
            <v>2</v>
          </cell>
          <cell r="F7247" t="str">
            <v>Vương Thị Huyền (TG)</v>
          </cell>
          <cell r="G7247">
            <v>37</v>
          </cell>
        </row>
        <row r="7248">
          <cell r="B7248" t="str">
            <v>071400326534</v>
          </cell>
          <cell r="C7248" t="str">
            <v>Ngữ văn</v>
          </cell>
          <cell r="D7248" t="str">
            <v>22T4-ANM1; 22T4-TKW1</v>
          </cell>
          <cell r="E7248">
            <v>2</v>
          </cell>
          <cell r="F7248" t="str">
            <v>Trương Thị  Hồng</v>
          </cell>
          <cell r="G7248">
            <v>52</v>
          </cell>
        </row>
        <row r="7249">
          <cell r="B7249" t="str">
            <v>071400326535</v>
          </cell>
          <cell r="C7249" t="str">
            <v>Ngữ văn</v>
          </cell>
          <cell r="D7249" t="str">
            <v>22T4-CMT1</v>
          </cell>
          <cell r="E7249">
            <v>2</v>
          </cell>
          <cell r="F7249" t="str">
            <v>Trương Thị  Hồng</v>
          </cell>
          <cell r="G7249">
            <v>57</v>
          </cell>
        </row>
        <row r="7250">
          <cell r="B7250" t="str">
            <v>071400326536</v>
          </cell>
          <cell r="C7250" t="str">
            <v>Ngữ văn</v>
          </cell>
          <cell r="D7250" t="str">
            <v>22T4-ĐHĐ1</v>
          </cell>
          <cell r="E7250">
            <v>2</v>
          </cell>
          <cell r="F7250" t="str">
            <v>Đào Thị Ngọc Yến (TG), Phan Tấn Hùng (TG)</v>
          </cell>
          <cell r="G7250">
            <v>50</v>
          </cell>
        </row>
        <row r="7251">
          <cell r="B7251" t="str">
            <v>071400326537</v>
          </cell>
          <cell r="C7251" t="str">
            <v>Ngữ văn</v>
          </cell>
          <cell r="D7251" t="str">
            <v>22T4-ĐHĐ2</v>
          </cell>
          <cell r="E7251">
            <v>2</v>
          </cell>
          <cell r="F7251" t="str">
            <v>Trần Thị Họa My (TG)</v>
          </cell>
          <cell r="G7251">
            <v>45</v>
          </cell>
        </row>
        <row r="7252">
          <cell r="B7252" t="str">
            <v>071400326538</v>
          </cell>
          <cell r="C7252" t="str">
            <v>Ngữ văn</v>
          </cell>
          <cell r="D7252" t="str">
            <v>22T4-LTM1</v>
          </cell>
          <cell r="E7252">
            <v>2</v>
          </cell>
          <cell r="F7252" t="str">
            <v>Bùi Đình Trường (TG)</v>
          </cell>
          <cell r="G7252">
            <v>48</v>
          </cell>
        </row>
        <row r="7253">
          <cell r="B7253" t="str">
            <v>071400326539</v>
          </cell>
          <cell r="C7253" t="str">
            <v>Ngữ văn</v>
          </cell>
          <cell r="D7253" t="str">
            <v>22T4-LTM2</v>
          </cell>
          <cell r="E7253">
            <v>2</v>
          </cell>
          <cell r="F7253" t="str">
            <v>Vương Thị Huyền (TG)</v>
          </cell>
          <cell r="G7253">
            <v>45</v>
          </cell>
        </row>
        <row r="7254">
          <cell r="B7254" t="str">
            <v>071400326540</v>
          </cell>
          <cell r="C7254" t="str">
            <v>Ngữ văn</v>
          </cell>
          <cell r="D7254" t="str">
            <v>22T4-LTM3</v>
          </cell>
          <cell r="E7254">
            <v>2</v>
          </cell>
          <cell r="F7254" t="str">
            <v>Vương Thị Huyền (TG)</v>
          </cell>
          <cell r="G7254">
            <v>34</v>
          </cell>
        </row>
        <row r="7255">
          <cell r="B7255" t="str">
            <v>071400326541</v>
          </cell>
          <cell r="C7255" t="str">
            <v>Ngữ văn</v>
          </cell>
          <cell r="D7255" t="str">
            <v>22T4-QTM1</v>
          </cell>
          <cell r="E7255">
            <v>2</v>
          </cell>
          <cell r="F7255" t="str">
            <v>Vương Thị Huyền (TG)</v>
          </cell>
          <cell r="G7255">
            <v>51</v>
          </cell>
        </row>
        <row r="7256">
          <cell r="B7256" t="str">
            <v>071400326542</v>
          </cell>
          <cell r="C7256" t="str">
            <v>Ngữ văn</v>
          </cell>
          <cell r="D7256" t="str">
            <v>22T4-THU1</v>
          </cell>
          <cell r="E7256">
            <v>2</v>
          </cell>
          <cell r="F7256" t="str">
            <v>Hà Thị Hường (TG)</v>
          </cell>
          <cell r="G7256">
            <v>38</v>
          </cell>
        </row>
        <row r="7257">
          <cell r="B7257" t="str">
            <v>071400326543</v>
          </cell>
          <cell r="C7257" t="str">
            <v>Ngữ văn</v>
          </cell>
          <cell r="D7257" t="str">
            <v>22T4-TKĐ1</v>
          </cell>
          <cell r="E7257">
            <v>2</v>
          </cell>
          <cell r="F7257" t="str">
            <v>Vương Thị Huyền (TG)</v>
          </cell>
          <cell r="G7257">
            <v>47</v>
          </cell>
        </row>
        <row r="7258">
          <cell r="B7258" t="str">
            <v>071400326544</v>
          </cell>
          <cell r="C7258" t="str">
            <v>Ngữ văn</v>
          </cell>
          <cell r="D7258" t="str">
            <v>22T4-TKĐ2</v>
          </cell>
          <cell r="E7258">
            <v>2</v>
          </cell>
          <cell r="F7258" t="str">
            <v>Bùi Đình Trường (TG)</v>
          </cell>
          <cell r="G7258">
            <v>43</v>
          </cell>
        </row>
        <row r="7259">
          <cell r="B7259" t="str">
            <v>071400326545</v>
          </cell>
          <cell r="C7259" t="str">
            <v>Ngữ văn</v>
          </cell>
          <cell r="D7259" t="str">
            <v>22T4-CMT1; 22T4-TKĐ3</v>
          </cell>
          <cell r="E7259">
            <v>2</v>
          </cell>
          <cell r="F7259" t="str">
            <v>Bùi Đình Trường (TG)</v>
          </cell>
          <cell r="G7259">
            <v>53</v>
          </cell>
        </row>
        <row r="7260">
          <cell r="B7260" t="str">
            <v>071400326601</v>
          </cell>
          <cell r="C7260" t="str">
            <v>Toán</v>
          </cell>
          <cell r="D7260" t="str">
            <v>22T4-NNA1</v>
          </cell>
          <cell r="E7260">
            <v>2</v>
          </cell>
          <cell r="F7260" t="str">
            <v>Nguyễn Thị  Thủy</v>
          </cell>
          <cell r="G7260">
            <v>41</v>
          </cell>
        </row>
        <row r="7261">
          <cell r="B7261" t="str">
            <v>071400326602</v>
          </cell>
          <cell r="C7261" t="str">
            <v>Toán</v>
          </cell>
          <cell r="D7261" t="str">
            <v>22T4-NNA2</v>
          </cell>
          <cell r="E7261">
            <v>2</v>
          </cell>
          <cell r="F7261" t="str">
            <v>Hà Như Mai</v>
          </cell>
          <cell r="G7261">
            <v>33</v>
          </cell>
        </row>
        <row r="7262">
          <cell r="B7262" t="str">
            <v>071400326603</v>
          </cell>
          <cell r="C7262" t="str">
            <v>Toán</v>
          </cell>
          <cell r="D7262" t="str">
            <v>22T4-NHQ1; 22T4-NTN1</v>
          </cell>
          <cell r="E7262">
            <v>2</v>
          </cell>
          <cell r="F7262" t="str">
            <v>Nguyễn Thị  Thủy</v>
          </cell>
          <cell r="G7262">
            <v>44</v>
          </cell>
        </row>
        <row r="7263">
          <cell r="B7263" t="str">
            <v>071400326606</v>
          </cell>
          <cell r="C7263" t="str">
            <v>Toán</v>
          </cell>
          <cell r="D7263" t="str">
            <v>22T4-CNÔ1</v>
          </cell>
          <cell r="E7263">
            <v>2</v>
          </cell>
          <cell r="F7263" t="str">
            <v>Dương Đức  Kiên</v>
          </cell>
          <cell r="G7263">
            <v>48</v>
          </cell>
        </row>
        <row r="7264">
          <cell r="B7264" t="str">
            <v>071400326607</v>
          </cell>
          <cell r="C7264" t="str">
            <v>Toán</v>
          </cell>
          <cell r="D7264" t="str">
            <v>22T4-CNÔ2</v>
          </cell>
          <cell r="E7264">
            <v>2</v>
          </cell>
          <cell r="F7264" t="str">
            <v>Hà Như Mai</v>
          </cell>
          <cell r="G7264">
            <v>45</v>
          </cell>
        </row>
        <row r="7265">
          <cell r="B7265" t="str">
            <v>071400326608</v>
          </cell>
          <cell r="C7265" t="str">
            <v>Toán</v>
          </cell>
          <cell r="D7265" t="str">
            <v>22T4-CNÔ3</v>
          </cell>
          <cell r="E7265">
            <v>2</v>
          </cell>
          <cell r="F7265" t="str">
            <v>Phạm Thị Thu Nga</v>
          </cell>
          <cell r="G7265">
            <v>47</v>
          </cell>
        </row>
        <row r="7266">
          <cell r="B7266" t="str">
            <v>071400326609</v>
          </cell>
          <cell r="C7266" t="str">
            <v>Toán</v>
          </cell>
          <cell r="D7266" t="str">
            <v>22T4-CNÔ4</v>
          </cell>
          <cell r="E7266">
            <v>2</v>
          </cell>
          <cell r="F7266" t="str">
            <v>Dương Đức  Kiên</v>
          </cell>
          <cell r="G7266">
            <v>48</v>
          </cell>
        </row>
        <row r="7267">
          <cell r="B7267" t="str">
            <v>071400326610</v>
          </cell>
          <cell r="C7267" t="str">
            <v>Toán</v>
          </cell>
          <cell r="D7267" t="str">
            <v>22T4-CNÔ5</v>
          </cell>
          <cell r="E7267">
            <v>2</v>
          </cell>
          <cell r="F7267" t="str">
            <v>Nguyễn Văn  Hậu</v>
          </cell>
          <cell r="G7267">
            <v>46</v>
          </cell>
        </row>
        <row r="7268">
          <cell r="B7268" t="str">
            <v>071400326611</v>
          </cell>
          <cell r="C7268" t="str">
            <v>Toán</v>
          </cell>
          <cell r="D7268" t="str">
            <v>22T4-CNÔ6</v>
          </cell>
          <cell r="E7268">
            <v>2</v>
          </cell>
          <cell r="F7268" t="str">
            <v>Dương Đức  Kiên</v>
          </cell>
          <cell r="G7268">
            <v>46</v>
          </cell>
        </row>
        <row r="7269">
          <cell r="B7269" t="str">
            <v>071400326612</v>
          </cell>
          <cell r="C7269" t="str">
            <v>Toán</v>
          </cell>
          <cell r="D7269" t="str">
            <v>22T4-CCK1</v>
          </cell>
          <cell r="E7269">
            <v>2</v>
          </cell>
          <cell r="F7269" t="str">
            <v>Châu Quốc Cường (TG)</v>
          </cell>
          <cell r="G7269">
            <v>63</v>
          </cell>
        </row>
        <row r="7270">
          <cell r="B7270" t="str">
            <v>071400326613</v>
          </cell>
          <cell r="C7270" t="str">
            <v>Toán</v>
          </cell>
          <cell r="D7270" t="str">
            <v>22T4-CKC1; 22T4-CTM1</v>
          </cell>
          <cell r="E7270">
            <v>2</v>
          </cell>
          <cell r="F7270" t="str">
            <v>Nguyễn Thị Thanh (TG)</v>
          </cell>
          <cell r="G7270">
            <v>51</v>
          </cell>
        </row>
        <row r="7271">
          <cell r="B7271" t="str">
            <v>071400326615</v>
          </cell>
          <cell r="C7271" t="str">
            <v>Toán</v>
          </cell>
          <cell r="D7271" t="str">
            <v>22T4-ĐCN1</v>
          </cell>
          <cell r="E7271">
            <v>2</v>
          </cell>
          <cell r="F7271" t="str">
            <v>Nguyễn Tiến Dương (TG)</v>
          </cell>
          <cell r="G7271">
            <v>53</v>
          </cell>
        </row>
        <row r="7272">
          <cell r="B7272" t="str">
            <v>071400326616</v>
          </cell>
          <cell r="C7272" t="str">
            <v>Toán</v>
          </cell>
          <cell r="D7272" t="str">
            <v>22T4-ĐĐT1</v>
          </cell>
          <cell r="E7272">
            <v>2</v>
          </cell>
          <cell r="F7272" t="str">
            <v>Châu Quốc Cường (TG)</v>
          </cell>
          <cell r="G7272">
            <v>47</v>
          </cell>
        </row>
        <row r="7273">
          <cell r="B7273" t="str">
            <v>071400326617</v>
          </cell>
          <cell r="C7273" t="str">
            <v>Toán</v>
          </cell>
          <cell r="D7273" t="str">
            <v>22T4-TĐH1; 22T4-CNM1</v>
          </cell>
          <cell r="E7273">
            <v>2</v>
          </cell>
          <cell r="F7273" t="str">
            <v>Dương Đức  Kiên</v>
          </cell>
          <cell r="G7273">
            <v>43</v>
          </cell>
        </row>
        <row r="7274">
          <cell r="B7274" t="str">
            <v>071400326618</v>
          </cell>
          <cell r="C7274" t="str">
            <v>Toán</v>
          </cell>
          <cell r="D7274" t="str">
            <v>22T4-CĐT1</v>
          </cell>
          <cell r="E7274">
            <v>2</v>
          </cell>
          <cell r="F7274" t="str">
            <v>Nguyễn Tiến Dương (TG)</v>
          </cell>
          <cell r="G7274">
            <v>41</v>
          </cell>
        </row>
        <row r="7275">
          <cell r="B7275" t="str">
            <v>071400326619</v>
          </cell>
          <cell r="C7275" t="str">
            <v>Toán</v>
          </cell>
          <cell r="D7275" t="str">
            <v>22T4-KML1</v>
          </cell>
          <cell r="E7275">
            <v>2</v>
          </cell>
          <cell r="F7275" t="str">
            <v>Phạm Thị Thu Nga</v>
          </cell>
          <cell r="G7275">
            <v>35</v>
          </cell>
        </row>
        <row r="7276">
          <cell r="B7276" t="str">
            <v>071400326620</v>
          </cell>
          <cell r="C7276" t="str">
            <v>Toán</v>
          </cell>
          <cell r="D7276" t="str">
            <v>22T4-VSL1</v>
          </cell>
          <cell r="E7276">
            <v>2</v>
          </cell>
          <cell r="F7276" t="str">
            <v>Phạm Thị Thu Nga</v>
          </cell>
          <cell r="G7276">
            <v>31</v>
          </cell>
        </row>
        <row r="7277">
          <cell r="B7277" t="str">
            <v>071400326621</v>
          </cell>
          <cell r="C7277" t="str">
            <v>Toán</v>
          </cell>
          <cell r="D7277" t="str">
            <v>22T4-VSL2; 22T4-KXD1</v>
          </cell>
          <cell r="E7277">
            <v>2</v>
          </cell>
          <cell r="F7277" t="str">
            <v>Phạm Thị Thu Nga</v>
          </cell>
          <cell r="G7277">
            <v>40</v>
          </cell>
        </row>
        <row r="7278">
          <cell r="B7278" t="str">
            <v>071400326623</v>
          </cell>
          <cell r="C7278" t="str">
            <v>Toán</v>
          </cell>
          <cell r="D7278" t="str">
            <v>22T4-KTD1</v>
          </cell>
          <cell r="E7278">
            <v>2</v>
          </cell>
          <cell r="F7278" t="str">
            <v>Dương Đức  Kiên</v>
          </cell>
          <cell r="G7278">
            <v>40</v>
          </cell>
        </row>
        <row r="7279">
          <cell r="B7279" t="str">
            <v>071400326624</v>
          </cell>
          <cell r="C7279" t="str">
            <v>Toán</v>
          </cell>
          <cell r="D7279" t="str">
            <v>22T4-QTD1</v>
          </cell>
          <cell r="E7279">
            <v>2</v>
          </cell>
          <cell r="F7279" t="str">
            <v>Hồ Khắc Khuyên (TG)</v>
          </cell>
          <cell r="G7279">
            <v>28</v>
          </cell>
        </row>
        <row r="7280">
          <cell r="B7280" t="str">
            <v>071400326625</v>
          </cell>
          <cell r="C7280" t="str">
            <v>Toán</v>
          </cell>
          <cell r="D7280" t="str">
            <v>22T4-QTD2; 22T4-QDL1</v>
          </cell>
          <cell r="E7280">
            <v>2</v>
          </cell>
          <cell r="F7280" t="str">
            <v>Châu Quốc Cường (TG)</v>
          </cell>
          <cell r="G7280">
            <v>46</v>
          </cell>
        </row>
        <row r="7281">
          <cell r="B7281" t="str">
            <v>071400326626</v>
          </cell>
          <cell r="C7281" t="str">
            <v>Toán</v>
          </cell>
          <cell r="D7281" t="str">
            <v>22T4-LGT1</v>
          </cell>
          <cell r="E7281">
            <v>2</v>
          </cell>
          <cell r="F7281" t="str">
            <v>Nguyễn Văn  Hậu</v>
          </cell>
          <cell r="G7281">
            <v>35</v>
          </cell>
        </row>
        <row r="7282">
          <cell r="B7282" t="str">
            <v>071400326627</v>
          </cell>
          <cell r="C7282" t="str">
            <v>Toán</v>
          </cell>
          <cell r="D7282" t="str">
            <v>22T4-TCD1; 22T4-TMĐ1</v>
          </cell>
          <cell r="E7282">
            <v>2</v>
          </cell>
          <cell r="F7282" t="str">
            <v>Nguyễn Thị  Thủy</v>
          </cell>
          <cell r="G7282">
            <v>44</v>
          </cell>
        </row>
        <row r="7283">
          <cell r="B7283" t="str">
            <v>071400326628</v>
          </cell>
          <cell r="C7283" t="str">
            <v>Toán</v>
          </cell>
          <cell r="D7283" t="str">
            <v>22T4-KLB1</v>
          </cell>
          <cell r="E7283">
            <v>2</v>
          </cell>
          <cell r="F7283" t="str">
            <v>Dương Đức  Kiên</v>
          </cell>
          <cell r="G7283">
            <v>45</v>
          </cell>
        </row>
        <row r="7284">
          <cell r="B7284" t="str">
            <v>071400326629</v>
          </cell>
          <cell r="C7284" t="str">
            <v>Toán</v>
          </cell>
          <cell r="D7284" t="str">
            <v>22T4-KLB2</v>
          </cell>
          <cell r="E7284">
            <v>2</v>
          </cell>
          <cell r="F7284" t="str">
            <v>Hà Như Mai</v>
          </cell>
          <cell r="G7284">
            <v>35</v>
          </cell>
        </row>
        <row r="7285">
          <cell r="B7285" t="str">
            <v>071400326631</v>
          </cell>
          <cell r="C7285" t="str">
            <v>Toán</v>
          </cell>
          <cell r="D7285" t="str">
            <v>22T4-QKS1</v>
          </cell>
          <cell r="E7285">
            <v>2</v>
          </cell>
          <cell r="F7285" t="str">
            <v>Châu Quốc Cường (TG)</v>
          </cell>
          <cell r="G7285">
            <v>34</v>
          </cell>
        </row>
        <row r="7286">
          <cell r="B7286" t="str">
            <v>071400326632</v>
          </cell>
          <cell r="C7286" t="str">
            <v>Toán</v>
          </cell>
          <cell r="D7286" t="str">
            <v>22T4-QNH1</v>
          </cell>
          <cell r="E7286">
            <v>2</v>
          </cell>
          <cell r="F7286" t="str">
            <v>Nguyễn Thị  Thủy</v>
          </cell>
          <cell r="G7286">
            <v>37</v>
          </cell>
        </row>
        <row r="7287">
          <cell r="B7287" t="str">
            <v>071400326634</v>
          </cell>
          <cell r="C7287" t="str">
            <v>Toán</v>
          </cell>
          <cell r="D7287" t="str">
            <v>22T4-ANM1; 22T4-TKW1</v>
          </cell>
          <cell r="E7287">
            <v>2</v>
          </cell>
          <cell r="F7287" t="str">
            <v>Hồ Khắc Khuyên (TG)</v>
          </cell>
          <cell r="G7287">
            <v>52</v>
          </cell>
        </row>
        <row r="7288">
          <cell r="B7288" t="str">
            <v>071400326635</v>
          </cell>
          <cell r="C7288" t="str">
            <v>Toán</v>
          </cell>
          <cell r="D7288" t="str">
            <v>22T4-CMT1</v>
          </cell>
          <cell r="E7288">
            <v>2</v>
          </cell>
          <cell r="F7288" t="str">
            <v>Châu Quốc Cường (TG)</v>
          </cell>
          <cell r="G7288">
            <v>57</v>
          </cell>
        </row>
        <row r="7289">
          <cell r="B7289" t="str">
            <v>071400326636</v>
          </cell>
          <cell r="C7289" t="str">
            <v>Toán</v>
          </cell>
          <cell r="D7289" t="str">
            <v>22T4-ĐHĐ1</v>
          </cell>
          <cell r="E7289">
            <v>2</v>
          </cell>
          <cell r="F7289" t="str">
            <v>Châu Quốc Cường (TG)</v>
          </cell>
          <cell r="G7289">
            <v>50</v>
          </cell>
        </row>
        <row r="7290">
          <cell r="B7290" t="str">
            <v>071400326637</v>
          </cell>
          <cell r="C7290" t="str">
            <v>Toán</v>
          </cell>
          <cell r="D7290" t="str">
            <v>22T4-ĐHĐ2</v>
          </cell>
          <cell r="E7290">
            <v>2</v>
          </cell>
          <cell r="F7290" t="str">
            <v>Nguyễn Văn  Hậu</v>
          </cell>
          <cell r="G7290">
            <v>45</v>
          </cell>
        </row>
        <row r="7291">
          <cell r="B7291" t="str">
            <v>071400326638</v>
          </cell>
          <cell r="C7291" t="str">
            <v>Toán</v>
          </cell>
          <cell r="D7291" t="str">
            <v>22T4-LTM1</v>
          </cell>
          <cell r="E7291">
            <v>2</v>
          </cell>
          <cell r="F7291" t="str">
            <v>Nguyễn Thị Thanh (TG)</v>
          </cell>
          <cell r="G7291">
            <v>48</v>
          </cell>
        </row>
        <row r="7292">
          <cell r="B7292" t="str">
            <v>071400326639</v>
          </cell>
          <cell r="C7292" t="str">
            <v>Toán</v>
          </cell>
          <cell r="D7292" t="str">
            <v>22T4-LTM2</v>
          </cell>
          <cell r="E7292">
            <v>2</v>
          </cell>
          <cell r="F7292" t="str">
            <v>Lê Nhật Phong (TG)</v>
          </cell>
          <cell r="G7292">
            <v>45</v>
          </cell>
        </row>
        <row r="7293">
          <cell r="B7293" t="str">
            <v>071400326640</v>
          </cell>
          <cell r="C7293" t="str">
            <v>Toán</v>
          </cell>
          <cell r="D7293" t="str">
            <v>22T4-LTM3</v>
          </cell>
          <cell r="E7293">
            <v>2</v>
          </cell>
          <cell r="F7293" t="str">
            <v>Lê Đình Hải (TG)</v>
          </cell>
          <cell r="G7293">
            <v>34</v>
          </cell>
        </row>
        <row r="7294">
          <cell r="B7294" t="str">
            <v>071400326641</v>
          </cell>
          <cell r="C7294" t="str">
            <v>Toán</v>
          </cell>
          <cell r="D7294" t="str">
            <v>22T4-QTM1</v>
          </cell>
          <cell r="E7294">
            <v>2</v>
          </cell>
          <cell r="F7294" t="str">
            <v>Nguyễn Văn  Hậu</v>
          </cell>
          <cell r="G7294">
            <v>51</v>
          </cell>
        </row>
        <row r="7295">
          <cell r="B7295" t="str">
            <v>071400326642</v>
          </cell>
          <cell r="C7295" t="str">
            <v>Toán</v>
          </cell>
          <cell r="D7295" t="str">
            <v>22T4-THU1</v>
          </cell>
          <cell r="E7295">
            <v>2</v>
          </cell>
          <cell r="F7295" t="str">
            <v>Lê Đình Hải (TG)</v>
          </cell>
          <cell r="G7295">
            <v>38</v>
          </cell>
        </row>
        <row r="7296">
          <cell r="B7296" t="str">
            <v>071400326643</v>
          </cell>
          <cell r="C7296" t="str">
            <v>Toán</v>
          </cell>
          <cell r="D7296" t="str">
            <v>22T4-TKĐ1</v>
          </cell>
          <cell r="E7296">
            <v>2</v>
          </cell>
          <cell r="F7296" t="str">
            <v>Nguyễn Văn  Hậu</v>
          </cell>
          <cell r="G7296">
            <v>47</v>
          </cell>
        </row>
        <row r="7297">
          <cell r="B7297" t="str">
            <v>071400326644</v>
          </cell>
          <cell r="C7297" t="str">
            <v>Toán</v>
          </cell>
          <cell r="D7297" t="str">
            <v>22T4-TKĐ2</v>
          </cell>
          <cell r="E7297">
            <v>2</v>
          </cell>
          <cell r="F7297" t="str">
            <v>Nguyễn Văn  Hậu</v>
          </cell>
          <cell r="G7297">
            <v>43</v>
          </cell>
        </row>
        <row r="7298">
          <cell r="B7298" t="str">
            <v>071400326645</v>
          </cell>
          <cell r="C7298" t="str">
            <v>Toán</v>
          </cell>
          <cell r="D7298" t="str">
            <v>22T4-CMT1; 22T4-TKĐ3</v>
          </cell>
          <cell r="E7298">
            <v>2</v>
          </cell>
          <cell r="F7298" t="str">
            <v>Hà Như Mai</v>
          </cell>
          <cell r="G7298">
            <v>53</v>
          </cell>
        </row>
        <row r="7299">
          <cell r="B7299" t="str">
            <v>071400326701</v>
          </cell>
          <cell r="C7299" t="str">
            <v>Lịch sử</v>
          </cell>
          <cell r="D7299" t="str">
            <v>22T4-NNA1</v>
          </cell>
          <cell r="E7299">
            <v>2</v>
          </cell>
          <cell r="F7299" t="str">
            <v>Phạm Thị  Vinh</v>
          </cell>
          <cell r="G7299">
            <v>41</v>
          </cell>
        </row>
        <row r="7300">
          <cell r="B7300" t="str">
            <v>071400326702</v>
          </cell>
          <cell r="C7300" t="str">
            <v>Lịch sử</v>
          </cell>
          <cell r="D7300" t="str">
            <v>22T4-NNA2</v>
          </cell>
          <cell r="E7300">
            <v>2</v>
          </cell>
          <cell r="F7300" t="str">
            <v>Phạm Thị Lệ (TG)</v>
          </cell>
          <cell r="G7300">
            <v>33</v>
          </cell>
        </row>
        <row r="7301">
          <cell r="B7301" t="str">
            <v>071400326703</v>
          </cell>
          <cell r="C7301" t="str">
            <v>Lịch sử</v>
          </cell>
          <cell r="D7301" t="str">
            <v>22T4-NTN1; 22T4-NHQ1</v>
          </cell>
          <cell r="E7301">
            <v>2</v>
          </cell>
          <cell r="F7301" t="str">
            <v>Phạm Thị  Vinh</v>
          </cell>
          <cell r="G7301">
            <v>44</v>
          </cell>
        </row>
        <row r="7302">
          <cell r="B7302" t="str">
            <v>071400326706</v>
          </cell>
          <cell r="C7302" t="str">
            <v>Lịch sử</v>
          </cell>
          <cell r="D7302" t="str">
            <v>22T4-CNÔ1</v>
          </cell>
          <cell r="E7302">
            <v>2</v>
          </cell>
          <cell r="F7302" t="str">
            <v>Phạm Thị Lệ (TG)</v>
          </cell>
          <cell r="G7302">
            <v>48</v>
          </cell>
        </row>
        <row r="7303">
          <cell r="B7303" t="str">
            <v>071400326707</v>
          </cell>
          <cell r="C7303" t="str">
            <v>Lịch sử</v>
          </cell>
          <cell r="D7303" t="str">
            <v>22T4-CNÔ2</v>
          </cell>
          <cell r="E7303">
            <v>2</v>
          </cell>
          <cell r="F7303" t="str">
            <v>Nguyễn Thị Nhung (TG)</v>
          </cell>
          <cell r="G7303">
            <v>45</v>
          </cell>
        </row>
        <row r="7304">
          <cell r="B7304" t="str">
            <v>071400326708</v>
          </cell>
          <cell r="C7304" t="str">
            <v>Lịch sử</v>
          </cell>
          <cell r="D7304" t="str">
            <v>22T4-CNÔ3</v>
          </cell>
          <cell r="E7304">
            <v>2</v>
          </cell>
          <cell r="F7304" t="str">
            <v>Mai Lạc Cần (TG)</v>
          </cell>
          <cell r="G7304">
            <v>47</v>
          </cell>
        </row>
        <row r="7305">
          <cell r="B7305" t="str">
            <v>071400326709</v>
          </cell>
          <cell r="C7305" t="str">
            <v>Lịch sử</v>
          </cell>
          <cell r="D7305" t="str">
            <v>22T4-CNÔ4</v>
          </cell>
          <cell r="E7305">
            <v>2</v>
          </cell>
          <cell r="F7305" t="str">
            <v>Nguyễn Thị Nhung (TG)</v>
          </cell>
          <cell r="G7305">
            <v>48</v>
          </cell>
        </row>
        <row r="7306">
          <cell r="B7306" t="str">
            <v>071400326710</v>
          </cell>
          <cell r="C7306" t="str">
            <v>Lịch sử</v>
          </cell>
          <cell r="D7306" t="str">
            <v>22T4-CNÔ5</v>
          </cell>
          <cell r="E7306">
            <v>2</v>
          </cell>
          <cell r="F7306" t="str">
            <v>Hoàng Thị Trang, Trần Thị Điểm (TG)</v>
          </cell>
          <cell r="G7306">
            <v>46</v>
          </cell>
        </row>
        <row r="7307">
          <cell r="B7307" t="str">
            <v>071400326711</v>
          </cell>
          <cell r="C7307" t="str">
            <v>Lịch sử</v>
          </cell>
          <cell r="D7307" t="str">
            <v>22T4-CNÔ6</v>
          </cell>
          <cell r="E7307">
            <v>2</v>
          </cell>
          <cell r="F7307" t="str">
            <v>Nguyễn Thị Nhung (TG)</v>
          </cell>
          <cell r="G7307">
            <v>46</v>
          </cell>
        </row>
        <row r="7308">
          <cell r="B7308" t="str">
            <v>071400326712</v>
          </cell>
          <cell r="C7308" t="str">
            <v>Lịch sử</v>
          </cell>
          <cell r="D7308" t="str">
            <v>22T4-CCK1</v>
          </cell>
          <cell r="E7308">
            <v>2</v>
          </cell>
          <cell r="F7308" t="str">
            <v>Đinh Thị  Huyên</v>
          </cell>
          <cell r="G7308">
            <v>63</v>
          </cell>
        </row>
        <row r="7309">
          <cell r="B7309" t="str">
            <v>071400326713</v>
          </cell>
          <cell r="C7309" t="str">
            <v>Lịch sử</v>
          </cell>
          <cell r="D7309" t="str">
            <v>22T4-CKC1; 22T4-CTM1</v>
          </cell>
          <cell r="E7309">
            <v>2</v>
          </cell>
          <cell r="F7309" t="str">
            <v>Đinh Thị  Huyên, Trần Thị Điểm (TG)</v>
          </cell>
          <cell r="G7309">
            <v>51</v>
          </cell>
        </row>
        <row r="7310">
          <cell r="B7310" t="str">
            <v>071400326715</v>
          </cell>
          <cell r="C7310" t="str">
            <v>Lịch sử</v>
          </cell>
          <cell r="D7310" t="str">
            <v>22T4-ĐCN1</v>
          </cell>
          <cell r="E7310">
            <v>2</v>
          </cell>
          <cell r="F7310" t="str">
            <v>Phạm Thị Lệ (TG)</v>
          </cell>
          <cell r="G7310">
            <v>53</v>
          </cell>
        </row>
        <row r="7311">
          <cell r="B7311" t="str">
            <v>071400326716</v>
          </cell>
          <cell r="C7311" t="str">
            <v>Lịch sử</v>
          </cell>
          <cell r="D7311" t="str">
            <v>22T4-ĐĐT1</v>
          </cell>
          <cell r="E7311">
            <v>2</v>
          </cell>
          <cell r="F7311" t="str">
            <v>Nguyễn Thị Nhung (TG)</v>
          </cell>
          <cell r="G7311">
            <v>47</v>
          </cell>
        </row>
        <row r="7312">
          <cell r="B7312" t="str">
            <v>071400326717</v>
          </cell>
          <cell r="C7312" t="str">
            <v>Lịch sử</v>
          </cell>
          <cell r="D7312" t="str">
            <v>22T4-TĐH1; 22T4-CNM1</v>
          </cell>
          <cell r="E7312">
            <v>2</v>
          </cell>
          <cell r="F7312" t="str">
            <v>Hoàng Thị Trang</v>
          </cell>
          <cell r="G7312">
            <v>43</v>
          </cell>
        </row>
        <row r="7313">
          <cell r="B7313" t="str">
            <v>071400326718</v>
          </cell>
          <cell r="C7313" t="str">
            <v>Lịch sử</v>
          </cell>
          <cell r="D7313" t="str">
            <v>22T4-CĐT1</v>
          </cell>
          <cell r="E7313">
            <v>2</v>
          </cell>
          <cell r="F7313" t="str">
            <v>Mai Lạc Cần (TG), Trần Thị Điểm (TG)</v>
          </cell>
          <cell r="G7313">
            <v>41</v>
          </cell>
        </row>
        <row r="7314">
          <cell r="B7314" t="str">
            <v>071400326719</v>
          </cell>
          <cell r="C7314" t="str">
            <v>Lịch sử</v>
          </cell>
          <cell r="D7314" t="str">
            <v>22T4-KML1</v>
          </cell>
          <cell r="E7314">
            <v>2</v>
          </cell>
          <cell r="F7314" t="str">
            <v>Đinh Thị  Huyên</v>
          </cell>
          <cell r="G7314">
            <v>35</v>
          </cell>
        </row>
        <row r="7315">
          <cell r="B7315" t="str">
            <v>071400326720</v>
          </cell>
          <cell r="C7315" t="str">
            <v>Lịch sử</v>
          </cell>
          <cell r="D7315" t="str">
            <v>22T4-VSL1</v>
          </cell>
          <cell r="E7315">
            <v>2</v>
          </cell>
          <cell r="F7315" t="str">
            <v>Nguyễn Thị Nhung (TG)</v>
          </cell>
          <cell r="G7315">
            <v>31</v>
          </cell>
        </row>
        <row r="7316">
          <cell r="B7316" t="str">
            <v>071400326721</v>
          </cell>
          <cell r="C7316" t="str">
            <v>Lịch sử</v>
          </cell>
          <cell r="D7316" t="str">
            <v>22T4-VSL2; 22T4-KXD1</v>
          </cell>
          <cell r="E7316">
            <v>2</v>
          </cell>
          <cell r="F7316" t="str">
            <v>Hoàng Thị Trang</v>
          </cell>
          <cell r="G7316">
            <v>40</v>
          </cell>
        </row>
        <row r="7317">
          <cell r="B7317" t="str">
            <v>071400326723</v>
          </cell>
          <cell r="C7317" t="str">
            <v>Lịch sử</v>
          </cell>
          <cell r="D7317" t="str">
            <v>22T4-KTD1</v>
          </cell>
          <cell r="E7317">
            <v>2</v>
          </cell>
          <cell r="F7317" t="str">
            <v>Hoàng Thị Trang</v>
          </cell>
          <cell r="G7317">
            <v>40</v>
          </cell>
        </row>
        <row r="7318">
          <cell r="B7318" t="str">
            <v>071400326724</v>
          </cell>
          <cell r="C7318" t="str">
            <v>Lịch sử</v>
          </cell>
          <cell r="D7318" t="str">
            <v>22T4-QTD1</v>
          </cell>
          <cell r="E7318">
            <v>2</v>
          </cell>
          <cell r="F7318" t="str">
            <v>Phạm Thị  Vinh</v>
          </cell>
          <cell r="G7318">
            <v>28</v>
          </cell>
        </row>
        <row r="7319">
          <cell r="B7319" t="str">
            <v>071400326725</v>
          </cell>
          <cell r="C7319" t="str">
            <v>Lịch sử</v>
          </cell>
          <cell r="D7319" t="str">
            <v>22T4-QTD2; 22T4-QDL1</v>
          </cell>
          <cell r="E7319">
            <v>2</v>
          </cell>
          <cell r="F7319" t="str">
            <v>Đinh Thị  Huyên</v>
          </cell>
          <cell r="G7319">
            <v>46</v>
          </cell>
        </row>
        <row r="7320">
          <cell r="B7320" t="str">
            <v>071400326726</v>
          </cell>
          <cell r="C7320" t="str">
            <v>Lịch sử</v>
          </cell>
          <cell r="D7320" t="str">
            <v>22T4-LGT1</v>
          </cell>
          <cell r="E7320">
            <v>2</v>
          </cell>
          <cell r="F7320" t="str">
            <v>Phạm Thị  Vinh</v>
          </cell>
          <cell r="G7320">
            <v>35</v>
          </cell>
        </row>
        <row r="7321">
          <cell r="B7321" t="str">
            <v>071400326727</v>
          </cell>
          <cell r="C7321" t="str">
            <v>Lịch sử</v>
          </cell>
          <cell r="D7321" t="str">
            <v>22T4-TCD1; 22T4-TMĐ1</v>
          </cell>
          <cell r="E7321">
            <v>2</v>
          </cell>
          <cell r="F7321" t="str">
            <v>Phạm Thị  Vinh, Trần Thị Điểm (TG)</v>
          </cell>
          <cell r="G7321">
            <v>44</v>
          </cell>
        </row>
        <row r="7322">
          <cell r="B7322" t="str">
            <v>071400326728</v>
          </cell>
          <cell r="C7322" t="str">
            <v>Lịch sử</v>
          </cell>
          <cell r="D7322" t="str">
            <v>22T4-KLB1</v>
          </cell>
          <cell r="E7322">
            <v>2</v>
          </cell>
          <cell r="F7322" t="str">
            <v>Phạm Thị  Vinh</v>
          </cell>
          <cell r="G7322">
            <v>45</v>
          </cell>
        </row>
        <row r="7323">
          <cell r="B7323" t="str">
            <v>071400326729</v>
          </cell>
          <cell r="C7323" t="str">
            <v>Lịch sử</v>
          </cell>
          <cell r="D7323" t="str">
            <v>22T4-KLB2</v>
          </cell>
          <cell r="E7323">
            <v>2</v>
          </cell>
          <cell r="F7323" t="str">
            <v>Phạm Thị Lệ (TG)</v>
          </cell>
          <cell r="G7323">
            <v>35</v>
          </cell>
        </row>
        <row r="7324">
          <cell r="B7324" t="str">
            <v>071400326731</v>
          </cell>
          <cell r="C7324" t="str">
            <v>Lịch sử</v>
          </cell>
          <cell r="D7324" t="str">
            <v>22T4-QKS1</v>
          </cell>
          <cell r="E7324">
            <v>2</v>
          </cell>
          <cell r="F7324" t="str">
            <v>Phạm Thị  Vinh</v>
          </cell>
          <cell r="G7324">
            <v>34</v>
          </cell>
        </row>
        <row r="7325">
          <cell r="B7325" t="str">
            <v>071400326732</v>
          </cell>
          <cell r="C7325" t="str">
            <v>Lịch sử</v>
          </cell>
          <cell r="D7325" t="str">
            <v>22T4-QNH1</v>
          </cell>
          <cell r="E7325">
            <v>2</v>
          </cell>
          <cell r="F7325" t="str">
            <v>Hoàng Thị Trang</v>
          </cell>
          <cell r="G7325">
            <v>37</v>
          </cell>
        </row>
        <row r="7326">
          <cell r="B7326" t="str">
            <v>071400326734</v>
          </cell>
          <cell r="C7326" t="str">
            <v>Lịch sử</v>
          </cell>
          <cell r="D7326" t="str">
            <v>22T4-ANM1; 22T4-TKW1</v>
          </cell>
          <cell r="E7326">
            <v>2</v>
          </cell>
          <cell r="F7326" t="str">
            <v>Hoàng Thị Trang</v>
          </cell>
          <cell r="G7326">
            <v>52</v>
          </cell>
        </row>
        <row r="7327">
          <cell r="B7327" t="str">
            <v>071400326735</v>
          </cell>
          <cell r="C7327" t="str">
            <v>Lịch sử</v>
          </cell>
          <cell r="D7327" t="str">
            <v>22T4-CMT1</v>
          </cell>
          <cell r="E7327">
            <v>2</v>
          </cell>
          <cell r="F7327" t="str">
            <v>Mai Lạc Cần (TG), Trần Thị Điểm (TG)</v>
          </cell>
          <cell r="G7327">
            <v>57</v>
          </cell>
        </row>
        <row r="7328">
          <cell r="B7328" t="str">
            <v>071400326736</v>
          </cell>
          <cell r="C7328" t="str">
            <v>Lịch sử</v>
          </cell>
          <cell r="D7328" t="str">
            <v>22T4-ĐHĐ1</v>
          </cell>
          <cell r="E7328">
            <v>2</v>
          </cell>
          <cell r="F7328" t="str">
            <v>Đinh Thị  Huyên, Trần Thị Điểm (TG)</v>
          </cell>
          <cell r="G7328">
            <v>50</v>
          </cell>
        </row>
        <row r="7329">
          <cell r="B7329" t="str">
            <v>071400326737</v>
          </cell>
          <cell r="C7329" t="str">
            <v>Lịch sử</v>
          </cell>
          <cell r="D7329" t="str">
            <v>22T4-ĐHĐ2</v>
          </cell>
          <cell r="E7329">
            <v>2</v>
          </cell>
          <cell r="F7329" t="str">
            <v>Đinh Thị  Huyên</v>
          </cell>
          <cell r="G7329">
            <v>45</v>
          </cell>
        </row>
        <row r="7330">
          <cell r="B7330" t="str">
            <v>071400326738</v>
          </cell>
          <cell r="C7330" t="str">
            <v>Lịch sử</v>
          </cell>
          <cell r="D7330" t="str">
            <v>22T4-LTM1</v>
          </cell>
          <cell r="E7330">
            <v>2</v>
          </cell>
          <cell r="F7330" t="str">
            <v>Phạm Thị Lệ (TG)</v>
          </cell>
          <cell r="G7330">
            <v>48</v>
          </cell>
        </row>
        <row r="7331">
          <cell r="B7331" t="str">
            <v>071400326739</v>
          </cell>
          <cell r="C7331" t="str">
            <v>Lịch sử</v>
          </cell>
          <cell r="D7331" t="str">
            <v>22T4-LTM2</v>
          </cell>
          <cell r="E7331">
            <v>2</v>
          </cell>
          <cell r="F7331" t="str">
            <v>Phạm Thị Hoàn (TG)</v>
          </cell>
          <cell r="G7331">
            <v>45</v>
          </cell>
        </row>
        <row r="7332">
          <cell r="B7332" t="str">
            <v>071400326740</v>
          </cell>
          <cell r="C7332" t="str">
            <v>Lịch sử</v>
          </cell>
          <cell r="D7332" t="str">
            <v>22T4-LTM3</v>
          </cell>
          <cell r="E7332">
            <v>2</v>
          </cell>
          <cell r="F7332" t="str">
            <v>Hoàng Thị Trang</v>
          </cell>
          <cell r="G7332">
            <v>34</v>
          </cell>
        </row>
        <row r="7333">
          <cell r="B7333" t="str">
            <v>071400326741</v>
          </cell>
          <cell r="C7333" t="str">
            <v>Lịch sử</v>
          </cell>
          <cell r="D7333" t="str">
            <v>22T4-QTM1</v>
          </cell>
          <cell r="E7333">
            <v>2</v>
          </cell>
          <cell r="F7333" t="str">
            <v>Phạm Thị Hoàn (TG)</v>
          </cell>
          <cell r="G7333">
            <v>51</v>
          </cell>
        </row>
        <row r="7334">
          <cell r="B7334" t="str">
            <v>071400326742</v>
          </cell>
          <cell r="C7334" t="str">
            <v>Lịch sử</v>
          </cell>
          <cell r="D7334" t="str">
            <v>22T4-THU1</v>
          </cell>
          <cell r="E7334">
            <v>2</v>
          </cell>
          <cell r="F7334" t="str">
            <v>Phạm Thị  Vinh</v>
          </cell>
          <cell r="G7334">
            <v>38</v>
          </cell>
        </row>
        <row r="7335">
          <cell r="B7335" t="str">
            <v>071400326743</v>
          </cell>
          <cell r="C7335" t="str">
            <v>Lịch sử</v>
          </cell>
          <cell r="D7335" t="str">
            <v>22T4-TKĐ1</v>
          </cell>
          <cell r="E7335">
            <v>2</v>
          </cell>
          <cell r="F7335" t="str">
            <v>Lê Sỹ Trọng (TG), Trần Thị Điểm (TG)</v>
          </cell>
          <cell r="G7335">
            <v>47</v>
          </cell>
        </row>
        <row r="7336">
          <cell r="B7336" t="str">
            <v>071400326744</v>
          </cell>
          <cell r="C7336" t="str">
            <v>Lịch sử</v>
          </cell>
          <cell r="D7336" t="str">
            <v>22T4-TKĐ2</v>
          </cell>
          <cell r="E7336">
            <v>2</v>
          </cell>
          <cell r="F7336" t="str">
            <v>Mai Lạc Cần (TG)</v>
          </cell>
          <cell r="G7336">
            <v>43</v>
          </cell>
        </row>
        <row r="7337">
          <cell r="B7337" t="str">
            <v>071400326745</v>
          </cell>
          <cell r="C7337" t="str">
            <v>Lịch sử</v>
          </cell>
          <cell r="D7337" t="str">
            <v>22T4-CMT1; 22T4-TKĐ3</v>
          </cell>
          <cell r="E7337">
            <v>2</v>
          </cell>
          <cell r="F7337" t="str">
            <v>Lê Sỹ Trọng (TG), Trần Thị Điểm (TG)</v>
          </cell>
          <cell r="G7337">
            <v>53</v>
          </cell>
        </row>
        <row r="7338">
          <cell r="B7338" t="str">
            <v>071400326802</v>
          </cell>
          <cell r="C7338" t="str">
            <v>Vật lý</v>
          </cell>
          <cell r="D7338" t="str">
            <v>22T4-CNÔ1</v>
          </cell>
          <cell r="E7338">
            <v>2</v>
          </cell>
          <cell r="F7338" t="str">
            <v>Trần Thị Ánh  Tuyết</v>
          </cell>
          <cell r="G7338">
            <v>48</v>
          </cell>
        </row>
        <row r="7339">
          <cell r="B7339" t="str">
            <v>071400326803</v>
          </cell>
          <cell r="C7339" t="str">
            <v>Vật lý</v>
          </cell>
          <cell r="D7339" t="str">
            <v>22T4-CNÔ2</v>
          </cell>
          <cell r="E7339">
            <v>2</v>
          </cell>
          <cell r="F7339" t="str">
            <v>Trần Quang Thêu (TG)</v>
          </cell>
          <cell r="G7339">
            <v>45</v>
          </cell>
        </row>
        <row r="7340">
          <cell r="B7340" t="str">
            <v>071400326804</v>
          </cell>
          <cell r="C7340" t="str">
            <v>Vật lý</v>
          </cell>
          <cell r="D7340" t="str">
            <v>22T4-CNÔ3</v>
          </cell>
          <cell r="E7340">
            <v>2</v>
          </cell>
          <cell r="F7340" t="str">
            <v>Nguyễn Quang Diệu (TG)</v>
          </cell>
          <cell r="G7340">
            <v>47</v>
          </cell>
        </row>
        <row r="7341">
          <cell r="B7341" t="str">
            <v>071400326805</v>
          </cell>
          <cell r="C7341" t="str">
            <v>Vật lý</v>
          </cell>
          <cell r="D7341" t="str">
            <v>22T4-CNÔ4</v>
          </cell>
          <cell r="E7341">
            <v>2</v>
          </cell>
          <cell r="F7341" t="str">
            <v>Nguyễn Quỳnh  Giao (TG)</v>
          </cell>
          <cell r="G7341">
            <v>48</v>
          </cell>
        </row>
        <row r="7342">
          <cell r="B7342" t="str">
            <v>071400326806</v>
          </cell>
          <cell r="C7342" t="str">
            <v>Vật lý</v>
          </cell>
          <cell r="D7342" t="str">
            <v>22T4-CNÔ5</v>
          </cell>
          <cell r="E7342">
            <v>2</v>
          </cell>
          <cell r="F7342" t="str">
            <v>Trần Thị Ánh  Tuyết</v>
          </cell>
          <cell r="G7342">
            <v>46</v>
          </cell>
        </row>
        <row r="7343">
          <cell r="B7343" t="str">
            <v>071400326807</v>
          </cell>
          <cell r="C7343" t="str">
            <v>Vật lý</v>
          </cell>
          <cell r="D7343" t="str">
            <v>22T4-CNÔ6</v>
          </cell>
          <cell r="E7343">
            <v>2</v>
          </cell>
          <cell r="F7343" t="str">
            <v>Nguyễn Thanh  Tú</v>
          </cell>
          <cell r="G7343">
            <v>46</v>
          </cell>
        </row>
        <row r="7344">
          <cell r="B7344" t="str">
            <v>071400326808</v>
          </cell>
          <cell r="C7344" t="str">
            <v>Vật lý</v>
          </cell>
          <cell r="D7344" t="str">
            <v>22T4-CCK1</v>
          </cell>
          <cell r="E7344">
            <v>2</v>
          </cell>
          <cell r="F7344" t="str">
            <v>Đặng Thị Giàu (TG)</v>
          </cell>
          <cell r="G7344">
            <v>63</v>
          </cell>
        </row>
        <row r="7345">
          <cell r="B7345" t="str">
            <v>071400326809</v>
          </cell>
          <cell r="C7345" t="str">
            <v>Vật lý</v>
          </cell>
          <cell r="D7345" t="str">
            <v>22T4-CKC1; 22T4-CTM1</v>
          </cell>
          <cell r="E7345">
            <v>2</v>
          </cell>
          <cell r="F7345" t="str">
            <v>Đặng Thị Giàu (TG)</v>
          </cell>
          <cell r="G7345">
            <v>51</v>
          </cell>
        </row>
        <row r="7346">
          <cell r="B7346" t="str">
            <v>071400326811</v>
          </cell>
          <cell r="C7346" t="str">
            <v>Vật lý</v>
          </cell>
          <cell r="D7346" t="str">
            <v>22T4-ĐCN1</v>
          </cell>
          <cell r="E7346">
            <v>2</v>
          </cell>
          <cell r="F7346" t="str">
            <v>Trần Quang Thêu (TG)</v>
          </cell>
          <cell r="G7346">
            <v>53</v>
          </cell>
        </row>
        <row r="7347">
          <cell r="B7347" t="str">
            <v>071400326812</v>
          </cell>
          <cell r="C7347" t="str">
            <v>Vật lý</v>
          </cell>
          <cell r="D7347" t="str">
            <v>22T4-ĐĐT1</v>
          </cell>
          <cell r="E7347">
            <v>2</v>
          </cell>
          <cell r="F7347" t="str">
            <v>Nguyễn Văn Đông</v>
          </cell>
          <cell r="G7347">
            <v>47</v>
          </cell>
        </row>
        <row r="7348">
          <cell r="B7348" t="str">
            <v>071400326813</v>
          </cell>
          <cell r="C7348" t="str">
            <v>Vật lý</v>
          </cell>
          <cell r="D7348" t="str">
            <v>22T4-CNM1; 22T4-TĐH1</v>
          </cell>
          <cell r="E7348">
            <v>2</v>
          </cell>
          <cell r="F7348" t="str">
            <v>Nguyễn Văn Đông</v>
          </cell>
          <cell r="G7348">
            <v>43</v>
          </cell>
        </row>
        <row r="7349">
          <cell r="B7349" t="str">
            <v>071400326814</v>
          </cell>
          <cell r="C7349" t="str">
            <v>Vật lý</v>
          </cell>
          <cell r="D7349" t="str">
            <v>22T4-CĐT1</v>
          </cell>
          <cell r="E7349">
            <v>2</v>
          </cell>
          <cell r="F7349" t="str">
            <v>Phan Hoàng Thiện (TG)</v>
          </cell>
          <cell r="G7349">
            <v>41</v>
          </cell>
        </row>
        <row r="7350">
          <cell r="B7350" t="str">
            <v>071400326815</v>
          </cell>
          <cell r="C7350" t="str">
            <v>Vật lý</v>
          </cell>
          <cell r="D7350" t="str">
            <v>22T4-KML1</v>
          </cell>
          <cell r="E7350">
            <v>2</v>
          </cell>
          <cell r="F7350" t="str">
            <v>Nguyễn Thanh  Tú</v>
          </cell>
          <cell r="G7350">
            <v>35</v>
          </cell>
        </row>
        <row r="7351">
          <cell r="B7351" t="str">
            <v>071400326816</v>
          </cell>
          <cell r="C7351" t="str">
            <v>Vật lý</v>
          </cell>
          <cell r="D7351" t="str">
            <v>22T4-VSL1</v>
          </cell>
          <cell r="E7351">
            <v>2</v>
          </cell>
          <cell r="F7351" t="str">
            <v>Nguyễn Văn Đông</v>
          </cell>
          <cell r="G7351">
            <v>31</v>
          </cell>
        </row>
        <row r="7352">
          <cell r="B7352" t="str">
            <v>071400326817</v>
          </cell>
          <cell r="C7352" t="str">
            <v>Vật lý</v>
          </cell>
          <cell r="D7352" t="str">
            <v>22T4-VSL2; 22T4-KXD1</v>
          </cell>
          <cell r="E7352">
            <v>2</v>
          </cell>
          <cell r="F7352" t="str">
            <v>Phan Hoàng Thiện (TG)</v>
          </cell>
          <cell r="G7352">
            <v>40</v>
          </cell>
        </row>
        <row r="7353">
          <cell r="B7353" t="str">
            <v>071400326819</v>
          </cell>
          <cell r="C7353" t="str">
            <v>Vật lý</v>
          </cell>
          <cell r="D7353" t="str">
            <v>22T4-ANM1; 22T4-TKW1</v>
          </cell>
          <cell r="E7353">
            <v>2</v>
          </cell>
          <cell r="F7353" t="str">
            <v>Nguyễn Văn Đông</v>
          </cell>
          <cell r="G7353">
            <v>52</v>
          </cell>
        </row>
        <row r="7354">
          <cell r="B7354" t="str">
            <v>071400326820</v>
          </cell>
          <cell r="C7354" t="str">
            <v>Vật lý</v>
          </cell>
          <cell r="D7354" t="str">
            <v>22T4-CMT1</v>
          </cell>
          <cell r="E7354">
            <v>2</v>
          </cell>
          <cell r="F7354" t="str">
            <v>Phan Hoàng Thiện (TG)</v>
          </cell>
          <cell r="G7354">
            <v>57</v>
          </cell>
        </row>
        <row r="7355">
          <cell r="B7355" t="str">
            <v>071400326821</v>
          </cell>
          <cell r="C7355" t="str">
            <v>Vật lý</v>
          </cell>
          <cell r="D7355" t="str">
            <v>22T4-ĐHĐ1</v>
          </cell>
          <cell r="E7355">
            <v>2</v>
          </cell>
          <cell r="F7355" t="str">
            <v>Nguyễn Quang Diệu (TG)</v>
          </cell>
          <cell r="G7355">
            <v>50</v>
          </cell>
        </row>
        <row r="7356">
          <cell r="B7356" t="str">
            <v>071400326822</v>
          </cell>
          <cell r="C7356" t="str">
            <v>Vật lý</v>
          </cell>
          <cell r="D7356" t="str">
            <v>22T4-ĐHĐ2</v>
          </cell>
          <cell r="E7356">
            <v>2</v>
          </cell>
          <cell r="F7356" t="str">
            <v>Nguyễn Quỳnh  Giao (TG)</v>
          </cell>
          <cell r="G7356">
            <v>45</v>
          </cell>
        </row>
        <row r="7357">
          <cell r="B7357" t="str">
            <v>071400326823</v>
          </cell>
          <cell r="C7357" t="str">
            <v>Vật lý</v>
          </cell>
          <cell r="D7357" t="str">
            <v>22T4-LTM1</v>
          </cell>
          <cell r="E7357">
            <v>2</v>
          </cell>
          <cell r="F7357" t="str">
            <v>Nguyễn Thanh  Tú</v>
          </cell>
          <cell r="G7357">
            <v>48</v>
          </cell>
        </row>
        <row r="7358">
          <cell r="B7358" t="str">
            <v>071400326824</v>
          </cell>
          <cell r="C7358" t="str">
            <v>Vật lý</v>
          </cell>
          <cell r="D7358" t="str">
            <v>22T4-LTM2</v>
          </cell>
          <cell r="E7358">
            <v>2</v>
          </cell>
          <cell r="F7358" t="str">
            <v>Nguyễn Quang Diệu (TG)</v>
          </cell>
          <cell r="G7358">
            <v>45</v>
          </cell>
        </row>
        <row r="7359">
          <cell r="B7359" t="str">
            <v>071400326825</v>
          </cell>
          <cell r="C7359" t="str">
            <v>Vật lý</v>
          </cell>
          <cell r="D7359" t="str">
            <v>22T4-LTM3</v>
          </cell>
          <cell r="E7359">
            <v>2</v>
          </cell>
          <cell r="F7359" t="str">
            <v>Phạm Đình Khải (TG)</v>
          </cell>
          <cell r="G7359">
            <v>34</v>
          </cell>
        </row>
        <row r="7360">
          <cell r="B7360" t="str">
            <v>071400326826</v>
          </cell>
          <cell r="C7360" t="str">
            <v>Vật lý</v>
          </cell>
          <cell r="D7360" t="str">
            <v>22T4-QTM1</v>
          </cell>
          <cell r="E7360">
            <v>2</v>
          </cell>
          <cell r="F7360" t="str">
            <v>Phạm Đình Khải (TG)</v>
          </cell>
          <cell r="G7360">
            <v>51</v>
          </cell>
        </row>
        <row r="7361">
          <cell r="B7361" t="str">
            <v>071400326827</v>
          </cell>
          <cell r="C7361" t="str">
            <v>Vật lý</v>
          </cell>
          <cell r="D7361" t="str">
            <v>22T4-THU1</v>
          </cell>
          <cell r="E7361">
            <v>2</v>
          </cell>
          <cell r="F7361" t="str">
            <v>Nguyễn Thanh  Tú</v>
          </cell>
          <cell r="G7361">
            <v>38</v>
          </cell>
        </row>
        <row r="7362">
          <cell r="B7362" t="str">
            <v>071400326828</v>
          </cell>
          <cell r="C7362" t="str">
            <v>Vật lý</v>
          </cell>
          <cell r="D7362" t="str">
            <v>22T4-TKĐ1</v>
          </cell>
          <cell r="E7362">
            <v>2</v>
          </cell>
          <cell r="F7362" t="str">
            <v>Trần Thị Ánh  Tuyết</v>
          </cell>
          <cell r="G7362">
            <v>47</v>
          </cell>
        </row>
        <row r="7363">
          <cell r="B7363" t="str">
            <v>071400326829</v>
          </cell>
          <cell r="C7363" t="str">
            <v>Vật lý</v>
          </cell>
          <cell r="D7363" t="str">
            <v>22T4-TKĐ2</v>
          </cell>
          <cell r="E7363">
            <v>2</v>
          </cell>
          <cell r="F7363" t="str">
            <v>Đào Thị Kim Hương (TG)</v>
          </cell>
          <cell r="G7363">
            <v>43</v>
          </cell>
        </row>
        <row r="7364">
          <cell r="B7364" t="str">
            <v>071400326830</v>
          </cell>
          <cell r="C7364" t="str">
            <v>Vật lý</v>
          </cell>
          <cell r="D7364" t="str">
            <v>22T4-CMT1; 22T4-TKĐ3</v>
          </cell>
          <cell r="E7364">
            <v>2</v>
          </cell>
          <cell r="F7364" t="str">
            <v>Trần Thị Ánh  Tuyết</v>
          </cell>
          <cell r="G7364">
            <v>53</v>
          </cell>
        </row>
        <row r="7365">
          <cell r="B7365" t="str">
            <v>071400326901</v>
          </cell>
          <cell r="C7365" t="str">
            <v>Địa lý</v>
          </cell>
          <cell r="D7365" t="str">
            <v>22T4-NNA1</v>
          </cell>
          <cell r="E7365">
            <v>2</v>
          </cell>
          <cell r="F7365" t="str">
            <v>Trần Ngọc Trinh (TG)</v>
          </cell>
          <cell r="G7365">
            <v>41</v>
          </cell>
        </row>
        <row r="7366">
          <cell r="B7366" t="str">
            <v>071400326902</v>
          </cell>
          <cell r="C7366" t="str">
            <v>Địa lý</v>
          </cell>
          <cell r="D7366" t="str">
            <v>22T4-NNA2</v>
          </cell>
          <cell r="E7366">
            <v>2</v>
          </cell>
          <cell r="F7366" t="str">
            <v>Phạm Thị Tuyết (TG)</v>
          </cell>
          <cell r="G7366">
            <v>33</v>
          </cell>
        </row>
        <row r="7367">
          <cell r="B7367" t="str">
            <v>071400326903</v>
          </cell>
          <cell r="C7367" t="str">
            <v>Địa lý</v>
          </cell>
          <cell r="D7367" t="str">
            <v>22T4-NTN1; 22T4-NHQ1</v>
          </cell>
          <cell r="E7367">
            <v>2</v>
          </cell>
          <cell r="F7367" t="str">
            <v>Lê Thị Hồng Châu (TG), Trần Ngọc Trinh (TG)</v>
          </cell>
          <cell r="G7367">
            <v>44</v>
          </cell>
        </row>
        <row r="7368">
          <cell r="B7368" t="str">
            <v>071400326905</v>
          </cell>
          <cell r="C7368" t="str">
            <v>Địa lý</v>
          </cell>
          <cell r="D7368" t="str">
            <v>22T4-KTD1</v>
          </cell>
          <cell r="E7368">
            <v>2</v>
          </cell>
          <cell r="F7368" t="str">
            <v>Ngô Thị Thanh Vân (TG), Trần Ngọc Trinh (TG)</v>
          </cell>
          <cell r="G7368">
            <v>40</v>
          </cell>
        </row>
        <row r="7369">
          <cell r="B7369" t="str">
            <v>071400326906</v>
          </cell>
          <cell r="C7369" t="str">
            <v>Địa lý</v>
          </cell>
          <cell r="D7369" t="str">
            <v>22T4-QTD1</v>
          </cell>
          <cell r="E7369">
            <v>2</v>
          </cell>
          <cell r="F7369" t="str">
            <v>Đinh Thị Mai Duyên (TG)</v>
          </cell>
          <cell r="G7369">
            <v>28</v>
          </cell>
        </row>
        <row r="7370">
          <cell r="B7370" t="str">
            <v>071400326907</v>
          </cell>
          <cell r="C7370" t="str">
            <v>Địa lý</v>
          </cell>
          <cell r="D7370" t="str">
            <v>22T4-QTD2; 22T4-QDL1</v>
          </cell>
          <cell r="E7370">
            <v>2</v>
          </cell>
          <cell r="F7370" t="str">
            <v>Phạm Thị Tuyết (TG)</v>
          </cell>
          <cell r="G7370">
            <v>46</v>
          </cell>
        </row>
        <row r="7371">
          <cell r="B7371" t="str">
            <v>071400326908</v>
          </cell>
          <cell r="C7371" t="str">
            <v>Địa lý</v>
          </cell>
          <cell r="D7371" t="str">
            <v>22T4-LGT1</v>
          </cell>
          <cell r="E7371">
            <v>2</v>
          </cell>
          <cell r="F7371" t="str">
            <v>Trần Ngọc Trinh (TG)</v>
          </cell>
          <cell r="G7371">
            <v>35</v>
          </cell>
        </row>
        <row r="7372">
          <cell r="B7372" t="str">
            <v>071400326909</v>
          </cell>
          <cell r="C7372" t="str">
            <v>Địa lý</v>
          </cell>
          <cell r="D7372" t="str">
            <v>22T4-TCD1; 22T4-TMĐ1</v>
          </cell>
          <cell r="E7372">
            <v>2</v>
          </cell>
          <cell r="F7372" t="str">
            <v>Đinh Thị Mai Duyên (TG)</v>
          </cell>
          <cell r="G7372">
            <v>44</v>
          </cell>
        </row>
        <row r="7373">
          <cell r="B7373" t="str">
            <v>071400326910</v>
          </cell>
          <cell r="C7373" t="str">
            <v>Địa lý</v>
          </cell>
          <cell r="D7373" t="str">
            <v>22T4-KLB1</v>
          </cell>
          <cell r="E7373">
            <v>2</v>
          </cell>
          <cell r="F7373" t="str">
            <v>Phạm Thị Tuyết (TG)</v>
          </cell>
          <cell r="G7373">
            <v>45</v>
          </cell>
        </row>
        <row r="7374">
          <cell r="B7374" t="str">
            <v>071400326911</v>
          </cell>
          <cell r="C7374" t="str">
            <v>Địa lý</v>
          </cell>
          <cell r="D7374" t="str">
            <v>22T4-KLB2</v>
          </cell>
          <cell r="E7374">
            <v>2</v>
          </cell>
          <cell r="F7374" t="str">
            <v>Ngô Thị Thanh Vân (TG), Phạm Thị Tuyết (TG)</v>
          </cell>
          <cell r="G7374">
            <v>35</v>
          </cell>
        </row>
        <row r="7375">
          <cell r="B7375" t="str">
            <v>071400326913</v>
          </cell>
          <cell r="C7375" t="str">
            <v>Địa lý</v>
          </cell>
          <cell r="D7375" t="str">
            <v>22T4-QKS1</v>
          </cell>
          <cell r="E7375">
            <v>2</v>
          </cell>
          <cell r="F7375" t="str">
            <v>Trần Ngọc Trinh (TG)</v>
          </cell>
          <cell r="G7375">
            <v>34</v>
          </cell>
        </row>
        <row r="7376">
          <cell r="B7376" t="str">
            <v>071400326914</v>
          </cell>
          <cell r="C7376" t="str">
            <v>Địa lý</v>
          </cell>
          <cell r="D7376" t="str">
            <v>22T4-QNH1</v>
          </cell>
          <cell r="E7376">
            <v>2</v>
          </cell>
          <cell r="F7376" t="str">
            <v>Lê Thị Hồng Châu (TG), Ngô Thị Thanh Vân (TG), Phạm Thị Tuyết (TG)</v>
          </cell>
          <cell r="G7376">
            <v>37</v>
          </cell>
        </row>
        <row r="7377">
          <cell r="B7377" t="str">
            <v>071400332902</v>
          </cell>
          <cell r="C7377" t="str">
            <v>Thực tập Doanh nghiệp</v>
          </cell>
          <cell r="D7377" t="str">
            <v>20T4-QTM1</v>
          </cell>
          <cell r="E7377">
            <v>2</v>
          </cell>
          <cell r="G7377">
            <v>29</v>
          </cell>
        </row>
        <row r="7378">
          <cell r="B7378" t="str">
            <v>071400332903</v>
          </cell>
          <cell r="C7378" t="str">
            <v>Thực tập Doanh nghiệp</v>
          </cell>
          <cell r="D7378" t="str">
            <v>20T4-QTM2</v>
          </cell>
          <cell r="E7378">
            <v>2</v>
          </cell>
          <cell r="G7378">
            <v>22</v>
          </cell>
        </row>
        <row r="7379">
          <cell r="B7379" t="str">
            <v>DNHP01</v>
          </cell>
          <cell r="C7379" t="str">
            <v>Dư nợ học phí</v>
          </cell>
          <cell r="D7379" t="str">
            <v>GHINO</v>
          </cell>
          <cell r="E7379">
            <v>2</v>
          </cell>
        </row>
        <row r="7380">
          <cell r="B7380" t="str">
            <v>ONTHTNVH1001</v>
          </cell>
          <cell r="C7380" t="str">
            <v>Toán</v>
          </cell>
          <cell r="D7380" t="str">
            <v>ONTHI TNVH</v>
          </cell>
          <cell r="E7380">
            <v>2</v>
          </cell>
          <cell r="F7380" t="str">
            <v>Nguyễn Văn  Hậu</v>
          </cell>
          <cell r="G7380">
            <v>30</v>
          </cell>
        </row>
        <row r="7381">
          <cell r="B7381" t="str">
            <v>ONTHTNVH1002</v>
          </cell>
          <cell r="C7381" t="str">
            <v>Toán</v>
          </cell>
          <cell r="D7381" t="str">
            <v>20T4_OTTNVH1</v>
          </cell>
          <cell r="E7381">
            <v>2</v>
          </cell>
          <cell r="F7381" t="str">
            <v>Phạm Thị Thu Nga</v>
          </cell>
        </row>
        <row r="7382">
          <cell r="B7382" t="str">
            <v>ONTHTNVH1004</v>
          </cell>
          <cell r="C7382" t="str">
            <v>Toán</v>
          </cell>
          <cell r="D7382" t="str">
            <v>20T4_OTTNVH10</v>
          </cell>
          <cell r="E7382">
            <v>2</v>
          </cell>
          <cell r="F7382" t="str">
            <v>Nguyễn Thị Cẩm  Thạch</v>
          </cell>
        </row>
        <row r="7383">
          <cell r="B7383" t="str">
            <v>ONTHTNVH1005</v>
          </cell>
          <cell r="C7383" t="str">
            <v>Toán</v>
          </cell>
          <cell r="D7383" t="str">
            <v>20T4_OTTNVH11</v>
          </cell>
          <cell r="E7383">
            <v>2</v>
          </cell>
          <cell r="F7383" t="str">
            <v>Hà Như Mai</v>
          </cell>
        </row>
        <row r="7384">
          <cell r="B7384" t="str">
            <v>ONTHTNVH1006</v>
          </cell>
          <cell r="C7384" t="str">
            <v>Toán</v>
          </cell>
          <cell r="D7384" t="str">
            <v>20T4_OTTNVH12</v>
          </cell>
          <cell r="E7384">
            <v>2</v>
          </cell>
          <cell r="F7384" t="str">
            <v>Hà Như Mai</v>
          </cell>
        </row>
        <row r="7385">
          <cell r="B7385" t="str">
            <v>ONTHTNVH1007</v>
          </cell>
          <cell r="C7385" t="str">
            <v>Toán</v>
          </cell>
          <cell r="D7385" t="str">
            <v>20T4_OTTNVH13</v>
          </cell>
          <cell r="E7385">
            <v>2</v>
          </cell>
          <cell r="F7385" t="str">
            <v>Dương Đức  Kiên</v>
          </cell>
        </row>
        <row r="7386">
          <cell r="B7386" t="str">
            <v>ONTHTNVH1008</v>
          </cell>
          <cell r="C7386" t="str">
            <v>Toán</v>
          </cell>
          <cell r="D7386" t="str">
            <v>20T4_OTTNVH14</v>
          </cell>
          <cell r="E7386">
            <v>2</v>
          </cell>
          <cell r="F7386" t="str">
            <v>Dương Đức  Kiên</v>
          </cell>
        </row>
        <row r="7387">
          <cell r="B7387" t="str">
            <v>ONTHTNVH1009</v>
          </cell>
          <cell r="C7387" t="str">
            <v>Toán</v>
          </cell>
          <cell r="D7387" t="str">
            <v>20T4_OTTNVH15</v>
          </cell>
          <cell r="E7387">
            <v>2</v>
          </cell>
          <cell r="F7387" t="str">
            <v>Dương Đức  Kiên</v>
          </cell>
        </row>
        <row r="7388">
          <cell r="B7388" t="str">
            <v>ONTHTNVH1010</v>
          </cell>
          <cell r="C7388" t="str">
            <v>Toán</v>
          </cell>
          <cell r="D7388" t="str">
            <v>20T4_OTTNVH16</v>
          </cell>
          <cell r="E7388">
            <v>2</v>
          </cell>
          <cell r="F7388" t="str">
            <v>Nguyễn Văn  Hậu</v>
          </cell>
        </row>
        <row r="7389">
          <cell r="B7389" t="str">
            <v>ONTHTNVH1011</v>
          </cell>
          <cell r="C7389" t="str">
            <v>Toán</v>
          </cell>
          <cell r="D7389" t="str">
            <v>20T4_OTTNVH17</v>
          </cell>
          <cell r="E7389">
            <v>2</v>
          </cell>
          <cell r="F7389" t="str">
            <v>Nguyễn Văn  Hậu</v>
          </cell>
        </row>
        <row r="7390">
          <cell r="B7390" t="str">
            <v>ONTHTNVH1012</v>
          </cell>
          <cell r="C7390" t="str">
            <v>Toán</v>
          </cell>
          <cell r="D7390" t="str">
            <v>20T4_OTTNVH18</v>
          </cell>
          <cell r="E7390">
            <v>2</v>
          </cell>
          <cell r="F7390" t="str">
            <v>Dương Đức  Kiên</v>
          </cell>
        </row>
        <row r="7391">
          <cell r="B7391" t="str">
            <v>ONTHTNVH1013</v>
          </cell>
          <cell r="C7391" t="str">
            <v>Toán</v>
          </cell>
          <cell r="D7391" t="str">
            <v>20T4_OTTNVH19</v>
          </cell>
          <cell r="E7391">
            <v>2</v>
          </cell>
          <cell r="F7391" t="str">
            <v>Nguyễn Văn  Hậu</v>
          </cell>
        </row>
        <row r="7392">
          <cell r="B7392" t="str">
            <v>ONTHTNVH1014</v>
          </cell>
          <cell r="C7392" t="str">
            <v>Toán</v>
          </cell>
          <cell r="D7392" t="str">
            <v>20T4_OTTNVH2</v>
          </cell>
          <cell r="E7392">
            <v>2</v>
          </cell>
          <cell r="F7392" t="str">
            <v>Phạm Thị Thu Nga</v>
          </cell>
        </row>
        <row r="7393">
          <cell r="B7393" t="str">
            <v>ONTHTNVH1015</v>
          </cell>
          <cell r="C7393" t="str">
            <v>Toán</v>
          </cell>
          <cell r="D7393" t="str">
            <v>20T4_OTTNVH20</v>
          </cell>
          <cell r="E7393">
            <v>2</v>
          </cell>
          <cell r="F7393" t="str">
            <v>Nguyễn Thị Cẩm  Thạch</v>
          </cell>
        </row>
        <row r="7394">
          <cell r="B7394" t="str">
            <v>ONTHTNVH1016</v>
          </cell>
          <cell r="C7394" t="str">
            <v>Toán</v>
          </cell>
          <cell r="D7394" t="str">
            <v>20T4_OTTNVH21</v>
          </cell>
          <cell r="E7394">
            <v>2</v>
          </cell>
          <cell r="F7394" t="str">
            <v>Nguyễn Văn  Hậu</v>
          </cell>
        </row>
        <row r="7395">
          <cell r="B7395" t="str">
            <v>ONTHTNVH1017</v>
          </cell>
          <cell r="C7395" t="str">
            <v>Toán</v>
          </cell>
          <cell r="D7395" t="str">
            <v>20T4_OTTNVH22</v>
          </cell>
          <cell r="E7395">
            <v>2</v>
          </cell>
          <cell r="F7395" t="str">
            <v>Nguyễn Văn  Hậu</v>
          </cell>
        </row>
        <row r="7396">
          <cell r="B7396" t="str">
            <v>ONTHTNVH1018</v>
          </cell>
          <cell r="C7396" t="str">
            <v>Toán</v>
          </cell>
          <cell r="D7396" t="str">
            <v>20T4_OTTNVH3</v>
          </cell>
          <cell r="E7396">
            <v>2</v>
          </cell>
          <cell r="F7396" t="str">
            <v>Phạm Thị Thu Nga</v>
          </cell>
        </row>
        <row r="7397">
          <cell r="B7397" t="str">
            <v>ONTHTNVH1019</v>
          </cell>
          <cell r="C7397" t="str">
            <v>Toán</v>
          </cell>
          <cell r="D7397" t="str">
            <v>20T4_OTTNVH4</v>
          </cell>
          <cell r="E7397">
            <v>2</v>
          </cell>
          <cell r="F7397" t="str">
            <v>Phạm Thị Thu Nga</v>
          </cell>
        </row>
        <row r="7398">
          <cell r="B7398" t="str">
            <v>ONTHTNVH1020</v>
          </cell>
          <cell r="C7398" t="str">
            <v>Toán</v>
          </cell>
          <cell r="D7398" t="str">
            <v>20T4_OTTNVH5</v>
          </cell>
          <cell r="E7398">
            <v>2</v>
          </cell>
          <cell r="F7398" t="str">
            <v>Nguyễn Thị  Thủy</v>
          </cell>
        </row>
        <row r="7399">
          <cell r="B7399" t="str">
            <v>ONTHTNVH1021</v>
          </cell>
          <cell r="C7399" t="str">
            <v>Toán</v>
          </cell>
          <cell r="D7399" t="str">
            <v>20T4_OTTNVH6</v>
          </cell>
          <cell r="E7399">
            <v>2</v>
          </cell>
          <cell r="F7399" t="str">
            <v>Nguyễn Thị  Thủy</v>
          </cell>
        </row>
        <row r="7400">
          <cell r="B7400" t="str">
            <v>ONTHTNVH1022</v>
          </cell>
          <cell r="C7400" t="str">
            <v>Toán</v>
          </cell>
          <cell r="D7400" t="str">
            <v>20T4_OTTNVH7</v>
          </cell>
          <cell r="E7400">
            <v>2</v>
          </cell>
          <cell r="F7400" t="str">
            <v>Nguyễn Thị  Thủy</v>
          </cell>
        </row>
        <row r="7401">
          <cell r="B7401" t="str">
            <v>ONTHTNVH1023</v>
          </cell>
          <cell r="C7401" t="str">
            <v>Toán</v>
          </cell>
          <cell r="D7401" t="str">
            <v>20T4_OTTNVH8</v>
          </cell>
          <cell r="E7401">
            <v>2</v>
          </cell>
          <cell r="F7401" t="str">
            <v>Nguyễn Thị  Thủy</v>
          </cell>
        </row>
        <row r="7402">
          <cell r="B7402" t="str">
            <v>ONTHTNVH1024</v>
          </cell>
          <cell r="C7402" t="str">
            <v>Toán</v>
          </cell>
          <cell r="D7402" t="str">
            <v>20T4_OTTNVH9</v>
          </cell>
          <cell r="E7402">
            <v>2</v>
          </cell>
          <cell r="F7402" t="str">
            <v>Hà Như Mai</v>
          </cell>
        </row>
        <row r="7403">
          <cell r="B7403" t="str">
            <v>ONTHTNVH1101</v>
          </cell>
          <cell r="C7403" t="str">
            <v>Lý</v>
          </cell>
          <cell r="D7403" t="str">
            <v>ONTHI TNVH</v>
          </cell>
          <cell r="E7403">
            <v>2</v>
          </cell>
          <cell r="F7403" t="str">
            <v>Nguyễn Văn Đông</v>
          </cell>
          <cell r="G7403">
            <v>24</v>
          </cell>
        </row>
        <row r="7404">
          <cell r="B7404" t="str">
            <v>ONTHTNVH1102</v>
          </cell>
          <cell r="C7404" t="str">
            <v>Lý</v>
          </cell>
          <cell r="D7404" t="str">
            <v>20T4_OTTNVH1</v>
          </cell>
          <cell r="E7404">
            <v>2</v>
          </cell>
          <cell r="F7404" t="str">
            <v>Trần Thị Ánh  Tuyết</v>
          </cell>
        </row>
        <row r="7405">
          <cell r="B7405" t="str">
            <v>ONTHTNVH1104</v>
          </cell>
          <cell r="C7405" t="str">
            <v>Lý</v>
          </cell>
          <cell r="D7405" t="str">
            <v>20T4_OTTNVH10</v>
          </cell>
          <cell r="E7405">
            <v>2</v>
          </cell>
          <cell r="F7405" t="str">
            <v>Trần Thị Ánh  Tuyết</v>
          </cell>
        </row>
        <row r="7406">
          <cell r="B7406" t="str">
            <v>ONTHTNVH1105</v>
          </cell>
          <cell r="C7406" t="str">
            <v>Lý</v>
          </cell>
          <cell r="D7406" t="str">
            <v>20T4_OTTNVH11</v>
          </cell>
          <cell r="E7406">
            <v>2</v>
          </cell>
          <cell r="F7406" t="str">
            <v>Nguyễn Thanh  Tú</v>
          </cell>
        </row>
        <row r="7407">
          <cell r="B7407" t="str">
            <v>ONTHTNVH1106</v>
          </cell>
          <cell r="C7407" t="str">
            <v>Lý</v>
          </cell>
          <cell r="D7407" t="str">
            <v>20T4_OTTNVH12</v>
          </cell>
          <cell r="E7407">
            <v>2</v>
          </cell>
          <cell r="F7407" t="str">
            <v>Trần Thị Ánh  Tuyết</v>
          </cell>
        </row>
        <row r="7408">
          <cell r="B7408" t="str">
            <v>ONTHTNVH1107</v>
          </cell>
          <cell r="C7408" t="str">
            <v>Lý</v>
          </cell>
          <cell r="D7408" t="str">
            <v>20T4_OTTNVH13</v>
          </cell>
          <cell r="E7408">
            <v>2</v>
          </cell>
          <cell r="F7408" t="str">
            <v>Nguyễn Văn Đông</v>
          </cell>
        </row>
        <row r="7409">
          <cell r="B7409" t="str">
            <v>ONTHTNVH1108</v>
          </cell>
          <cell r="C7409" t="str">
            <v>Lý</v>
          </cell>
          <cell r="D7409" t="str">
            <v>20T4_OTTNVH14</v>
          </cell>
          <cell r="E7409">
            <v>2</v>
          </cell>
          <cell r="F7409" t="str">
            <v>Nguyễn Thanh  Tú</v>
          </cell>
        </row>
        <row r="7410">
          <cell r="B7410" t="str">
            <v>ONTHTNVH1109</v>
          </cell>
          <cell r="C7410" t="str">
            <v>Lý</v>
          </cell>
          <cell r="D7410" t="str">
            <v>20T4_OTTNVH15</v>
          </cell>
          <cell r="E7410">
            <v>2</v>
          </cell>
          <cell r="F7410" t="str">
            <v>Nguyễn Thanh  Tú</v>
          </cell>
        </row>
        <row r="7411">
          <cell r="B7411" t="str">
            <v>ONTHTNVH1110</v>
          </cell>
          <cell r="C7411" t="str">
            <v>Lý</v>
          </cell>
          <cell r="D7411" t="str">
            <v>20T4_OTTNVH16</v>
          </cell>
          <cell r="E7411">
            <v>2</v>
          </cell>
          <cell r="F7411" t="str">
            <v>Nguyễn Thanh  Tú</v>
          </cell>
        </row>
        <row r="7412">
          <cell r="B7412" t="str">
            <v>ONTHTNVH1111</v>
          </cell>
          <cell r="C7412" t="str">
            <v>Lý</v>
          </cell>
          <cell r="D7412" t="str">
            <v>20T4_OTTNVH17</v>
          </cell>
          <cell r="E7412">
            <v>2</v>
          </cell>
          <cell r="F7412" t="str">
            <v>Nguyễn Văn Đông</v>
          </cell>
        </row>
        <row r="7413">
          <cell r="B7413" t="str">
            <v>ONTHTNVH1112</v>
          </cell>
          <cell r="C7413" t="str">
            <v>Lý</v>
          </cell>
          <cell r="D7413" t="str">
            <v>20T4_OTTNVH18</v>
          </cell>
          <cell r="E7413">
            <v>2</v>
          </cell>
          <cell r="F7413" t="str">
            <v>Nguyễn Văn Đông</v>
          </cell>
        </row>
        <row r="7414">
          <cell r="B7414" t="str">
            <v>ONTHTNVH1113</v>
          </cell>
          <cell r="C7414" t="str">
            <v>Lý</v>
          </cell>
          <cell r="D7414" t="str">
            <v>20T4_OTTNVH19</v>
          </cell>
          <cell r="E7414">
            <v>2</v>
          </cell>
          <cell r="F7414" t="str">
            <v>Nguyễn Văn Đông</v>
          </cell>
        </row>
        <row r="7415">
          <cell r="B7415" t="str">
            <v>ONTHTNVH1114</v>
          </cell>
          <cell r="C7415" t="str">
            <v>Lý</v>
          </cell>
          <cell r="D7415" t="str">
            <v>20T4_OTTNVH2</v>
          </cell>
          <cell r="E7415">
            <v>2</v>
          </cell>
          <cell r="F7415" t="str">
            <v>Nguyễn Thanh  Tú</v>
          </cell>
        </row>
        <row r="7416">
          <cell r="B7416" t="str">
            <v>ONTHTNVH1115</v>
          </cell>
          <cell r="C7416" t="str">
            <v>Lý</v>
          </cell>
          <cell r="D7416" t="str">
            <v>20T4_OTTNVH20</v>
          </cell>
          <cell r="E7416">
            <v>2</v>
          </cell>
          <cell r="F7416" t="str">
            <v>Nguyễn Văn Đông</v>
          </cell>
        </row>
        <row r="7417">
          <cell r="B7417" t="str">
            <v>ONTHTNVH1116</v>
          </cell>
          <cell r="C7417" t="str">
            <v>Lý</v>
          </cell>
          <cell r="D7417" t="str">
            <v>20T4_OTTNVH22</v>
          </cell>
          <cell r="E7417">
            <v>2</v>
          </cell>
          <cell r="F7417" t="str">
            <v>Nguyễn Văn Đông</v>
          </cell>
        </row>
        <row r="7418">
          <cell r="B7418" t="str">
            <v>ONTHTNVH1117</v>
          </cell>
          <cell r="C7418" t="str">
            <v>Lý</v>
          </cell>
          <cell r="D7418" t="str">
            <v>20T4_OTTNVH3</v>
          </cell>
          <cell r="E7418">
            <v>2</v>
          </cell>
          <cell r="F7418" t="str">
            <v>Trần Thị Ánh  Tuyết</v>
          </cell>
        </row>
        <row r="7419">
          <cell r="B7419" t="str">
            <v>ONTHTNVH1118</v>
          </cell>
          <cell r="C7419" t="str">
            <v>Lý</v>
          </cell>
          <cell r="D7419" t="str">
            <v>20T4_OTTNVH4</v>
          </cell>
          <cell r="E7419">
            <v>2</v>
          </cell>
          <cell r="F7419" t="str">
            <v>Trần Thị Ánh  Tuyết</v>
          </cell>
        </row>
        <row r="7420">
          <cell r="B7420" t="str">
            <v>ONTHTNVH1119</v>
          </cell>
          <cell r="C7420" t="str">
            <v>Lý</v>
          </cell>
          <cell r="D7420" t="str">
            <v>20T4_OTTNVH5</v>
          </cell>
          <cell r="E7420">
            <v>2</v>
          </cell>
          <cell r="F7420" t="str">
            <v>Đặng Thị Kiến Trúc</v>
          </cell>
        </row>
        <row r="7421">
          <cell r="B7421" t="str">
            <v>ONTHTNVH1120</v>
          </cell>
          <cell r="C7421" t="str">
            <v>Lý</v>
          </cell>
          <cell r="D7421" t="str">
            <v>20T4_OTTNVH6</v>
          </cell>
          <cell r="E7421">
            <v>2</v>
          </cell>
          <cell r="F7421" t="str">
            <v>Đặng Thị Kiến Trúc</v>
          </cell>
        </row>
        <row r="7422">
          <cell r="B7422" t="str">
            <v>ONTHTNVH1121</v>
          </cell>
          <cell r="C7422" t="str">
            <v>Lý</v>
          </cell>
          <cell r="D7422" t="str">
            <v>20T4_OTTNVH7</v>
          </cell>
          <cell r="E7422">
            <v>2</v>
          </cell>
          <cell r="F7422" t="str">
            <v>Đặng Thị Kiến Trúc</v>
          </cell>
        </row>
        <row r="7423">
          <cell r="B7423" t="str">
            <v>ONTHTNVH1122</v>
          </cell>
          <cell r="C7423" t="str">
            <v>Lý</v>
          </cell>
          <cell r="D7423" t="str">
            <v>20T4_OTTNVH8</v>
          </cell>
          <cell r="E7423">
            <v>2</v>
          </cell>
          <cell r="F7423" t="str">
            <v>Đặng Thị Kiến Trúc</v>
          </cell>
        </row>
        <row r="7424">
          <cell r="B7424" t="str">
            <v>ONTHTNVH1123</v>
          </cell>
          <cell r="C7424" t="str">
            <v>Lý</v>
          </cell>
          <cell r="D7424" t="str">
            <v>20T4_OTTNVH9</v>
          </cell>
          <cell r="E7424">
            <v>2</v>
          </cell>
          <cell r="F7424" t="str">
            <v>Đặng Thị Kiến Trúc</v>
          </cell>
        </row>
        <row r="7425">
          <cell r="B7425" t="str">
            <v>ONTHTNVH1201</v>
          </cell>
          <cell r="C7425" t="str">
            <v>Hóa</v>
          </cell>
          <cell r="D7425" t="str">
            <v>ONTHI TNVH</v>
          </cell>
          <cell r="E7425">
            <v>2</v>
          </cell>
          <cell r="F7425" t="str">
            <v>Lê Minh  Phong</v>
          </cell>
          <cell r="G7425">
            <v>22</v>
          </cell>
        </row>
        <row r="7426">
          <cell r="B7426" t="str">
            <v>ONTHTNVH1202</v>
          </cell>
          <cell r="C7426" t="str">
            <v>Hóa</v>
          </cell>
          <cell r="D7426" t="str">
            <v>20T4_OTTNVH1</v>
          </cell>
          <cell r="E7426">
            <v>2</v>
          </cell>
          <cell r="F7426" t="str">
            <v>Nguyễn Phương Hà</v>
          </cell>
        </row>
        <row r="7427">
          <cell r="B7427" t="str">
            <v>ONTHTNVH1204</v>
          </cell>
          <cell r="C7427" t="str">
            <v>Hóa</v>
          </cell>
          <cell r="D7427" t="str">
            <v>20T4_OTTNVH10</v>
          </cell>
          <cell r="E7427">
            <v>2</v>
          </cell>
          <cell r="F7427" t="str">
            <v>Trịnh Khắc Vũ</v>
          </cell>
        </row>
        <row r="7428">
          <cell r="B7428" t="str">
            <v>ONTHTNVH1205</v>
          </cell>
          <cell r="C7428" t="str">
            <v>Hóa</v>
          </cell>
          <cell r="D7428" t="str">
            <v>20T4_OTTNVH11</v>
          </cell>
          <cell r="E7428">
            <v>2</v>
          </cell>
          <cell r="F7428" t="str">
            <v>Nguyễn Thị Huyền Nga</v>
          </cell>
        </row>
        <row r="7429">
          <cell r="B7429" t="str">
            <v>ONTHTNVH1206</v>
          </cell>
          <cell r="C7429" t="str">
            <v>Hóa</v>
          </cell>
          <cell r="D7429" t="str">
            <v>20T4_OTTNVH12</v>
          </cell>
          <cell r="E7429">
            <v>2</v>
          </cell>
          <cell r="F7429" t="str">
            <v>Nguyễn Thị Huyền Nga</v>
          </cell>
        </row>
        <row r="7430">
          <cell r="B7430" t="str">
            <v>ONTHTNVH1207</v>
          </cell>
          <cell r="C7430" t="str">
            <v>Hóa</v>
          </cell>
          <cell r="D7430" t="str">
            <v>20T4_OTTNVH13</v>
          </cell>
          <cell r="E7430">
            <v>2</v>
          </cell>
          <cell r="F7430" t="str">
            <v>Nguyễn Thị Huyền Nga</v>
          </cell>
        </row>
        <row r="7431">
          <cell r="B7431" t="str">
            <v>ONTHTNVH1208</v>
          </cell>
          <cell r="C7431" t="str">
            <v>Hóa</v>
          </cell>
          <cell r="D7431" t="str">
            <v>20T4_OTTNVH14</v>
          </cell>
          <cell r="E7431">
            <v>2</v>
          </cell>
          <cell r="F7431" t="str">
            <v>Nguyễn Thị Huyền Nga</v>
          </cell>
        </row>
        <row r="7432">
          <cell r="B7432" t="str">
            <v>ONTHTNVH1209</v>
          </cell>
          <cell r="C7432" t="str">
            <v>Hóa</v>
          </cell>
          <cell r="D7432" t="str">
            <v>20T4_OTTNVH15</v>
          </cell>
          <cell r="E7432">
            <v>2</v>
          </cell>
          <cell r="F7432" t="str">
            <v>Nguyễn Phương Hà</v>
          </cell>
        </row>
        <row r="7433">
          <cell r="B7433" t="str">
            <v>ONTHTNVH1210</v>
          </cell>
          <cell r="C7433" t="str">
            <v>Hóa</v>
          </cell>
          <cell r="D7433" t="str">
            <v>20T4_OTTNVH16</v>
          </cell>
          <cell r="E7433">
            <v>2</v>
          </cell>
          <cell r="F7433" t="str">
            <v>Nguyễn Phương Hà</v>
          </cell>
        </row>
        <row r="7434">
          <cell r="B7434" t="str">
            <v>ONTHTNVH1211</v>
          </cell>
          <cell r="C7434" t="str">
            <v>Hóa</v>
          </cell>
          <cell r="D7434" t="str">
            <v>20T4_OTTNVH17</v>
          </cell>
          <cell r="E7434">
            <v>2</v>
          </cell>
          <cell r="F7434" t="str">
            <v>Lê Minh  Phong</v>
          </cell>
        </row>
        <row r="7435">
          <cell r="B7435" t="str">
            <v>ONTHTNVH1212</v>
          </cell>
          <cell r="C7435" t="str">
            <v>Hóa</v>
          </cell>
          <cell r="D7435" t="str">
            <v>20T4_OTTNVH18</v>
          </cell>
          <cell r="E7435">
            <v>2</v>
          </cell>
          <cell r="F7435" t="str">
            <v>Lê Minh  Phong</v>
          </cell>
        </row>
        <row r="7436">
          <cell r="B7436" t="str">
            <v>ONTHTNVH1213</v>
          </cell>
          <cell r="C7436" t="str">
            <v>Hóa</v>
          </cell>
          <cell r="D7436" t="str">
            <v>20T4_OTTNVH19</v>
          </cell>
          <cell r="E7436">
            <v>2</v>
          </cell>
          <cell r="F7436" t="str">
            <v>Lê Minh  Phong</v>
          </cell>
        </row>
        <row r="7437">
          <cell r="B7437" t="str">
            <v>ONTHTNVH1214</v>
          </cell>
          <cell r="C7437" t="str">
            <v>Hóa</v>
          </cell>
          <cell r="D7437" t="str">
            <v>20T4_OTTNVH2</v>
          </cell>
          <cell r="E7437">
            <v>2</v>
          </cell>
          <cell r="F7437" t="str">
            <v>Lê Văn Bình</v>
          </cell>
        </row>
        <row r="7438">
          <cell r="B7438" t="str">
            <v>ONTHTNVH1215</v>
          </cell>
          <cell r="C7438" t="str">
            <v>Hóa</v>
          </cell>
          <cell r="D7438" t="str">
            <v>20T4_OTTNVH20</v>
          </cell>
          <cell r="E7438">
            <v>2</v>
          </cell>
          <cell r="F7438" t="str">
            <v>Lê Minh  Phong</v>
          </cell>
        </row>
        <row r="7439">
          <cell r="B7439" t="str">
            <v>ONTHTNVH1216</v>
          </cell>
          <cell r="C7439" t="str">
            <v>Hóa</v>
          </cell>
          <cell r="D7439" t="str">
            <v>20T4_OTTNVH22</v>
          </cell>
          <cell r="E7439">
            <v>2</v>
          </cell>
          <cell r="F7439" t="str">
            <v>Lê Minh  Phong</v>
          </cell>
        </row>
        <row r="7440">
          <cell r="B7440" t="str">
            <v>ONTHTNVH1217</v>
          </cell>
          <cell r="C7440" t="str">
            <v>Hóa</v>
          </cell>
          <cell r="D7440" t="str">
            <v>20T4_OTTNVH3</v>
          </cell>
          <cell r="E7440">
            <v>2</v>
          </cell>
          <cell r="F7440" t="str">
            <v>Lê Văn Bình</v>
          </cell>
        </row>
        <row r="7441">
          <cell r="B7441" t="str">
            <v>ONTHTNVH1218</v>
          </cell>
          <cell r="C7441" t="str">
            <v>Hóa</v>
          </cell>
          <cell r="D7441" t="str">
            <v>20T4_OTTNVH4</v>
          </cell>
          <cell r="E7441">
            <v>2</v>
          </cell>
          <cell r="F7441" t="str">
            <v>Trịnh Khắc Vũ</v>
          </cell>
        </row>
        <row r="7442">
          <cell r="B7442" t="str">
            <v>ONTHTNVH1219</v>
          </cell>
          <cell r="C7442" t="str">
            <v>Hóa</v>
          </cell>
          <cell r="D7442" t="str">
            <v>20T4_OTTNVH5</v>
          </cell>
          <cell r="E7442">
            <v>2</v>
          </cell>
          <cell r="F7442" t="str">
            <v>Lê Văn Bình</v>
          </cell>
        </row>
        <row r="7443">
          <cell r="B7443" t="str">
            <v>ONTHTNVH1220</v>
          </cell>
          <cell r="C7443" t="str">
            <v>Hóa</v>
          </cell>
          <cell r="D7443" t="str">
            <v>20T4_OTTNVH6</v>
          </cell>
          <cell r="E7443">
            <v>2</v>
          </cell>
          <cell r="F7443" t="str">
            <v>Lê Văn Bình</v>
          </cell>
        </row>
        <row r="7444">
          <cell r="B7444" t="str">
            <v>ONTHTNVH1221</v>
          </cell>
          <cell r="C7444" t="str">
            <v>Hóa</v>
          </cell>
          <cell r="D7444" t="str">
            <v>20T4_OTTNVH7</v>
          </cell>
          <cell r="E7444">
            <v>2</v>
          </cell>
          <cell r="F7444" t="str">
            <v>Nguyễn Phương Hà</v>
          </cell>
        </row>
        <row r="7445">
          <cell r="B7445" t="str">
            <v>ONTHTNVH1222</v>
          </cell>
          <cell r="C7445" t="str">
            <v>Hóa</v>
          </cell>
          <cell r="D7445" t="str">
            <v>20T4_OTTNVH8</v>
          </cell>
          <cell r="E7445">
            <v>2</v>
          </cell>
          <cell r="F7445" t="str">
            <v>Lê Minh  Phong</v>
          </cell>
        </row>
        <row r="7446">
          <cell r="B7446" t="str">
            <v>ONTHTNVH1223</v>
          </cell>
          <cell r="C7446" t="str">
            <v>Hóa</v>
          </cell>
          <cell r="D7446" t="str">
            <v>20T4_OTTNVH9</v>
          </cell>
          <cell r="E7446">
            <v>2</v>
          </cell>
          <cell r="F7446" t="str">
            <v>Trịnh Khắc Vũ</v>
          </cell>
        </row>
        <row r="7447">
          <cell r="B7447" t="str">
            <v>ONTHTNVH1301</v>
          </cell>
          <cell r="C7447" t="str">
            <v>Ngữ Văn</v>
          </cell>
          <cell r="D7447" t="str">
            <v>20T4_OTTNVH21</v>
          </cell>
          <cell r="E7447">
            <v>2</v>
          </cell>
          <cell r="F7447" t="str">
            <v>Trương Thị  Hồng</v>
          </cell>
        </row>
        <row r="7448">
          <cell r="B7448" t="str">
            <v>ONTHTNVH1401</v>
          </cell>
          <cell r="C7448" t="str">
            <v>Lịch sử</v>
          </cell>
          <cell r="D7448" t="str">
            <v>20T4_OTTNVH21</v>
          </cell>
          <cell r="E7448">
            <v>2</v>
          </cell>
          <cell r="F7448" t="str">
            <v>Đinh Thị  Huyên</v>
          </cell>
        </row>
        <row r="7449">
          <cell r="B7449" t="str">
            <v>ONTHTNVH702</v>
          </cell>
          <cell r="C7449" t="str">
            <v>Toán</v>
          </cell>
          <cell r="D7449" t="str">
            <v>19T4_OTTNVH2</v>
          </cell>
          <cell r="E7449">
            <v>2</v>
          </cell>
          <cell r="F7449" t="str">
            <v>Nguyễn Văn  Hậu</v>
          </cell>
          <cell r="G7449">
            <v>36</v>
          </cell>
        </row>
        <row r="7450">
          <cell r="B7450" t="str">
            <v>ONTHTNVH802</v>
          </cell>
          <cell r="C7450" t="str">
            <v>Lý</v>
          </cell>
          <cell r="D7450" t="str">
            <v>19T4_OTTNVH2</v>
          </cell>
          <cell r="E7450">
            <v>2</v>
          </cell>
          <cell r="F7450" t="str">
            <v>Nguyễn Thanh  Tú</v>
          </cell>
          <cell r="G7450">
            <v>44</v>
          </cell>
        </row>
        <row r="7451">
          <cell r="B7451" t="str">
            <v>ONTHTNVH902</v>
          </cell>
          <cell r="C7451" t="str">
            <v>Hóa</v>
          </cell>
          <cell r="D7451" t="str">
            <v>19T4_OTTNVH2</v>
          </cell>
          <cell r="E7451">
            <v>2</v>
          </cell>
          <cell r="F7451" t="str">
            <v>Lê Minh  Phong</v>
          </cell>
          <cell r="G7451">
            <v>32</v>
          </cell>
        </row>
        <row r="7452">
          <cell r="B7452" t="str">
            <v>PÐVH101</v>
          </cell>
          <cell r="C7452" t="str">
            <v>Ngữ Văn</v>
          </cell>
          <cell r="D7452" t="str">
            <v>22T4_PHUDAOVANHOA</v>
          </cell>
          <cell r="E7452">
            <v>2</v>
          </cell>
          <cell r="F7452" t="str">
            <v>Đào Thị Ngọc Yến (TG)</v>
          </cell>
          <cell r="G7452">
            <v>26</v>
          </cell>
        </row>
        <row r="7453">
          <cell r="B7453" t="str">
            <v>PÐVH202</v>
          </cell>
          <cell r="C7453" t="str">
            <v>Toán</v>
          </cell>
          <cell r="D7453" t="str">
            <v>22T4_PHUDAOVANHOA</v>
          </cell>
          <cell r="E7453">
            <v>2</v>
          </cell>
          <cell r="F7453" t="str">
            <v>Châu Quốc Cường (TG)</v>
          </cell>
          <cell r="G7453">
            <v>16</v>
          </cell>
        </row>
        <row r="7454">
          <cell r="B7454" t="str">
            <v>PÐVH302</v>
          </cell>
          <cell r="C7454" t="str">
            <v>Vật lý</v>
          </cell>
          <cell r="D7454" t="str">
            <v>22T4_PHUDAOVANHOA</v>
          </cell>
          <cell r="E7454">
            <v>2</v>
          </cell>
          <cell r="F7454" t="str">
            <v>Phan Hoàng Thiện (TG)</v>
          </cell>
          <cell r="G7454">
            <v>11</v>
          </cell>
        </row>
        <row r="7455">
          <cell r="B7455" t="str">
            <v>SHCN(12+)01</v>
          </cell>
          <cell r="C7455" t="str">
            <v>Sinh hoạt chủ nhiệm</v>
          </cell>
          <cell r="D7455" t="str">
            <v>22C2-NNA1</v>
          </cell>
          <cell r="E7455">
            <v>2</v>
          </cell>
          <cell r="F7455" t="str">
            <v>Nguyễn Thị Thu Tâm</v>
          </cell>
          <cell r="G7455">
            <v>36</v>
          </cell>
        </row>
        <row r="7456">
          <cell r="B7456" t="str">
            <v>SHCN(12+)02</v>
          </cell>
          <cell r="C7456" t="str">
            <v>Sinh hoạt chủ nhiệm</v>
          </cell>
          <cell r="D7456" t="str">
            <v>22C2-CCK1</v>
          </cell>
          <cell r="E7456">
            <v>2</v>
          </cell>
          <cell r="F7456" t="str">
            <v>Bùi Anh  Tuấn</v>
          </cell>
          <cell r="G7456">
            <v>35</v>
          </cell>
        </row>
        <row r="7457">
          <cell r="B7457" t="str">
            <v>SHCN(12+)03</v>
          </cell>
          <cell r="C7457" t="str">
            <v>Sinh hoạt chủ nhiệm</v>
          </cell>
          <cell r="D7457" t="str">
            <v>22C2-CNÔ1</v>
          </cell>
          <cell r="E7457">
            <v>2</v>
          </cell>
          <cell r="F7457" t="str">
            <v>Sỹ Thị Chung</v>
          </cell>
          <cell r="G7457">
            <v>43</v>
          </cell>
        </row>
        <row r="7458">
          <cell r="B7458" t="str">
            <v>SHCN(12+)05</v>
          </cell>
          <cell r="C7458" t="str">
            <v>Sinh hoạt chủ nhiệm</v>
          </cell>
          <cell r="D7458" t="str">
            <v>22C2-ĐCN1; 22C2-CĐT1</v>
          </cell>
          <cell r="E7458">
            <v>2</v>
          </cell>
          <cell r="F7458" t="str">
            <v>Nguyễn Anh  Tăng</v>
          </cell>
          <cell r="G7458">
            <v>43</v>
          </cell>
        </row>
        <row r="7459">
          <cell r="B7459" t="str">
            <v>SHCN(12+)07</v>
          </cell>
          <cell r="C7459" t="str">
            <v>Sinh hoạt chủ nhiệm</v>
          </cell>
          <cell r="D7459" t="str">
            <v>22C2-LTM1</v>
          </cell>
          <cell r="E7459">
            <v>2</v>
          </cell>
          <cell r="F7459" t="str">
            <v>Nguyễn Thanh  Sơn</v>
          </cell>
          <cell r="G7459">
            <v>25</v>
          </cell>
        </row>
        <row r="7460">
          <cell r="B7460" t="str">
            <v>SHCN(12+)08</v>
          </cell>
          <cell r="C7460" t="str">
            <v>Sinh hoạt chủ nhiệm</v>
          </cell>
          <cell r="D7460" t="str">
            <v>22C2-QTM1; 22C2-CMT1</v>
          </cell>
          <cell r="E7460">
            <v>2</v>
          </cell>
          <cell r="F7460" t="str">
            <v>Huỳnh Thị Minh Ly</v>
          </cell>
          <cell r="G7460">
            <v>37</v>
          </cell>
        </row>
        <row r="7461">
          <cell r="B7461" t="str">
            <v>SHCN(12+)09</v>
          </cell>
          <cell r="C7461" t="str">
            <v>Sinh hoạt chủ nhiệm</v>
          </cell>
          <cell r="D7461" t="str">
            <v>22C2-CNM1; 22C2-TKĐ1</v>
          </cell>
          <cell r="E7461">
            <v>2</v>
          </cell>
          <cell r="F7461" t="str">
            <v>Cao Thị Hồng  Thắm</v>
          </cell>
          <cell r="G7461">
            <v>28</v>
          </cell>
        </row>
        <row r="7462">
          <cell r="B7462" t="str">
            <v>SHCN(12+)100</v>
          </cell>
          <cell r="C7462" t="str">
            <v>Sinh hoạt chủ nhiệm</v>
          </cell>
          <cell r="D7462" t="str">
            <v>22C1-TKW1</v>
          </cell>
          <cell r="E7462">
            <v>2</v>
          </cell>
          <cell r="F7462" t="str">
            <v>Nguyễn Thị Khánh Thư</v>
          </cell>
          <cell r="G7462">
            <v>21</v>
          </cell>
        </row>
        <row r="7463">
          <cell r="B7463" t="str">
            <v>SHCN(12+)101</v>
          </cell>
          <cell r="C7463" t="str">
            <v>Sinh hoạt chủ nhiệm</v>
          </cell>
          <cell r="D7463" t="str">
            <v>22C1-TKĐ1</v>
          </cell>
          <cell r="E7463">
            <v>2</v>
          </cell>
          <cell r="F7463" t="str">
            <v>Nguyễn Tất Thắng</v>
          </cell>
          <cell r="G7463">
            <v>54</v>
          </cell>
        </row>
        <row r="7464">
          <cell r="B7464" t="str">
            <v>SHCN(12+)102</v>
          </cell>
          <cell r="C7464" t="str">
            <v>Sinh hoạt chủ nhiệm</v>
          </cell>
          <cell r="D7464" t="str">
            <v>22C1-TKĐ2</v>
          </cell>
          <cell r="E7464">
            <v>2</v>
          </cell>
          <cell r="F7464" t="str">
            <v>Trương Hữu Lộc</v>
          </cell>
          <cell r="G7464">
            <v>38</v>
          </cell>
        </row>
        <row r="7465">
          <cell r="B7465" t="str">
            <v>SHCN(12+)103</v>
          </cell>
          <cell r="C7465" t="str">
            <v>Sinh hoạt chủ nhiệm</v>
          </cell>
          <cell r="D7465" t="str">
            <v>22C1-CNM1</v>
          </cell>
          <cell r="E7465">
            <v>2</v>
          </cell>
          <cell r="F7465" t="str">
            <v>Nguyễn Ngọc  Thọ</v>
          </cell>
          <cell r="G7465">
            <v>20</v>
          </cell>
        </row>
        <row r="7466">
          <cell r="B7466" t="str">
            <v>SHCN(12+)104</v>
          </cell>
          <cell r="C7466" t="str">
            <v>Sinh hoạt chủ nhiệm</v>
          </cell>
          <cell r="D7466" t="str">
            <v>22C1-KTD1</v>
          </cell>
          <cell r="E7466">
            <v>2</v>
          </cell>
          <cell r="F7466" t="str">
            <v>Phạm Quỳnh Như</v>
          </cell>
          <cell r="G7466">
            <v>50</v>
          </cell>
        </row>
        <row r="7467">
          <cell r="B7467" t="str">
            <v>SHCN(12+)105</v>
          </cell>
          <cell r="C7467" t="str">
            <v>Sinh hoạt chủ nhiệm</v>
          </cell>
          <cell r="D7467" t="str">
            <v>22C1-QTD1</v>
          </cell>
          <cell r="E7467">
            <v>2</v>
          </cell>
          <cell r="F7467" t="str">
            <v>Lê Hồng Ngọc My</v>
          </cell>
          <cell r="G7467">
            <v>49</v>
          </cell>
        </row>
        <row r="7468">
          <cell r="B7468" t="str">
            <v>SHCN(12+)106</v>
          </cell>
          <cell r="C7468" t="str">
            <v>Sinh hoạt chủ nhiệm</v>
          </cell>
          <cell r="D7468" t="str">
            <v>22C1-QTD2</v>
          </cell>
          <cell r="E7468">
            <v>2</v>
          </cell>
          <cell r="F7468" t="str">
            <v>Trịnh Hoàng Hiệp</v>
          </cell>
          <cell r="G7468">
            <v>51</v>
          </cell>
        </row>
        <row r="7469">
          <cell r="B7469" t="str">
            <v>SHCN(12+)107</v>
          </cell>
          <cell r="C7469" t="str">
            <v>Sinh hoạt chủ nhiệm</v>
          </cell>
          <cell r="D7469" t="str">
            <v>22C1-TMĐ1</v>
          </cell>
          <cell r="E7469">
            <v>2</v>
          </cell>
          <cell r="F7469" t="str">
            <v>Lữ Xuân Trang</v>
          </cell>
          <cell r="G7469">
            <v>31</v>
          </cell>
        </row>
        <row r="7470">
          <cell r="B7470" t="str">
            <v>SHCN(12+)108</v>
          </cell>
          <cell r="C7470" t="str">
            <v>Sinh hoạt chủ nhiệm</v>
          </cell>
          <cell r="D7470" t="str">
            <v>22C1-LGT1</v>
          </cell>
          <cell r="E7470">
            <v>2</v>
          </cell>
          <cell r="F7470" t="str">
            <v>Huỳnh Kim Liên</v>
          </cell>
          <cell r="G7470">
            <v>37</v>
          </cell>
        </row>
        <row r="7471">
          <cell r="B7471" t="str">
            <v>SHCN(12+)109</v>
          </cell>
          <cell r="C7471" t="str">
            <v>Sinh hoạt chủ nhiệm</v>
          </cell>
          <cell r="D7471" t="str">
            <v>22C1-QNH1; 22C1-QKS1</v>
          </cell>
          <cell r="E7471">
            <v>2</v>
          </cell>
          <cell r="F7471" t="str">
            <v>Đồng Công Tạo</v>
          </cell>
          <cell r="G7471">
            <v>54</v>
          </cell>
        </row>
        <row r="7472">
          <cell r="B7472" t="str">
            <v>SHCN(12+)111</v>
          </cell>
          <cell r="C7472" t="str">
            <v>Sinh hoạt chủ nhiệm</v>
          </cell>
          <cell r="D7472" t="str">
            <v>22C1-KLB1; 22C1-QLH1</v>
          </cell>
          <cell r="E7472">
            <v>2</v>
          </cell>
          <cell r="F7472" t="str">
            <v>Hồ Gia Bảo</v>
          </cell>
          <cell r="G7472">
            <v>24</v>
          </cell>
        </row>
        <row r="7473">
          <cell r="B7473" t="str">
            <v>SHCN(12+)112</v>
          </cell>
          <cell r="C7473" t="str">
            <v>Sinh hoạt chủ nhiệm</v>
          </cell>
          <cell r="D7473" t="str">
            <v>22C1-KXD1</v>
          </cell>
          <cell r="E7473">
            <v>2</v>
          </cell>
          <cell r="F7473" t="str">
            <v>Phạm Quang Vũ</v>
          </cell>
          <cell r="G7473">
            <v>28</v>
          </cell>
        </row>
        <row r="7474">
          <cell r="B7474" t="str">
            <v>SHCN(12+)113</v>
          </cell>
          <cell r="C7474" t="str">
            <v>Sinh hoạt chủ nhiệm</v>
          </cell>
          <cell r="D7474" t="str">
            <v>22C1-CNL1</v>
          </cell>
          <cell r="E7474">
            <v>2</v>
          </cell>
          <cell r="F7474" t="str">
            <v>Nguyễn Vũ Xuân  Thì</v>
          </cell>
          <cell r="G7474">
            <v>14</v>
          </cell>
        </row>
        <row r="7475">
          <cell r="B7475" t="str">
            <v>SHCN(12+)114</v>
          </cell>
          <cell r="C7475" t="str">
            <v>Sinh hoạt chủ nhiệm</v>
          </cell>
          <cell r="D7475" t="str">
            <v>22C1-KML1</v>
          </cell>
          <cell r="E7475">
            <v>2</v>
          </cell>
          <cell r="F7475" t="str">
            <v>Võ Anh Hào</v>
          </cell>
          <cell r="G7475">
            <v>54</v>
          </cell>
        </row>
        <row r="7476">
          <cell r="B7476" t="str">
            <v>SHCN(12+)115</v>
          </cell>
          <cell r="C7476" t="str">
            <v>Sinh hoạt chủ nhiệm</v>
          </cell>
          <cell r="D7476" t="str">
            <v>22C1-VSL1</v>
          </cell>
          <cell r="E7476">
            <v>2</v>
          </cell>
          <cell r="F7476" t="str">
            <v>Nguyễn Thanh Dũng</v>
          </cell>
          <cell r="G7476">
            <v>52</v>
          </cell>
        </row>
        <row r="7477">
          <cell r="B7477" t="str">
            <v>SHCN(12+)116</v>
          </cell>
          <cell r="C7477" t="str">
            <v>Sinh hoạt chủ nhiệm</v>
          </cell>
          <cell r="D7477" t="str">
            <v>22T2-NNA1</v>
          </cell>
          <cell r="E7477">
            <v>2</v>
          </cell>
          <cell r="F7477" t="str">
            <v>Nguyễn Thị Thanh  Tú</v>
          </cell>
          <cell r="G7477">
            <v>12</v>
          </cell>
        </row>
        <row r="7478">
          <cell r="B7478" t="str">
            <v>SHCN(12+)117</v>
          </cell>
          <cell r="C7478" t="str">
            <v>Sinh hoạt chủ nhiệm</v>
          </cell>
          <cell r="D7478" t="str">
            <v>22T2-CNÔ1</v>
          </cell>
          <cell r="E7478">
            <v>2</v>
          </cell>
          <cell r="F7478" t="str">
            <v>Hoàng Phúc Bảo</v>
          </cell>
          <cell r="G7478">
            <v>17</v>
          </cell>
        </row>
        <row r="7479">
          <cell r="B7479" t="str">
            <v>SHCN(12+)118</v>
          </cell>
          <cell r="C7479" t="str">
            <v>Sinh hoạt chủ nhiệm</v>
          </cell>
          <cell r="D7479" t="str">
            <v>22C6-CNÔ1</v>
          </cell>
          <cell r="E7479">
            <v>2</v>
          </cell>
          <cell r="F7479" t="str">
            <v>Hà Quốc Bảo</v>
          </cell>
          <cell r="G7479">
            <v>17</v>
          </cell>
        </row>
        <row r="7480">
          <cell r="B7480" t="str">
            <v>SHCN(12+)119</v>
          </cell>
          <cell r="C7480" t="str">
            <v>Sinh hoạt chủ nhiệm</v>
          </cell>
          <cell r="D7480" t="str">
            <v>22C7-CCK1</v>
          </cell>
          <cell r="E7480">
            <v>2</v>
          </cell>
          <cell r="F7480" t="str">
            <v>Trần Đình Khải</v>
          </cell>
          <cell r="G7480">
            <v>18</v>
          </cell>
        </row>
        <row r="7481">
          <cell r="B7481" t="str">
            <v>SHCN(12+)12</v>
          </cell>
          <cell r="C7481" t="str">
            <v>Sinh hoạt chủ nhiệm</v>
          </cell>
          <cell r="D7481" t="str">
            <v>22C2-QTD1; 22C2-KTD1</v>
          </cell>
          <cell r="E7481">
            <v>2</v>
          </cell>
          <cell r="F7481" t="str">
            <v>Võ Thị Xuân  Thơ</v>
          </cell>
          <cell r="G7481">
            <v>49</v>
          </cell>
        </row>
        <row r="7482">
          <cell r="B7482" t="str">
            <v>SHCN(12+)120</v>
          </cell>
          <cell r="C7482" t="str">
            <v>Sinh hoạt chủ nhiệm</v>
          </cell>
          <cell r="D7482" t="str">
            <v>22C7-LTM1</v>
          </cell>
          <cell r="E7482">
            <v>2</v>
          </cell>
          <cell r="F7482" t="str">
            <v>Huỳnh Thị  Mai</v>
          </cell>
          <cell r="G7482">
            <v>11</v>
          </cell>
        </row>
        <row r="7483">
          <cell r="B7483" t="str">
            <v>SHCN(12+)121</v>
          </cell>
          <cell r="C7483" t="str">
            <v>Sinh hoạt chủ nhiệm</v>
          </cell>
          <cell r="D7483" t="str">
            <v>22C3-CCK1</v>
          </cell>
          <cell r="E7483">
            <v>2</v>
          </cell>
          <cell r="F7483" t="str">
            <v>Chung Trần Thế  Vinh</v>
          </cell>
          <cell r="G7483">
            <v>14</v>
          </cell>
        </row>
        <row r="7484">
          <cell r="B7484" t="str">
            <v>SHCN(12+)122</v>
          </cell>
          <cell r="C7484" t="str">
            <v>Sinh hoạt chủ nhiệm</v>
          </cell>
          <cell r="D7484" t="str">
            <v>22C3-CNÔ1</v>
          </cell>
          <cell r="E7484">
            <v>2</v>
          </cell>
          <cell r="F7484" t="str">
            <v>Võ Đắc Thịnh</v>
          </cell>
          <cell r="G7484">
            <v>29</v>
          </cell>
        </row>
        <row r="7485">
          <cell r="B7485" t="str">
            <v>SHCN(12+)123</v>
          </cell>
          <cell r="C7485" t="str">
            <v>Sinh hoạt chủ nhiệm</v>
          </cell>
          <cell r="D7485" t="str">
            <v>22C3-CNÔ2</v>
          </cell>
          <cell r="E7485">
            <v>2</v>
          </cell>
          <cell r="F7485" t="str">
            <v>Triệu Phú  Nguyên</v>
          </cell>
          <cell r="G7485">
            <v>29</v>
          </cell>
        </row>
        <row r="7486">
          <cell r="B7486" t="str">
            <v>SHCN(12+)124</v>
          </cell>
          <cell r="C7486" t="str">
            <v>Sinh hoạt chủ nhiệm</v>
          </cell>
          <cell r="D7486" t="str">
            <v>22C3-CNÔ3</v>
          </cell>
          <cell r="E7486">
            <v>2</v>
          </cell>
          <cell r="F7486" t="str">
            <v>Phan Anh Tuấn  Kiệt</v>
          </cell>
          <cell r="G7486">
            <v>32</v>
          </cell>
        </row>
        <row r="7487">
          <cell r="B7487" t="str">
            <v>SHCN(12+)126</v>
          </cell>
          <cell r="C7487" t="str">
            <v>Sinh hoạt chủ nhiệm</v>
          </cell>
          <cell r="D7487" t="str">
            <v>22C2B-NNA1</v>
          </cell>
          <cell r="E7487">
            <v>2</v>
          </cell>
          <cell r="F7487" t="str">
            <v>Lê Nguyễn Mỹ Trâm</v>
          </cell>
          <cell r="G7487">
            <v>27</v>
          </cell>
        </row>
        <row r="7488">
          <cell r="B7488" t="str">
            <v>SHCN(12+)127</v>
          </cell>
          <cell r="C7488" t="str">
            <v>Sinh hoạt chủ nhiệm</v>
          </cell>
          <cell r="D7488" t="str">
            <v>22C2B-NNA2</v>
          </cell>
          <cell r="E7488">
            <v>2</v>
          </cell>
          <cell r="F7488" t="str">
            <v>Nguyễn Thiện Bình</v>
          </cell>
          <cell r="G7488">
            <v>35</v>
          </cell>
        </row>
        <row r="7489">
          <cell r="B7489" t="str">
            <v>SHCN(12+)128</v>
          </cell>
          <cell r="C7489" t="str">
            <v>Sinh hoạt chủ nhiệm</v>
          </cell>
          <cell r="D7489" t="str">
            <v>22C2B-CCK1; 22C2B-CTM1</v>
          </cell>
          <cell r="E7489">
            <v>2</v>
          </cell>
          <cell r="F7489" t="str">
            <v>Phan Thị Xuân  Trang</v>
          </cell>
          <cell r="G7489">
            <v>49</v>
          </cell>
        </row>
        <row r="7490">
          <cell r="B7490" t="str">
            <v>SHCN(12+)13</v>
          </cell>
          <cell r="C7490" t="str">
            <v>Sinh hoạt chủ nhiệm</v>
          </cell>
          <cell r="D7490" t="str">
            <v>22C2-KML1</v>
          </cell>
          <cell r="E7490">
            <v>2</v>
          </cell>
          <cell r="F7490" t="str">
            <v>Hoàng Văn Viết</v>
          </cell>
          <cell r="G7490">
            <v>33</v>
          </cell>
        </row>
        <row r="7491">
          <cell r="B7491" t="str">
            <v>SHCN(12+)130</v>
          </cell>
          <cell r="C7491" t="str">
            <v>Sinh hoạt chủ nhiệm</v>
          </cell>
          <cell r="D7491" t="str">
            <v>22C2B-CNÔ1</v>
          </cell>
          <cell r="E7491">
            <v>2</v>
          </cell>
          <cell r="F7491" t="str">
            <v>Trần Văn  Lượng</v>
          </cell>
          <cell r="G7491">
            <v>50</v>
          </cell>
        </row>
        <row r="7492">
          <cell r="B7492" t="str">
            <v>SHCN(12+)131</v>
          </cell>
          <cell r="C7492" t="str">
            <v>Sinh hoạt chủ nhiệm</v>
          </cell>
          <cell r="D7492" t="str">
            <v>22C2B-CNÔ2</v>
          </cell>
          <cell r="E7492">
            <v>2</v>
          </cell>
          <cell r="F7492" t="str">
            <v>Phạm Huy Hoàng</v>
          </cell>
          <cell r="G7492">
            <v>51</v>
          </cell>
        </row>
        <row r="7493">
          <cell r="B7493" t="str">
            <v>SHCN(12+)132</v>
          </cell>
          <cell r="C7493" t="str">
            <v>Sinh hoạt chủ nhiệm</v>
          </cell>
          <cell r="D7493" t="str">
            <v>22C2B-ĐĐT1; 22C2B-CNM1</v>
          </cell>
          <cell r="E7493">
            <v>2</v>
          </cell>
          <cell r="F7493" t="str">
            <v>Trần Hồng Thảo</v>
          </cell>
          <cell r="G7493">
            <v>30</v>
          </cell>
        </row>
        <row r="7494">
          <cell r="B7494" t="str">
            <v>SHCN(12+)133</v>
          </cell>
          <cell r="C7494" t="str">
            <v>Sinh hoạt chủ nhiệm</v>
          </cell>
          <cell r="D7494" t="str">
            <v>22C2B-CĐT1; 22C2B-LĐL1</v>
          </cell>
          <cell r="E7494">
            <v>2</v>
          </cell>
          <cell r="F7494" t="str">
            <v>Phạm Minh Nghĩa</v>
          </cell>
          <cell r="G7494">
            <v>36</v>
          </cell>
        </row>
        <row r="7495">
          <cell r="B7495" t="str">
            <v>SHCN(12+)134</v>
          </cell>
          <cell r="C7495" t="str">
            <v>Sinh hoạt chủ nhiệm</v>
          </cell>
          <cell r="D7495" t="str">
            <v>22C2B-ĐCN1</v>
          </cell>
          <cell r="E7495">
            <v>2</v>
          </cell>
          <cell r="F7495" t="str">
            <v>Nguyễn Trần Thanh  Nhàn</v>
          </cell>
          <cell r="G7495">
            <v>48</v>
          </cell>
        </row>
        <row r="7496">
          <cell r="B7496" t="str">
            <v>SHCN(12+)135</v>
          </cell>
          <cell r="C7496" t="str">
            <v>Sinh hoạt chủ nhiệm</v>
          </cell>
          <cell r="D7496" t="str">
            <v>22C2B-CMT1; 22C2B-QTM1</v>
          </cell>
          <cell r="E7496">
            <v>2</v>
          </cell>
          <cell r="F7496" t="str">
            <v>Nguyễn Hồng  Đức</v>
          </cell>
          <cell r="G7496">
            <v>61</v>
          </cell>
        </row>
        <row r="7497">
          <cell r="B7497" t="str">
            <v>SHCN(12+)136</v>
          </cell>
          <cell r="C7497" t="str">
            <v>Sinh hoạt chủ nhiệm</v>
          </cell>
          <cell r="D7497" t="str">
            <v>22C2B-LTM1</v>
          </cell>
          <cell r="E7497">
            <v>2</v>
          </cell>
          <cell r="F7497" t="str">
            <v>Mai Chiếm Tuấn</v>
          </cell>
          <cell r="G7497">
            <v>46</v>
          </cell>
        </row>
        <row r="7498">
          <cell r="B7498" t="str">
            <v>SHCN(12+)139</v>
          </cell>
          <cell r="C7498" t="str">
            <v>Sinh hoạt chủ nhiệm</v>
          </cell>
          <cell r="D7498" t="str">
            <v>22C2B-TKW1</v>
          </cell>
          <cell r="E7498">
            <v>2</v>
          </cell>
          <cell r="F7498" t="str">
            <v>Trương Thị  Hồng</v>
          </cell>
          <cell r="G7498">
            <v>35</v>
          </cell>
        </row>
        <row r="7499">
          <cell r="B7499" t="str">
            <v>SHCN(12+)14</v>
          </cell>
          <cell r="C7499" t="str">
            <v>Sinh hoạt chủ nhiệm</v>
          </cell>
          <cell r="D7499" t="str">
            <v>21C2-CNÔ1</v>
          </cell>
          <cell r="E7499">
            <v>2</v>
          </cell>
          <cell r="F7499" t="str">
            <v>Nguyễn Thanh  Tú</v>
          </cell>
          <cell r="G7499">
            <v>21</v>
          </cell>
        </row>
        <row r="7500">
          <cell r="B7500" t="str">
            <v>SHCN(12+)140</v>
          </cell>
          <cell r="C7500" t="str">
            <v>Sinh hoạt chủ nhiệm</v>
          </cell>
          <cell r="D7500" t="str">
            <v>22C2B-ANM1; 22C2B-THU1</v>
          </cell>
          <cell r="E7500">
            <v>2</v>
          </cell>
          <cell r="F7500" t="str">
            <v>Mạnh Lê Hoàn</v>
          </cell>
          <cell r="G7500">
            <v>37</v>
          </cell>
        </row>
        <row r="7501">
          <cell r="B7501" t="str">
            <v>SHCN(12+)141</v>
          </cell>
          <cell r="C7501" t="str">
            <v>Sinh hoạt chủ nhiệm</v>
          </cell>
          <cell r="D7501" t="str">
            <v>22C2B-TKĐ1</v>
          </cell>
          <cell r="E7501">
            <v>2</v>
          </cell>
          <cell r="F7501" t="str">
            <v>Nguyễn Thị Kim  Anh</v>
          </cell>
          <cell r="G7501">
            <v>66</v>
          </cell>
        </row>
        <row r="7502">
          <cell r="B7502" t="str">
            <v>SHCN(12+)144</v>
          </cell>
          <cell r="C7502" t="str">
            <v>Sinh hoạt chủ nhiệm</v>
          </cell>
          <cell r="D7502" t="str">
            <v>22C2B-KTD1</v>
          </cell>
          <cell r="E7502">
            <v>2</v>
          </cell>
          <cell r="F7502" t="str">
            <v>Trần Thị Ngọc Dung</v>
          </cell>
          <cell r="G7502">
            <v>45</v>
          </cell>
        </row>
        <row r="7503">
          <cell r="B7503" t="str">
            <v>SHCN(12+)145</v>
          </cell>
          <cell r="C7503" t="str">
            <v>Sinh hoạt chủ nhiệm</v>
          </cell>
          <cell r="D7503" t="str">
            <v>22C2B-QTD1</v>
          </cell>
          <cell r="E7503">
            <v>2</v>
          </cell>
          <cell r="F7503" t="str">
            <v>Nguyễn Thị Thanh Hòa</v>
          </cell>
          <cell r="G7503">
            <v>27</v>
          </cell>
        </row>
        <row r="7504">
          <cell r="B7504" t="str">
            <v>SHCN(12+)147</v>
          </cell>
          <cell r="C7504" t="str">
            <v>Sinh hoạt chủ nhiệm</v>
          </cell>
          <cell r="D7504" t="str">
            <v>22C2B-LGT1; 22C2B-TCD1</v>
          </cell>
          <cell r="E7504">
            <v>2</v>
          </cell>
          <cell r="F7504" t="str">
            <v>Nguyễn Ngọc  Quỳnh</v>
          </cell>
          <cell r="G7504">
            <v>28</v>
          </cell>
        </row>
        <row r="7505">
          <cell r="B7505" t="str">
            <v>SHCN(12+)15</v>
          </cell>
          <cell r="C7505" t="str">
            <v>Sinh hoạt chủ nhiệm</v>
          </cell>
          <cell r="D7505" t="str">
            <v>21C5-CNÔ1</v>
          </cell>
          <cell r="E7505">
            <v>2</v>
          </cell>
          <cell r="F7505" t="str">
            <v>Kiều Trung  Tín</v>
          </cell>
          <cell r="G7505">
            <v>14</v>
          </cell>
        </row>
        <row r="7506">
          <cell r="B7506" t="str">
            <v>SHCN(12+)150</v>
          </cell>
          <cell r="C7506" t="str">
            <v>Sinh hoạt chủ nhiệm</v>
          </cell>
          <cell r="D7506" t="str">
            <v>22C2B-KML1; 22C2B-VSL1</v>
          </cell>
          <cell r="E7506">
            <v>2</v>
          </cell>
          <cell r="F7506" t="str">
            <v>Trần Thị Hồng  Thu</v>
          </cell>
          <cell r="G7506">
            <v>51</v>
          </cell>
        </row>
        <row r="7507">
          <cell r="B7507" t="str">
            <v>SHCN(12+)16</v>
          </cell>
          <cell r="C7507" t="str">
            <v>Sinh hoạt chủ nhiệm</v>
          </cell>
          <cell r="D7507" t="str">
            <v>21C5-CĐT1</v>
          </cell>
          <cell r="E7507">
            <v>2</v>
          </cell>
          <cell r="F7507" t="str">
            <v>Trần Nguyên Bảo Trân</v>
          </cell>
          <cell r="G7507">
            <v>14</v>
          </cell>
        </row>
        <row r="7508">
          <cell r="B7508" t="str">
            <v>SHCN(12+)17</v>
          </cell>
          <cell r="C7508" t="str">
            <v>Sinh hoạt chủ nhiệm</v>
          </cell>
          <cell r="D7508" t="str">
            <v>21C1-CCK1</v>
          </cell>
          <cell r="E7508">
            <v>2</v>
          </cell>
          <cell r="F7508" t="str">
            <v>Dương Minh  Chung</v>
          </cell>
          <cell r="G7508">
            <v>38</v>
          </cell>
        </row>
        <row r="7509">
          <cell r="B7509" t="str">
            <v>SHCN(12+)18</v>
          </cell>
          <cell r="C7509" t="str">
            <v>Sinh hoạt chủ nhiệm</v>
          </cell>
          <cell r="D7509" t="str">
            <v>21C1-NNA1</v>
          </cell>
          <cell r="E7509">
            <v>2</v>
          </cell>
          <cell r="F7509" t="str">
            <v>Nguyễn Thị Thu Hà</v>
          </cell>
          <cell r="G7509">
            <v>32</v>
          </cell>
        </row>
        <row r="7510">
          <cell r="B7510" t="str">
            <v>SHCN(12+)19</v>
          </cell>
          <cell r="C7510" t="str">
            <v>Sinh hoạt chủ nhiệm</v>
          </cell>
          <cell r="D7510" t="str">
            <v>21C1-CCK2</v>
          </cell>
          <cell r="E7510">
            <v>2</v>
          </cell>
          <cell r="F7510" t="str">
            <v>Đỗ Thị Phương Khanh</v>
          </cell>
          <cell r="G7510">
            <v>36</v>
          </cell>
        </row>
        <row r="7511">
          <cell r="B7511" t="str">
            <v>SHCN(12+)20</v>
          </cell>
          <cell r="C7511" t="str">
            <v>Sinh hoạt chủ nhiệm</v>
          </cell>
          <cell r="D7511" t="str">
            <v>21C1-CCK3</v>
          </cell>
          <cell r="E7511">
            <v>2</v>
          </cell>
          <cell r="F7511" t="str">
            <v>Võ Hoài Sơn</v>
          </cell>
          <cell r="G7511">
            <v>32</v>
          </cell>
        </row>
        <row r="7512">
          <cell r="B7512" t="str">
            <v>SHCN(12+)21</v>
          </cell>
          <cell r="C7512" t="str">
            <v>Sinh hoạt chủ nhiệm</v>
          </cell>
          <cell r="D7512" t="str">
            <v>21C1-CCK4</v>
          </cell>
          <cell r="E7512">
            <v>2</v>
          </cell>
          <cell r="F7512" t="str">
            <v>Nguyễn Thị Xuân Chinh</v>
          </cell>
          <cell r="G7512">
            <v>42</v>
          </cell>
        </row>
        <row r="7513">
          <cell r="B7513" t="str">
            <v>SHCN(12+)22</v>
          </cell>
          <cell r="C7513" t="str">
            <v>Sinh hoạt chủ nhiệm</v>
          </cell>
          <cell r="D7513" t="str">
            <v>21C1-CTM1</v>
          </cell>
          <cell r="E7513">
            <v>2</v>
          </cell>
          <cell r="F7513" t="str">
            <v>Trương Thị Phương Hồng</v>
          </cell>
          <cell r="G7513">
            <v>23</v>
          </cell>
        </row>
        <row r="7514">
          <cell r="B7514" t="str">
            <v>SHCN(12+)23</v>
          </cell>
          <cell r="C7514" t="str">
            <v>Sinh hoạt chủ nhiệm</v>
          </cell>
          <cell r="D7514" t="str">
            <v>21C1-CNÔ1</v>
          </cell>
          <cell r="E7514">
            <v>2</v>
          </cell>
          <cell r="F7514" t="str">
            <v>Bùi Trọng Tân</v>
          </cell>
          <cell r="G7514">
            <v>42</v>
          </cell>
        </row>
        <row r="7515">
          <cell r="B7515" t="str">
            <v>SHCN(12+)24</v>
          </cell>
          <cell r="C7515" t="str">
            <v>Sinh hoạt chủ nhiệm</v>
          </cell>
          <cell r="D7515" t="str">
            <v>21C1-CNÔ10</v>
          </cell>
          <cell r="E7515">
            <v>2</v>
          </cell>
          <cell r="F7515" t="str">
            <v>Trần Thị Ánh  Tuyết</v>
          </cell>
          <cell r="G7515">
            <v>43</v>
          </cell>
        </row>
        <row r="7516">
          <cell r="B7516" t="str">
            <v>SHCN(12+)25</v>
          </cell>
          <cell r="C7516" t="str">
            <v>Sinh hoạt chủ nhiệm</v>
          </cell>
          <cell r="D7516" t="str">
            <v>21C1-CNÔ2</v>
          </cell>
          <cell r="E7516">
            <v>2</v>
          </cell>
          <cell r="F7516" t="str">
            <v>Nguyễn Thanh  Hùng</v>
          </cell>
          <cell r="G7516">
            <v>45</v>
          </cell>
        </row>
        <row r="7517">
          <cell r="B7517" t="str">
            <v>SHCN(12+)26</v>
          </cell>
          <cell r="C7517" t="str">
            <v>Sinh hoạt chủ nhiệm</v>
          </cell>
          <cell r="D7517" t="str">
            <v>21C1-CNÔ3</v>
          </cell>
          <cell r="E7517">
            <v>2</v>
          </cell>
          <cell r="F7517" t="str">
            <v>Lý Văn Trung</v>
          </cell>
          <cell r="G7517">
            <v>41</v>
          </cell>
        </row>
        <row r="7518">
          <cell r="B7518" t="str">
            <v>SHCN(12+)27</v>
          </cell>
          <cell r="C7518" t="str">
            <v>Sinh hoạt chủ nhiệm</v>
          </cell>
          <cell r="D7518" t="str">
            <v>21C1-CNÔ4</v>
          </cell>
          <cell r="E7518">
            <v>2</v>
          </cell>
          <cell r="F7518" t="str">
            <v>Lê Thái  Hùng</v>
          </cell>
          <cell r="G7518">
            <v>41</v>
          </cell>
        </row>
        <row r="7519">
          <cell r="B7519" t="str">
            <v>SHCN(12+)28</v>
          </cell>
          <cell r="C7519" t="str">
            <v>Sinh hoạt chủ nhiệm</v>
          </cell>
          <cell r="D7519" t="str">
            <v>21C1-CNÔ5</v>
          </cell>
          <cell r="E7519">
            <v>2</v>
          </cell>
          <cell r="F7519" t="str">
            <v>Võ Quốc Duy</v>
          </cell>
          <cell r="G7519">
            <v>40</v>
          </cell>
        </row>
        <row r="7520">
          <cell r="B7520" t="str">
            <v>SHCN(12+)29</v>
          </cell>
          <cell r="C7520" t="str">
            <v>Sinh hoạt chủ nhiệm</v>
          </cell>
          <cell r="D7520" t="str">
            <v>21C1-CNÔ6</v>
          </cell>
          <cell r="E7520">
            <v>2</v>
          </cell>
          <cell r="F7520" t="str">
            <v>Hoàng Thị Trang</v>
          </cell>
          <cell r="G7520">
            <v>45</v>
          </cell>
        </row>
        <row r="7521">
          <cell r="B7521" t="str">
            <v>SHCN(12+)30</v>
          </cell>
          <cell r="C7521" t="str">
            <v>Sinh hoạt chủ nhiệm</v>
          </cell>
          <cell r="D7521" t="str">
            <v>21C1-CNÔ7</v>
          </cell>
          <cell r="E7521">
            <v>2</v>
          </cell>
          <cell r="F7521" t="str">
            <v>Nguyễn Hoàng Vinh</v>
          </cell>
          <cell r="G7521">
            <v>43</v>
          </cell>
        </row>
        <row r="7522">
          <cell r="B7522" t="str">
            <v>SHCN(12+)31</v>
          </cell>
          <cell r="C7522" t="str">
            <v>Sinh hoạt chủ nhiệm</v>
          </cell>
          <cell r="D7522" t="str">
            <v>21C1-CNÔ8</v>
          </cell>
          <cell r="E7522">
            <v>2</v>
          </cell>
          <cell r="F7522" t="str">
            <v>Đỗ Hoàng Duy</v>
          </cell>
          <cell r="G7522">
            <v>40</v>
          </cell>
        </row>
        <row r="7523">
          <cell r="B7523" t="str">
            <v>SHCN(12+)32</v>
          </cell>
          <cell r="C7523" t="str">
            <v>Sinh hoạt chủ nhiệm</v>
          </cell>
          <cell r="D7523" t="str">
            <v>21C1-CNÔ9</v>
          </cell>
          <cell r="E7523">
            <v>2</v>
          </cell>
          <cell r="F7523" t="str">
            <v>Nguyễn Minh  Thái</v>
          </cell>
          <cell r="G7523">
            <v>36</v>
          </cell>
        </row>
        <row r="7524">
          <cell r="B7524" t="str">
            <v>SHCN(12+)33</v>
          </cell>
          <cell r="C7524" t="str">
            <v>Sinh hoạt chủ nhiệm</v>
          </cell>
          <cell r="D7524" t="str">
            <v>21C1-ĐĐT1</v>
          </cell>
          <cell r="E7524">
            <v>2</v>
          </cell>
          <cell r="F7524" t="str">
            <v>Nguyễn Hồng  Đức</v>
          </cell>
          <cell r="G7524">
            <v>46</v>
          </cell>
        </row>
        <row r="7525">
          <cell r="B7525" t="str">
            <v>SHCN(12+)34</v>
          </cell>
          <cell r="C7525" t="str">
            <v>Sinh hoạt chủ nhiệm</v>
          </cell>
          <cell r="D7525" t="str">
            <v>21C1-CĐT1</v>
          </cell>
          <cell r="E7525">
            <v>2</v>
          </cell>
          <cell r="F7525" t="str">
            <v>Ngô Phong  Cường</v>
          </cell>
          <cell r="G7525">
            <v>21</v>
          </cell>
        </row>
        <row r="7526">
          <cell r="B7526" t="str">
            <v>SHCN(12+)35</v>
          </cell>
          <cell r="C7526" t="str">
            <v>Sinh hoạt chủ nhiệm</v>
          </cell>
          <cell r="D7526" t="str">
            <v>21C1-TĐH1</v>
          </cell>
          <cell r="E7526">
            <v>2</v>
          </cell>
          <cell r="F7526" t="str">
            <v>Đặng Đức  Minh</v>
          </cell>
          <cell r="G7526">
            <v>30</v>
          </cell>
        </row>
        <row r="7527">
          <cell r="B7527" t="str">
            <v>SHCN(12+)36</v>
          </cell>
          <cell r="C7527" t="str">
            <v>Sinh hoạt chủ nhiệm</v>
          </cell>
          <cell r="D7527" t="str">
            <v>21C1-ĐCN1</v>
          </cell>
          <cell r="E7527">
            <v>2</v>
          </cell>
          <cell r="F7527" t="str">
            <v>Trần Công  Tiến</v>
          </cell>
          <cell r="G7527">
            <v>43</v>
          </cell>
        </row>
        <row r="7528">
          <cell r="B7528" t="str">
            <v>SHCN(12+)37</v>
          </cell>
          <cell r="C7528" t="str">
            <v>Sinh hoạt chủ nhiệm</v>
          </cell>
          <cell r="D7528" t="str">
            <v>21C1-ĐCN2</v>
          </cell>
          <cell r="E7528">
            <v>2</v>
          </cell>
          <cell r="F7528" t="str">
            <v>Trần Trung  Hiếu</v>
          </cell>
          <cell r="G7528">
            <v>40</v>
          </cell>
        </row>
        <row r="7529">
          <cell r="B7529" t="str">
            <v>SHCN(12+)38</v>
          </cell>
          <cell r="C7529" t="str">
            <v>Sinh hoạt chủ nhiệm</v>
          </cell>
          <cell r="D7529" t="str">
            <v>21C1-CMT1</v>
          </cell>
          <cell r="E7529">
            <v>2</v>
          </cell>
          <cell r="F7529" t="str">
            <v>Nguyễn Ngọc  Tuyên</v>
          </cell>
          <cell r="G7529">
            <v>44</v>
          </cell>
        </row>
        <row r="7530">
          <cell r="B7530" t="str">
            <v>SHCN(12+)39</v>
          </cell>
          <cell r="C7530" t="str">
            <v>Sinh hoạt chủ nhiệm</v>
          </cell>
          <cell r="D7530" t="str">
            <v>21C1-LTM1</v>
          </cell>
          <cell r="E7530">
            <v>2</v>
          </cell>
          <cell r="F7530" t="str">
            <v>Nguyễn Cao Phong</v>
          </cell>
          <cell r="G7530">
            <v>30</v>
          </cell>
        </row>
        <row r="7531">
          <cell r="B7531" t="str">
            <v>SHCN(12+)40</v>
          </cell>
          <cell r="C7531" t="str">
            <v>Sinh hoạt chủ nhiệm</v>
          </cell>
          <cell r="D7531" t="str">
            <v>21C1-LTM2</v>
          </cell>
          <cell r="E7531">
            <v>2</v>
          </cell>
          <cell r="F7531" t="str">
            <v>Vũ Thị Thái Linh</v>
          </cell>
          <cell r="G7531">
            <v>23</v>
          </cell>
        </row>
        <row r="7532">
          <cell r="B7532" t="str">
            <v>SHCN(12+)41</v>
          </cell>
          <cell r="C7532" t="str">
            <v>Sinh hoạt chủ nhiệm</v>
          </cell>
          <cell r="D7532" t="str">
            <v>21C1-QTM1</v>
          </cell>
          <cell r="E7532">
            <v>2</v>
          </cell>
          <cell r="F7532" t="str">
            <v>Nguyễn Văn Đôn</v>
          </cell>
          <cell r="G7532">
            <v>26</v>
          </cell>
        </row>
        <row r="7533">
          <cell r="B7533" t="str">
            <v>SHCN(12+)42</v>
          </cell>
          <cell r="C7533" t="str">
            <v>Sinh hoạt chủ nhiệm</v>
          </cell>
          <cell r="D7533" t="str">
            <v>21C1-TKW1</v>
          </cell>
          <cell r="E7533">
            <v>2</v>
          </cell>
          <cell r="F7533" t="str">
            <v>Trần Vĩnh  Xuyên</v>
          </cell>
          <cell r="G7533">
            <v>29</v>
          </cell>
        </row>
        <row r="7534">
          <cell r="B7534" t="str">
            <v>SHCN(12+)43</v>
          </cell>
          <cell r="C7534" t="str">
            <v>Sinh hoạt chủ nhiệm</v>
          </cell>
          <cell r="D7534" t="str">
            <v>21C1-TKĐ1</v>
          </cell>
          <cell r="E7534">
            <v>2</v>
          </cell>
          <cell r="F7534" t="str">
            <v>Hồ Ngọc Chi</v>
          </cell>
          <cell r="G7534">
            <v>42</v>
          </cell>
        </row>
        <row r="7535">
          <cell r="B7535" t="str">
            <v>SHCN(12+)44</v>
          </cell>
          <cell r="C7535" t="str">
            <v>Sinh hoạt chủ nhiệm</v>
          </cell>
          <cell r="D7535" t="str">
            <v>21C1-TKĐ2</v>
          </cell>
          <cell r="E7535">
            <v>2</v>
          </cell>
          <cell r="F7535" t="str">
            <v>Huỳnh Quốc Dũng</v>
          </cell>
          <cell r="G7535">
            <v>36</v>
          </cell>
        </row>
        <row r="7536">
          <cell r="B7536" t="str">
            <v>SHCN(12+)45</v>
          </cell>
          <cell r="C7536" t="str">
            <v>Sinh hoạt chủ nhiệm</v>
          </cell>
          <cell r="D7536" t="str">
            <v>21C1-CNM1</v>
          </cell>
          <cell r="E7536">
            <v>2</v>
          </cell>
          <cell r="F7536" t="str">
            <v>Chế Vân Cầm</v>
          </cell>
          <cell r="G7536">
            <v>11</v>
          </cell>
        </row>
        <row r="7537">
          <cell r="B7537" t="str">
            <v>SHCN(12+)47</v>
          </cell>
          <cell r="C7537" t="str">
            <v>Sinh hoạt chủ nhiệm</v>
          </cell>
          <cell r="D7537" t="str">
            <v>21C1-KTD1</v>
          </cell>
          <cell r="E7537">
            <v>2</v>
          </cell>
          <cell r="F7537" t="str">
            <v>Nguyễn Kính</v>
          </cell>
          <cell r="G7537">
            <v>37</v>
          </cell>
        </row>
        <row r="7538">
          <cell r="B7538" t="str">
            <v>SHCN(12+)48</v>
          </cell>
          <cell r="C7538" t="str">
            <v>Sinh hoạt chủ nhiệm</v>
          </cell>
          <cell r="D7538" t="str">
            <v>21C1-QTD1</v>
          </cell>
          <cell r="E7538">
            <v>2</v>
          </cell>
          <cell r="F7538" t="str">
            <v>Nguyễn Trọng Nghĩa</v>
          </cell>
          <cell r="G7538">
            <v>31</v>
          </cell>
        </row>
        <row r="7539">
          <cell r="B7539" t="str">
            <v>SHCN(12+)49</v>
          </cell>
          <cell r="C7539" t="str">
            <v>Sinh hoạt chủ nhiệm</v>
          </cell>
          <cell r="D7539" t="str">
            <v>21C1-QTD2</v>
          </cell>
          <cell r="E7539">
            <v>2</v>
          </cell>
          <cell r="F7539" t="str">
            <v>Võ Thị Kim Thư</v>
          </cell>
          <cell r="G7539">
            <v>32</v>
          </cell>
        </row>
        <row r="7540">
          <cell r="B7540" t="str">
            <v>SHCN(12+)51</v>
          </cell>
          <cell r="C7540" t="str">
            <v>Sinh hoạt chủ nhiệm</v>
          </cell>
          <cell r="D7540" t="str">
            <v>21C1-LGT1; 21C1-TCD1</v>
          </cell>
          <cell r="E7540">
            <v>2</v>
          </cell>
          <cell r="F7540" t="str">
            <v>Nguyễn Thị Minh Thùy</v>
          </cell>
          <cell r="G7540">
            <v>42</v>
          </cell>
        </row>
        <row r="7541">
          <cell r="B7541" t="str">
            <v>SHCN(12+)52</v>
          </cell>
          <cell r="C7541" t="str">
            <v>Sinh hoạt chủ nhiệm</v>
          </cell>
          <cell r="D7541" t="str">
            <v>21C1-QKS1; 21C1-QNH1</v>
          </cell>
          <cell r="E7541">
            <v>2</v>
          </cell>
          <cell r="F7541" t="str">
            <v>Đồng Công Tạo</v>
          </cell>
          <cell r="G7541">
            <v>31</v>
          </cell>
        </row>
        <row r="7542">
          <cell r="B7542" t="str">
            <v>SHCN(12+)54</v>
          </cell>
          <cell r="C7542" t="str">
            <v>Sinh hoạt chủ nhiệm</v>
          </cell>
          <cell r="D7542" t="str">
            <v>21C1-TMĐ1; 21C1-KLB1</v>
          </cell>
          <cell r="E7542">
            <v>2</v>
          </cell>
          <cell r="F7542" t="str">
            <v>Lâm Thị Phương Thùy</v>
          </cell>
          <cell r="G7542">
            <v>23</v>
          </cell>
        </row>
        <row r="7543">
          <cell r="B7543" t="str">
            <v>SHCN(12+)55</v>
          </cell>
          <cell r="C7543" t="str">
            <v>Sinh hoạt chủ nhiệm</v>
          </cell>
          <cell r="D7543" t="str">
            <v>21C1-KXD1</v>
          </cell>
          <cell r="E7543">
            <v>2</v>
          </cell>
          <cell r="F7543" t="str">
            <v>Trần Ngọc Tuấn</v>
          </cell>
          <cell r="G7543">
            <v>31</v>
          </cell>
        </row>
        <row r="7544">
          <cell r="B7544" t="str">
            <v>SHCN(12+)56</v>
          </cell>
          <cell r="C7544" t="str">
            <v>Sinh hoạt chủ nhiệm</v>
          </cell>
          <cell r="D7544" t="str">
            <v>21C1-CNL1</v>
          </cell>
          <cell r="E7544">
            <v>2</v>
          </cell>
          <cell r="F7544" t="str">
            <v>Trần Đình Khoa</v>
          </cell>
          <cell r="G7544">
            <v>42</v>
          </cell>
        </row>
        <row r="7545">
          <cell r="B7545" t="str">
            <v>SHCN(12+)57</v>
          </cell>
          <cell r="C7545" t="str">
            <v>Sinh hoạt chủ nhiệm</v>
          </cell>
          <cell r="D7545" t="str">
            <v>21C1-KML1</v>
          </cell>
          <cell r="E7545">
            <v>2</v>
          </cell>
          <cell r="F7545" t="str">
            <v>Lê Quang Liêm</v>
          </cell>
          <cell r="G7545">
            <v>36</v>
          </cell>
        </row>
        <row r="7546">
          <cell r="B7546" t="str">
            <v>SHCN(12+)58</v>
          </cell>
          <cell r="C7546" t="str">
            <v>Sinh hoạt chủ nhiệm</v>
          </cell>
          <cell r="D7546" t="str">
            <v>21C1-VSL1</v>
          </cell>
          <cell r="E7546">
            <v>2</v>
          </cell>
          <cell r="F7546" t="str">
            <v>Phan Văn Hòa</v>
          </cell>
          <cell r="G7546">
            <v>38</v>
          </cell>
        </row>
        <row r="7547">
          <cell r="B7547" t="str">
            <v>SHCN(12+)59</v>
          </cell>
          <cell r="C7547" t="str">
            <v>Sinh hoạt chủ nhiệm</v>
          </cell>
          <cell r="D7547" t="str">
            <v>21C3-CCK1</v>
          </cell>
          <cell r="E7547">
            <v>2</v>
          </cell>
          <cell r="F7547" t="str">
            <v>Trần Đình Khải</v>
          </cell>
          <cell r="G7547">
            <v>16</v>
          </cell>
        </row>
        <row r="7548">
          <cell r="B7548" t="str">
            <v>SHCN(12+)60</v>
          </cell>
          <cell r="C7548" t="str">
            <v>Sinh hoạt chủ nhiệm</v>
          </cell>
          <cell r="D7548" t="str">
            <v>21C3-CNÔ1</v>
          </cell>
          <cell r="E7548">
            <v>2</v>
          </cell>
          <cell r="F7548" t="str">
            <v>Võ Đắc Thịnh</v>
          </cell>
          <cell r="G7548">
            <v>28</v>
          </cell>
        </row>
        <row r="7549">
          <cell r="B7549" t="str">
            <v>SHCN(12+)61</v>
          </cell>
          <cell r="C7549" t="str">
            <v>Sinh hoạt chủ nhiệm</v>
          </cell>
          <cell r="D7549" t="str">
            <v>21C3-CNÔ2</v>
          </cell>
          <cell r="E7549">
            <v>2</v>
          </cell>
          <cell r="F7549" t="str">
            <v>Trần Quốc Duy</v>
          </cell>
          <cell r="G7549">
            <v>24</v>
          </cell>
        </row>
        <row r="7550">
          <cell r="B7550" t="str">
            <v>SHCN(12+)62</v>
          </cell>
          <cell r="C7550" t="str">
            <v>Sinh hoạt chủ nhiệm</v>
          </cell>
          <cell r="D7550" t="str">
            <v>21C3-CNÔ3</v>
          </cell>
          <cell r="E7550">
            <v>2</v>
          </cell>
          <cell r="F7550" t="str">
            <v>Trần Văn Đông</v>
          </cell>
          <cell r="G7550">
            <v>26</v>
          </cell>
        </row>
        <row r="7551">
          <cell r="B7551" t="str">
            <v>SHCN(12+)63</v>
          </cell>
          <cell r="C7551" t="str">
            <v>Sinh hoạt chủ nhiệm</v>
          </cell>
          <cell r="D7551" t="str">
            <v>21C3-CNÔ4</v>
          </cell>
          <cell r="E7551">
            <v>2</v>
          </cell>
          <cell r="F7551" t="str">
            <v>Kiều Trung  Tín, Nguyễn Hữu Mạnh</v>
          </cell>
          <cell r="G7551">
            <v>23</v>
          </cell>
        </row>
        <row r="7552">
          <cell r="B7552" t="str">
            <v>SHCN(12+)64</v>
          </cell>
          <cell r="C7552" t="str">
            <v>Sinh hoạt chủ nhiệm</v>
          </cell>
          <cell r="D7552" t="str">
            <v>21C3-CĐT1</v>
          </cell>
          <cell r="E7552">
            <v>2</v>
          </cell>
          <cell r="F7552" t="str">
            <v>Nguyễn Thùy  Linh</v>
          </cell>
          <cell r="G7552">
            <v>9</v>
          </cell>
        </row>
        <row r="7553">
          <cell r="B7553" t="str">
            <v>SHCN(12+)65</v>
          </cell>
          <cell r="C7553" t="str">
            <v>Sinh hoạt chủ nhiệm</v>
          </cell>
          <cell r="D7553" t="str">
            <v>21C3-LTM1</v>
          </cell>
          <cell r="E7553">
            <v>2</v>
          </cell>
          <cell r="F7553" t="str">
            <v>Trần Việt  Khánh</v>
          </cell>
          <cell r="G7553">
            <v>20</v>
          </cell>
        </row>
        <row r="7554">
          <cell r="B7554" t="str">
            <v>SHCN(12+)66</v>
          </cell>
          <cell r="C7554" t="str">
            <v>Sinh hoạt chủ nhiệm</v>
          </cell>
          <cell r="D7554" t="str">
            <v>21C6-CNÔ1</v>
          </cell>
          <cell r="E7554">
            <v>2</v>
          </cell>
          <cell r="F7554" t="str">
            <v>Hoàng Phúc Bảo</v>
          </cell>
          <cell r="G7554">
            <v>22</v>
          </cell>
        </row>
        <row r="7555">
          <cell r="B7555" t="str">
            <v>SHCN(12+)67</v>
          </cell>
          <cell r="C7555" t="str">
            <v>Sinh hoạt chủ nhiệm</v>
          </cell>
          <cell r="D7555" t="str">
            <v>21C6-CNÔ2</v>
          </cell>
          <cell r="E7555">
            <v>2</v>
          </cell>
          <cell r="F7555" t="str">
            <v>Giang Văn Tiến</v>
          </cell>
          <cell r="G7555">
            <v>26</v>
          </cell>
        </row>
        <row r="7556">
          <cell r="B7556" t="str">
            <v>SHCN(12+)68</v>
          </cell>
          <cell r="C7556" t="str">
            <v>Sinh hoạt chủ nhiệm</v>
          </cell>
          <cell r="D7556" t="str">
            <v>21C7-NNA1</v>
          </cell>
          <cell r="E7556">
            <v>2</v>
          </cell>
          <cell r="F7556" t="str">
            <v>Phạm Thị Thu Hiền</v>
          </cell>
          <cell r="G7556">
            <v>9</v>
          </cell>
        </row>
        <row r="7557">
          <cell r="B7557" t="str">
            <v>SHCN(12+)69</v>
          </cell>
          <cell r="C7557" t="str">
            <v>Sinh hoạt chủ nhiệm</v>
          </cell>
          <cell r="D7557" t="str">
            <v>21C7-CCK1</v>
          </cell>
          <cell r="E7557">
            <v>2</v>
          </cell>
          <cell r="F7557" t="str">
            <v>Lâm Viết Dũng</v>
          </cell>
          <cell r="G7557">
            <v>31</v>
          </cell>
        </row>
        <row r="7558">
          <cell r="B7558" t="str">
            <v>SHCN(12+)70</v>
          </cell>
          <cell r="C7558" t="str">
            <v>Sinh hoạt chủ nhiệm</v>
          </cell>
          <cell r="D7558" t="str">
            <v>21C7-ĐCN1</v>
          </cell>
          <cell r="E7558">
            <v>2</v>
          </cell>
          <cell r="F7558" t="str">
            <v>Trần Nam Anh</v>
          </cell>
          <cell r="G7558">
            <v>13</v>
          </cell>
        </row>
        <row r="7559">
          <cell r="B7559" t="str">
            <v>SHCN(12+)71</v>
          </cell>
          <cell r="C7559" t="str">
            <v>Sinh hoạt chủ nhiệm</v>
          </cell>
          <cell r="D7559" t="str">
            <v>21C7-LTM1</v>
          </cell>
          <cell r="E7559">
            <v>2</v>
          </cell>
          <cell r="F7559" t="str">
            <v>Nguyễn Văn  Minh</v>
          </cell>
          <cell r="G7559">
            <v>12</v>
          </cell>
        </row>
        <row r="7560">
          <cell r="B7560" t="str">
            <v>SHCN(12+)73</v>
          </cell>
          <cell r="C7560" t="str">
            <v>Sinh hoạt chủ nhiệm</v>
          </cell>
          <cell r="D7560" t="str">
            <v>22C1-NNA1</v>
          </cell>
          <cell r="E7560">
            <v>2</v>
          </cell>
          <cell r="F7560" t="str">
            <v>Trần Thanh Trúc</v>
          </cell>
          <cell r="G7560">
            <v>25</v>
          </cell>
        </row>
        <row r="7561">
          <cell r="B7561" t="str">
            <v>SHCN(12+)74</v>
          </cell>
          <cell r="C7561" t="str">
            <v>Sinh hoạt chủ nhiệm</v>
          </cell>
          <cell r="D7561" t="str">
            <v>22C1-NNA2</v>
          </cell>
          <cell r="E7561">
            <v>2</v>
          </cell>
          <cell r="F7561" t="str">
            <v>Phạm Thị Thu Hiền</v>
          </cell>
          <cell r="G7561">
            <v>25</v>
          </cell>
        </row>
        <row r="7562">
          <cell r="B7562" t="str">
            <v>SHCN(12+)75</v>
          </cell>
          <cell r="C7562" t="str">
            <v>Sinh hoạt chủ nhiệm</v>
          </cell>
          <cell r="D7562" t="str">
            <v>22C1-NTN1</v>
          </cell>
          <cell r="E7562">
            <v>2</v>
          </cell>
          <cell r="F7562" t="str">
            <v>Trần Hà Trang</v>
          </cell>
          <cell r="G7562">
            <v>15</v>
          </cell>
        </row>
        <row r="7563">
          <cell r="B7563" t="str">
            <v>SHCN(12+)76</v>
          </cell>
          <cell r="C7563" t="str">
            <v>Sinh hoạt chủ nhiệm</v>
          </cell>
          <cell r="D7563" t="str">
            <v>22C1-CCK1</v>
          </cell>
          <cell r="E7563">
            <v>2</v>
          </cell>
          <cell r="F7563" t="str">
            <v>Vũ Quang Khải</v>
          </cell>
          <cell r="G7563">
            <v>50</v>
          </cell>
        </row>
        <row r="7564">
          <cell r="B7564" t="str">
            <v>SHCN(12+)77</v>
          </cell>
          <cell r="C7564" t="str">
            <v>Sinh hoạt chủ nhiệm</v>
          </cell>
          <cell r="D7564" t="str">
            <v>22C1-CCK2</v>
          </cell>
          <cell r="E7564">
            <v>2</v>
          </cell>
          <cell r="F7564" t="str">
            <v>Nguyễn Khắc Huy</v>
          </cell>
          <cell r="G7564">
            <v>53</v>
          </cell>
        </row>
        <row r="7565">
          <cell r="B7565" t="str">
            <v>SHCN(12+)78</v>
          </cell>
          <cell r="C7565" t="str">
            <v>Sinh hoạt chủ nhiệm</v>
          </cell>
          <cell r="D7565" t="str">
            <v>22C1-CCK3</v>
          </cell>
          <cell r="E7565">
            <v>2</v>
          </cell>
          <cell r="F7565" t="str">
            <v>Nguyễn Thị Xuân Chinh</v>
          </cell>
          <cell r="G7565">
            <v>49</v>
          </cell>
        </row>
        <row r="7566">
          <cell r="B7566" t="str">
            <v>SHCN(12+)79</v>
          </cell>
          <cell r="C7566" t="str">
            <v>Sinh hoạt chủ nhiệm</v>
          </cell>
          <cell r="D7566" t="str">
            <v>22C1-CCK4</v>
          </cell>
          <cell r="E7566">
            <v>2</v>
          </cell>
          <cell r="F7566" t="str">
            <v>Nguyễn Duy Tân</v>
          </cell>
          <cell r="G7566">
            <v>49</v>
          </cell>
        </row>
        <row r="7567">
          <cell r="B7567" t="str">
            <v>SHCN(12+)80</v>
          </cell>
          <cell r="C7567" t="str">
            <v>Sinh hoạt chủ nhiệm</v>
          </cell>
          <cell r="D7567" t="str">
            <v>22C1-CTM1</v>
          </cell>
          <cell r="E7567">
            <v>2</v>
          </cell>
          <cell r="F7567" t="str">
            <v>Bùi Anh  Tuấn</v>
          </cell>
          <cell r="G7567">
            <v>44</v>
          </cell>
        </row>
        <row r="7568">
          <cell r="B7568" t="str">
            <v>SHCN(12+)81</v>
          </cell>
          <cell r="C7568" t="str">
            <v>Sinh hoạt chủ nhiệm</v>
          </cell>
          <cell r="D7568" t="str">
            <v>22C1-CNÔ1</v>
          </cell>
          <cell r="E7568">
            <v>2</v>
          </cell>
          <cell r="F7568" t="str">
            <v>Nguyễn Thị  Thùy</v>
          </cell>
          <cell r="G7568">
            <v>50</v>
          </cell>
        </row>
        <row r="7569">
          <cell r="B7569" t="str">
            <v>SHCN(12+)82</v>
          </cell>
          <cell r="C7569" t="str">
            <v>Sinh hoạt chủ nhiệm</v>
          </cell>
          <cell r="D7569" t="str">
            <v>22C1-CNÔ10</v>
          </cell>
          <cell r="E7569">
            <v>2</v>
          </cell>
          <cell r="F7569" t="str">
            <v>Hồ Văn  Hóa</v>
          </cell>
          <cell r="G7569">
            <v>28</v>
          </cell>
        </row>
        <row r="7570">
          <cell r="B7570" t="str">
            <v>SHCN(12+)83</v>
          </cell>
          <cell r="C7570" t="str">
            <v>Sinh hoạt chủ nhiệm</v>
          </cell>
          <cell r="D7570" t="str">
            <v>22C1-CNÔ2</v>
          </cell>
          <cell r="E7570">
            <v>2</v>
          </cell>
          <cell r="F7570" t="str">
            <v>Đỗ Thị  Ngát</v>
          </cell>
          <cell r="G7570">
            <v>50</v>
          </cell>
        </row>
        <row r="7571">
          <cell r="B7571" t="str">
            <v>SHCN(12+)84</v>
          </cell>
          <cell r="C7571" t="str">
            <v>Sinh hoạt chủ nhiệm</v>
          </cell>
          <cell r="D7571" t="str">
            <v>22C1-CNÔ3</v>
          </cell>
          <cell r="E7571">
            <v>2</v>
          </cell>
          <cell r="F7571" t="str">
            <v>Nguyễn Thành Đức</v>
          </cell>
          <cell r="G7571">
            <v>50</v>
          </cell>
        </row>
        <row r="7572">
          <cell r="B7572" t="str">
            <v>SHCN(12+)85</v>
          </cell>
          <cell r="C7572" t="str">
            <v>Sinh hoạt chủ nhiệm</v>
          </cell>
          <cell r="D7572" t="str">
            <v>22C1-CNÔ4</v>
          </cell>
          <cell r="E7572">
            <v>2</v>
          </cell>
          <cell r="F7572" t="str">
            <v>Đặng Thái  Sơn</v>
          </cell>
          <cell r="G7572">
            <v>47</v>
          </cell>
        </row>
        <row r="7573">
          <cell r="B7573" t="str">
            <v>SHCN(12+)86</v>
          </cell>
          <cell r="C7573" t="str">
            <v>Sinh hoạt chủ nhiệm</v>
          </cell>
          <cell r="D7573" t="str">
            <v>22C1-CNÔ5</v>
          </cell>
          <cell r="E7573">
            <v>2</v>
          </cell>
          <cell r="F7573" t="str">
            <v>Nguyễn Lương Tâm</v>
          </cell>
          <cell r="G7573">
            <v>40</v>
          </cell>
        </row>
        <row r="7574">
          <cell r="B7574" t="str">
            <v>SHCN(12+)87</v>
          </cell>
          <cell r="C7574" t="str">
            <v>Sinh hoạt chủ nhiệm</v>
          </cell>
          <cell r="D7574" t="str">
            <v>22C1-CNÔ6</v>
          </cell>
          <cell r="E7574">
            <v>2</v>
          </cell>
          <cell r="F7574" t="str">
            <v>Trần Thế Sơn</v>
          </cell>
          <cell r="G7574">
            <v>41</v>
          </cell>
        </row>
        <row r="7575">
          <cell r="B7575" t="str">
            <v>SHCN(12+)88</v>
          </cell>
          <cell r="C7575" t="str">
            <v>Sinh hoạt chủ nhiệm</v>
          </cell>
          <cell r="D7575" t="str">
            <v>22C1-CNÔ7</v>
          </cell>
          <cell r="E7575">
            <v>2</v>
          </cell>
          <cell r="F7575" t="str">
            <v>Nguyễn Hữu Lương</v>
          </cell>
          <cell r="G7575">
            <v>44</v>
          </cell>
        </row>
        <row r="7576">
          <cell r="B7576" t="str">
            <v>SHCN(12+)89</v>
          </cell>
          <cell r="C7576" t="str">
            <v>Sinh hoạt chủ nhiệm</v>
          </cell>
          <cell r="D7576" t="str">
            <v>22C1-CNÔ8</v>
          </cell>
          <cell r="E7576">
            <v>2</v>
          </cell>
          <cell r="F7576" t="str">
            <v>Nguyễn Thái Bình</v>
          </cell>
          <cell r="G7576">
            <v>44</v>
          </cell>
        </row>
        <row r="7577">
          <cell r="B7577" t="str">
            <v>SHCN(12+)90</v>
          </cell>
          <cell r="C7577" t="str">
            <v>Sinh hoạt chủ nhiệm</v>
          </cell>
          <cell r="D7577" t="str">
            <v>22C1-CNÔ9</v>
          </cell>
          <cell r="E7577">
            <v>2</v>
          </cell>
          <cell r="F7577" t="str">
            <v>Nguyễn Anh  Kiệt</v>
          </cell>
          <cell r="G7577">
            <v>31</v>
          </cell>
        </row>
        <row r="7578">
          <cell r="B7578" t="str">
            <v>SHCN(12+)91</v>
          </cell>
          <cell r="C7578" t="str">
            <v>Sinh hoạt chủ nhiệm</v>
          </cell>
          <cell r="D7578" t="str">
            <v>22C1-ĐĐT1</v>
          </cell>
          <cell r="E7578">
            <v>2</v>
          </cell>
          <cell r="F7578" t="str">
            <v>Nguyễn Khương Thành</v>
          </cell>
          <cell r="G7578">
            <v>47</v>
          </cell>
        </row>
        <row r="7579">
          <cell r="B7579" t="str">
            <v>SHCN(12+)92</v>
          </cell>
          <cell r="C7579" t="str">
            <v>Sinh hoạt chủ nhiệm</v>
          </cell>
          <cell r="D7579" t="str">
            <v>22C1-CĐT1</v>
          </cell>
          <cell r="E7579">
            <v>2</v>
          </cell>
          <cell r="F7579" t="str">
            <v>Huỳnh Duy An</v>
          </cell>
          <cell r="G7579">
            <v>48</v>
          </cell>
        </row>
        <row r="7580">
          <cell r="B7580" t="str">
            <v>SHCN(12+)93</v>
          </cell>
          <cell r="C7580" t="str">
            <v>Sinh hoạt chủ nhiệm</v>
          </cell>
          <cell r="D7580" t="str">
            <v>22C1-TĐH1</v>
          </cell>
          <cell r="E7580">
            <v>2</v>
          </cell>
          <cell r="F7580" t="str">
            <v>Tăng Cẩm Huê</v>
          </cell>
          <cell r="G7580">
            <v>43</v>
          </cell>
        </row>
        <row r="7581">
          <cell r="B7581" t="str">
            <v>SHCN(12+)94</v>
          </cell>
          <cell r="C7581" t="str">
            <v>Sinh hoạt chủ nhiệm</v>
          </cell>
          <cell r="D7581" t="str">
            <v>22C1-ĐCN1</v>
          </cell>
          <cell r="E7581">
            <v>2</v>
          </cell>
          <cell r="F7581" t="str">
            <v>Nguyễn Minh Đức  Cường</v>
          </cell>
          <cell r="G7581">
            <v>52</v>
          </cell>
        </row>
        <row r="7582">
          <cell r="B7582" t="str">
            <v>SHCN(12+)95</v>
          </cell>
          <cell r="C7582" t="str">
            <v>Sinh hoạt chủ nhiệm</v>
          </cell>
          <cell r="D7582" t="str">
            <v>22C1-ĐCN2</v>
          </cell>
          <cell r="E7582">
            <v>2</v>
          </cell>
          <cell r="F7582" t="str">
            <v>Lê Thế  Huân</v>
          </cell>
          <cell r="G7582">
            <v>30</v>
          </cell>
        </row>
        <row r="7583">
          <cell r="B7583" t="str">
            <v>SHCN(12+)96</v>
          </cell>
          <cell r="C7583" t="str">
            <v>Sinh hoạt chủ nhiệm</v>
          </cell>
          <cell r="D7583" t="str">
            <v>22C1-CMT1</v>
          </cell>
          <cell r="E7583">
            <v>2</v>
          </cell>
          <cell r="F7583" t="str">
            <v>Đặng Ngọc  Đoàn</v>
          </cell>
          <cell r="G7583">
            <v>60</v>
          </cell>
        </row>
        <row r="7584">
          <cell r="B7584" t="str">
            <v>SHCN(12+)97</v>
          </cell>
          <cell r="C7584" t="str">
            <v>Sinh hoạt chủ nhiệm</v>
          </cell>
          <cell r="D7584" t="str">
            <v>22C1-LTM1</v>
          </cell>
          <cell r="E7584">
            <v>2</v>
          </cell>
          <cell r="F7584" t="str">
            <v>Nguyễn Sanh  Cường</v>
          </cell>
          <cell r="G7584">
            <v>48</v>
          </cell>
        </row>
        <row r="7585">
          <cell r="B7585" t="str">
            <v>SHCN(12+)99</v>
          </cell>
          <cell r="C7585" t="str">
            <v>Sinh hoạt chủ nhiệm</v>
          </cell>
          <cell r="D7585" t="str">
            <v>22C1-THU1; 22C1-QTM1</v>
          </cell>
          <cell r="E7585">
            <v>2</v>
          </cell>
          <cell r="F7585" t="str">
            <v>Lê Quý Hưng  Quốc</v>
          </cell>
          <cell r="G7585">
            <v>43</v>
          </cell>
        </row>
        <row r="7586">
          <cell r="B7586" t="str">
            <v>SHCN(9+)01</v>
          </cell>
          <cell r="C7586" t="str">
            <v>Sinh Hoạt Chủ Nhiệm</v>
          </cell>
          <cell r="D7586" t="str">
            <v>20T4-NNA1</v>
          </cell>
          <cell r="E7586">
            <v>2</v>
          </cell>
          <cell r="F7586" t="str">
            <v>Nguyễn Thiện Bình</v>
          </cell>
          <cell r="G7586">
            <v>47</v>
          </cell>
        </row>
        <row r="7587">
          <cell r="B7587" t="str">
            <v>SHCN(9+)02</v>
          </cell>
          <cell r="C7587" t="str">
            <v>Sinh Hoạt Chủ Nhiệm</v>
          </cell>
          <cell r="D7587" t="str">
            <v>20T4-NNA2</v>
          </cell>
          <cell r="E7587">
            <v>2</v>
          </cell>
          <cell r="F7587" t="str">
            <v>Lê Nguyễn Mỹ Trâm</v>
          </cell>
          <cell r="G7587">
            <v>49</v>
          </cell>
        </row>
        <row r="7588">
          <cell r="B7588" t="str">
            <v>SHCN(9+)03</v>
          </cell>
          <cell r="C7588" t="str">
            <v>Sinh Hoạt Chủ Nhiệm</v>
          </cell>
          <cell r="D7588" t="str">
            <v>20T4-CCK1</v>
          </cell>
          <cell r="E7588">
            <v>2</v>
          </cell>
          <cell r="F7588" t="str">
            <v>Phan Văn Thành</v>
          </cell>
          <cell r="G7588">
            <v>31</v>
          </cell>
        </row>
        <row r="7589">
          <cell r="B7589" t="str">
            <v>SHCN(9+)04</v>
          </cell>
          <cell r="C7589" t="str">
            <v>Sinh Hoạt Chủ Nhiệm</v>
          </cell>
          <cell r="D7589" t="str">
            <v>20T4-CKL1; 20T4-CCK2</v>
          </cell>
          <cell r="E7589">
            <v>2</v>
          </cell>
          <cell r="F7589" t="str">
            <v>Lư Thị Yến  Vũ</v>
          </cell>
          <cell r="G7589">
            <v>40</v>
          </cell>
        </row>
        <row r="7590">
          <cell r="B7590" t="str">
            <v>SHCN(9+)06</v>
          </cell>
          <cell r="C7590" t="str">
            <v>Sinh Hoạt Chủ Nhiệm</v>
          </cell>
          <cell r="D7590" t="str">
            <v>20T4-CKC1</v>
          </cell>
          <cell r="E7590">
            <v>2</v>
          </cell>
          <cell r="F7590" t="str">
            <v>Nguyễn Thanh  Vũ</v>
          </cell>
          <cell r="G7590">
            <v>56</v>
          </cell>
        </row>
        <row r="7591">
          <cell r="B7591" t="str">
            <v>SHCN(9+)07</v>
          </cell>
          <cell r="C7591" t="str">
            <v>Sinh Hoạt Chủ Nhiệm</v>
          </cell>
          <cell r="D7591" t="str">
            <v>20T4-CNÔ1</v>
          </cell>
          <cell r="E7591">
            <v>2</v>
          </cell>
          <cell r="F7591" t="str">
            <v>Nguyễn Thị Bảo  Trân</v>
          </cell>
          <cell r="G7591">
            <v>35</v>
          </cell>
        </row>
        <row r="7592">
          <cell r="B7592" t="str">
            <v>SHCN(9+)08</v>
          </cell>
          <cell r="C7592" t="str">
            <v>Sinh Hoạt Chủ Nhiệm</v>
          </cell>
          <cell r="D7592" t="str">
            <v>20T4-CNÔ2; 20T4-CNÔ3</v>
          </cell>
          <cell r="E7592">
            <v>2</v>
          </cell>
          <cell r="F7592" t="str">
            <v>Ngô Thanh  Điền</v>
          </cell>
          <cell r="G7592">
            <v>55</v>
          </cell>
        </row>
        <row r="7593">
          <cell r="B7593" t="str">
            <v>SHCN(9+)10</v>
          </cell>
          <cell r="C7593" t="str">
            <v>Sinh Hoạt Chủ Nhiệm</v>
          </cell>
          <cell r="D7593" t="str">
            <v>20T4-CNÔ4; 20T4-CNÔ5</v>
          </cell>
          <cell r="E7593">
            <v>2</v>
          </cell>
          <cell r="F7593" t="str">
            <v>Nguyễn Thị  Dinh</v>
          </cell>
          <cell r="G7593">
            <v>59</v>
          </cell>
        </row>
        <row r="7594">
          <cell r="B7594" t="str">
            <v>SHCN(9+)100</v>
          </cell>
          <cell r="C7594" t="str">
            <v>Sinh Hoạt Chủ Nhiệm</v>
          </cell>
          <cell r="D7594" t="str">
            <v>22T4-CNÔ5</v>
          </cell>
          <cell r="E7594">
            <v>2</v>
          </cell>
          <cell r="F7594" t="str">
            <v>Dương Thị Hồng</v>
          </cell>
          <cell r="G7594">
            <v>46</v>
          </cell>
        </row>
        <row r="7595">
          <cell r="B7595" t="str">
            <v>SHCN(9+)101</v>
          </cell>
          <cell r="C7595" t="str">
            <v>Sinh Hoạt Chủ Nhiệm</v>
          </cell>
          <cell r="D7595" t="str">
            <v>22T4-CNÔ6</v>
          </cell>
          <cell r="E7595">
            <v>2</v>
          </cell>
          <cell r="F7595" t="str">
            <v>Nguyễn Duy  Hải</v>
          </cell>
          <cell r="G7595">
            <v>46</v>
          </cell>
        </row>
        <row r="7596">
          <cell r="B7596" t="str">
            <v>SHCN(9+)102</v>
          </cell>
          <cell r="C7596" t="str">
            <v>Sinh Hoạt Chủ Nhiệm</v>
          </cell>
          <cell r="D7596" t="str">
            <v>22T4-ĐĐT1</v>
          </cell>
          <cell r="E7596">
            <v>2</v>
          </cell>
          <cell r="F7596" t="str">
            <v>Trần Hiếu Trinh</v>
          </cell>
          <cell r="G7596">
            <v>47</v>
          </cell>
        </row>
        <row r="7597">
          <cell r="B7597" t="str">
            <v>SHCN(9+)103</v>
          </cell>
          <cell r="C7597" t="str">
            <v>Sinh Hoạt Chủ Nhiệm</v>
          </cell>
          <cell r="D7597" t="str">
            <v>22T4-CĐT1</v>
          </cell>
          <cell r="E7597">
            <v>2</v>
          </cell>
          <cell r="F7597" t="str">
            <v>Trần Giang Nam</v>
          </cell>
          <cell r="G7597">
            <v>41</v>
          </cell>
        </row>
        <row r="7598">
          <cell r="B7598" t="str">
            <v>SHCN(9+)104</v>
          </cell>
          <cell r="C7598" t="str">
            <v>Sinh Hoạt Chủ Nhiệm</v>
          </cell>
          <cell r="D7598" t="str">
            <v>22T4-TĐH1</v>
          </cell>
          <cell r="E7598">
            <v>2</v>
          </cell>
          <cell r="F7598" t="str">
            <v>Vũ Hạnh  Chiêu</v>
          </cell>
          <cell r="G7598">
            <v>23</v>
          </cell>
        </row>
        <row r="7599">
          <cell r="B7599" t="str">
            <v>SHCN(9+)105</v>
          </cell>
          <cell r="C7599" t="str">
            <v>Sinh Hoạt Chủ Nhiệm</v>
          </cell>
          <cell r="D7599" t="str">
            <v>22T4-ĐCN1</v>
          </cell>
          <cell r="E7599">
            <v>2</v>
          </cell>
          <cell r="F7599" t="str">
            <v>Nguyễn Thị Ngọc Hiền</v>
          </cell>
          <cell r="G7599">
            <v>53</v>
          </cell>
        </row>
        <row r="7600">
          <cell r="B7600" t="str">
            <v>SHCN(9+)106</v>
          </cell>
          <cell r="C7600" t="str">
            <v>Sinh Hoạt Chủ Nhiệm</v>
          </cell>
          <cell r="D7600" t="str">
            <v>22T4-CMT1</v>
          </cell>
          <cell r="E7600">
            <v>2</v>
          </cell>
          <cell r="F7600" t="str">
            <v>Lê Minh  Phong</v>
          </cell>
          <cell r="G7600">
            <v>70</v>
          </cell>
        </row>
        <row r="7601">
          <cell r="B7601" t="str">
            <v>SHCN(9+)107</v>
          </cell>
          <cell r="C7601" t="str">
            <v>Sinh Hoạt Chủ Nhiệm</v>
          </cell>
          <cell r="D7601" t="str">
            <v>22T4-LTM1</v>
          </cell>
          <cell r="E7601">
            <v>2</v>
          </cell>
          <cell r="F7601" t="str">
            <v>Nguyễn Phú Tân</v>
          </cell>
          <cell r="G7601">
            <v>48</v>
          </cell>
        </row>
        <row r="7602">
          <cell r="B7602" t="str">
            <v>SHCN(9+)108</v>
          </cell>
          <cell r="C7602" t="str">
            <v>Sinh Hoạt Chủ Nhiệm</v>
          </cell>
          <cell r="D7602" t="str">
            <v>22T4-LTM2</v>
          </cell>
          <cell r="E7602">
            <v>2</v>
          </cell>
          <cell r="F7602" t="str">
            <v>Trịnh Khắc Vũ</v>
          </cell>
          <cell r="G7602">
            <v>45</v>
          </cell>
        </row>
        <row r="7603">
          <cell r="B7603" t="str">
            <v>SHCN(9+)109</v>
          </cell>
          <cell r="C7603" t="str">
            <v>Sinh Hoạt Chủ Nhiệm</v>
          </cell>
          <cell r="D7603" t="str">
            <v>22T4-LTM3</v>
          </cell>
          <cell r="E7603">
            <v>2</v>
          </cell>
          <cell r="F7603" t="str">
            <v>Hoàng Thị Trang</v>
          </cell>
          <cell r="G7603">
            <v>34</v>
          </cell>
        </row>
        <row r="7604">
          <cell r="B7604" t="str">
            <v>SHCN(9+)110</v>
          </cell>
          <cell r="C7604" t="str">
            <v>Sinh Hoạt Chủ Nhiệm</v>
          </cell>
          <cell r="D7604" t="str">
            <v>22T4-THU1</v>
          </cell>
          <cell r="E7604">
            <v>2</v>
          </cell>
          <cell r="F7604" t="str">
            <v>Nguyễn Thanh  Tú</v>
          </cell>
          <cell r="G7604">
            <v>38</v>
          </cell>
        </row>
        <row r="7605">
          <cell r="B7605" t="str">
            <v>SHCN(9+)111</v>
          </cell>
          <cell r="C7605" t="str">
            <v>Sinh Hoạt Chủ Nhiệm</v>
          </cell>
          <cell r="D7605" t="str">
            <v>22T4-QTM1</v>
          </cell>
          <cell r="E7605">
            <v>2</v>
          </cell>
          <cell r="F7605" t="str">
            <v>Giang Phi  Hùng</v>
          </cell>
          <cell r="G7605">
            <v>51</v>
          </cell>
        </row>
        <row r="7606">
          <cell r="B7606" t="str">
            <v>SHCN(9+)112</v>
          </cell>
          <cell r="C7606" t="str">
            <v>Sinh Hoạt Chủ Nhiệm</v>
          </cell>
          <cell r="D7606" t="str">
            <v>22T4-TKW1</v>
          </cell>
          <cell r="E7606">
            <v>2</v>
          </cell>
          <cell r="F7606" t="str">
            <v>Trương Thị  Hồng</v>
          </cell>
          <cell r="G7606">
            <v>28</v>
          </cell>
        </row>
        <row r="7607">
          <cell r="B7607" t="str">
            <v>SHCN(9+)113</v>
          </cell>
          <cell r="C7607" t="str">
            <v>Sinh Hoạt Chủ Nhiệm</v>
          </cell>
          <cell r="D7607" t="str">
            <v>22T4-ANM1</v>
          </cell>
          <cell r="E7607">
            <v>2</v>
          </cell>
          <cell r="F7607" t="str">
            <v>Đỗ Tuấn Việt</v>
          </cell>
          <cell r="G7607">
            <v>24</v>
          </cell>
        </row>
        <row r="7608">
          <cell r="B7608" t="str">
            <v>SHCN(9+)114</v>
          </cell>
          <cell r="C7608" t="str">
            <v>Sinh Hoạt Chủ Nhiệm</v>
          </cell>
          <cell r="D7608" t="str">
            <v>22T4-TKĐ1</v>
          </cell>
          <cell r="E7608">
            <v>2</v>
          </cell>
          <cell r="F7608" t="str">
            <v>Huỳnh Quốc Dũng</v>
          </cell>
          <cell r="G7608">
            <v>47</v>
          </cell>
        </row>
        <row r="7609">
          <cell r="B7609" t="str">
            <v>SHCN(9+)115</v>
          </cell>
          <cell r="C7609" t="str">
            <v>Sinh Hoạt Chủ Nhiệm</v>
          </cell>
          <cell r="D7609" t="str">
            <v>22T4-TKĐ2</v>
          </cell>
          <cell r="E7609">
            <v>2</v>
          </cell>
          <cell r="F7609" t="str">
            <v>Thái Thị My Sa</v>
          </cell>
          <cell r="G7609">
            <v>43</v>
          </cell>
        </row>
        <row r="7610">
          <cell r="B7610" t="str">
            <v>SHCN(9+)116</v>
          </cell>
          <cell r="C7610" t="str">
            <v>Sinh Hoạt Chủ Nhiệm</v>
          </cell>
          <cell r="D7610" t="str">
            <v>22T4-TKĐ3</v>
          </cell>
          <cell r="E7610">
            <v>2</v>
          </cell>
          <cell r="F7610" t="str">
            <v>Dương Đức  Kiên</v>
          </cell>
          <cell r="G7610">
            <v>40</v>
          </cell>
        </row>
        <row r="7611">
          <cell r="B7611" t="str">
            <v>SHCN(9+)117</v>
          </cell>
          <cell r="C7611" t="str">
            <v>Sinh Hoạt Chủ Nhiệm</v>
          </cell>
          <cell r="D7611" t="str">
            <v>22T4-ĐHĐ1</v>
          </cell>
          <cell r="E7611">
            <v>2</v>
          </cell>
          <cell r="F7611" t="str">
            <v>Nguyễn Thị Huyền Nga</v>
          </cell>
          <cell r="G7611">
            <v>50</v>
          </cell>
        </row>
        <row r="7612">
          <cell r="B7612" t="str">
            <v>SHCN(9+)118</v>
          </cell>
          <cell r="C7612" t="str">
            <v>Sinh Hoạt Chủ Nhiệm</v>
          </cell>
          <cell r="D7612" t="str">
            <v>22T4-ĐHĐ2</v>
          </cell>
          <cell r="E7612">
            <v>2</v>
          </cell>
          <cell r="F7612" t="str">
            <v>Trần Thị Hồng  Thu</v>
          </cell>
          <cell r="G7612">
            <v>45</v>
          </cell>
        </row>
        <row r="7613">
          <cell r="B7613" t="str">
            <v>SHCN(9+)119</v>
          </cell>
          <cell r="C7613" t="str">
            <v>Sinh Hoạt Chủ Nhiệm</v>
          </cell>
          <cell r="D7613" t="str">
            <v>22T4-CNM1</v>
          </cell>
          <cell r="E7613">
            <v>2</v>
          </cell>
          <cell r="F7613" t="str">
            <v>Trần Hồng Thảo</v>
          </cell>
          <cell r="G7613">
            <v>20</v>
          </cell>
        </row>
        <row r="7614">
          <cell r="B7614" t="str">
            <v>SHCN(9+)12</v>
          </cell>
          <cell r="C7614" t="str">
            <v>Sinh Hoạt Chủ Nhiệm</v>
          </cell>
          <cell r="D7614" t="str">
            <v>20T4-ĐĐT1</v>
          </cell>
          <cell r="E7614">
            <v>2</v>
          </cell>
          <cell r="F7614" t="str">
            <v>Cao Văn Tuấn</v>
          </cell>
          <cell r="G7614">
            <v>33</v>
          </cell>
        </row>
        <row r="7615">
          <cell r="B7615" t="str">
            <v>SHCN(9+)120</v>
          </cell>
          <cell r="C7615" t="str">
            <v>Sinh Hoạt Chủ Nhiệm</v>
          </cell>
          <cell r="D7615" t="str">
            <v>22T4-TCD1; 22T4-TMĐ1</v>
          </cell>
          <cell r="E7615">
            <v>2</v>
          </cell>
          <cell r="F7615" t="str">
            <v>Lữ Xuân Trang</v>
          </cell>
          <cell r="G7615">
            <v>44</v>
          </cell>
        </row>
        <row r="7616">
          <cell r="B7616" t="str">
            <v>SHCN(9+)121</v>
          </cell>
          <cell r="C7616" t="str">
            <v>Sinh Hoạt Chủ Nhiệm</v>
          </cell>
          <cell r="D7616" t="str">
            <v>22T4-KTD1</v>
          </cell>
          <cell r="E7616">
            <v>2</v>
          </cell>
          <cell r="F7616" t="str">
            <v>Phạm Quỳnh Như</v>
          </cell>
          <cell r="G7616">
            <v>40</v>
          </cell>
        </row>
        <row r="7617">
          <cell r="B7617" t="str">
            <v>SHCN(9+)122</v>
          </cell>
          <cell r="C7617" t="str">
            <v>Sinh Hoạt Chủ Nhiệm</v>
          </cell>
          <cell r="D7617" t="str">
            <v>22T4-QTD1</v>
          </cell>
          <cell r="E7617">
            <v>2</v>
          </cell>
          <cell r="F7617" t="str">
            <v>Nguyễn Mỹ Tiên</v>
          </cell>
          <cell r="G7617">
            <v>28</v>
          </cell>
        </row>
        <row r="7618">
          <cell r="B7618" t="str">
            <v>SHCN(9+)123</v>
          </cell>
          <cell r="C7618" t="str">
            <v>Sinh Hoạt Chủ Nhiệm</v>
          </cell>
          <cell r="D7618" t="str">
            <v>22T4-QTD2</v>
          </cell>
          <cell r="E7618">
            <v>2</v>
          </cell>
          <cell r="F7618" t="str">
            <v>Võ Minh  Quang</v>
          </cell>
          <cell r="G7618">
            <v>24</v>
          </cell>
        </row>
        <row r="7619">
          <cell r="B7619" t="str">
            <v>SHCN(9+)125</v>
          </cell>
          <cell r="C7619" t="str">
            <v>Sinh Hoạt Chủ Nhiệm</v>
          </cell>
          <cell r="D7619" t="str">
            <v>22T4-LGT1</v>
          </cell>
          <cell r="E7619">
            <v>2</v>
          </cell>
          <cell r="F7619" t="str">
            <v>Cao Xuân Giang</v>
          </cell>
          <cell r="G7619">
            <v>35</v>
          </cell>
        </row>
        <row r="7620">
          <cell r="B7620" t="str">
            <v>SHCN(9+)126</v>
          </cell>
          <cell r="C7620" t="str">
            <v>Sinh Hoạt Chủ Nhiệm</v>
          </cell>
          <cell r="D7620" t="str">
            <v>22T4-QDL1</v>
          </cell>
          <cell r="E7620">
            <v>2</v>
          </cell>
          <cell r="F7620" t="str">
            <v>Lê Thị Thúy Oanh</v>
          </cell>
          <cell r="G7620">
            <v>22</v>
          </cell>
        </row>
        <row r="7621">
          <cell r="B7621" t="str">
            <v>SHCN(9+)127</v>
          </cell>
          <cell r="C7621" t="str">
            <v>Sinh Hoạt Chủ Nhiệm</v>
          </cell>
          <cell r="D7621" t="str">
            <v>22T4-QKS1</v>
          </cell>
          <cell r="E7621">
            <v>2</v>
          </cell>
          <cell r="F7621" t="str">
            <v>Đinh Thị Trâm</v>
          </cell>
          <cell r="G7621">
            <v>34</v>
          </cell>
        </row>
        <row r="7622">
          <cell r="B7622" t="str">
            <v>SHCN(9+)128</v>
          </cell>
          <cell r="C7622" t="str">
            <v>Sinh Hoạt Chủ Nhiệm</v>
          </cell>
          <cell r="D7622" t="str">
            <v>22T4-QNH1</v>
          </cell>
          <cell r="E7622">
            <v>2</v>
          </cell>
          <cell r="F7622" t="str">
            <v>Lê Thị Thu Thảo</v>
          </cell>
          <cell r="G7622">
            <v>37</v>
          </cell>
        </row>
        <row r="7623">
          <cell r="B7623" t="str">
            <v>SHCN(9+)129</v>
          </cell>
          <cell r="C7623" t="str">
            <v>Sinh Hoạt Chủ Nhiệm</v>
          </cell>
          <cell r="D7623" t="str">
            <v>22T4-KLB1</v>
          </cell>
          <cell r="E7623">
            <v>2</v>
          </cell>
          <cell r="F7623" t="str">
            <v>Lưu Thị Thúy</v>
          </cell>
          <cell r="G7623">
            <v>45</v>
          </cell>
        </row>
        <row r="7624">
          <cell r="B7624" t="str">
            <v>SHCN(9+)13</v>
          </cell>
          <cell r="C7624" t="str">
            <v>Sinh Hoạt Chủ Nhiệm</v>
          </cell>
          <cell r="D7624" t="str">
            <v>20T4-CĐT1</v>
          </cell>
          <cell r="E7624">
            <v>2</v>
          </cell>
          <cell r="F7624" t="str">
            <v>Đỗ Huỳnh Thanh  Phong</v>
          </cell>
          <cell r="G7624">
            <v>55</v>
          </cell>
        </row>
        <row r="7625">
          <cell r="B7625" t="str">
            <v>SHCN(9+)130</v>
          </cell>
          <cell r="C7625" t="str">
            <v>Sinh Hoạt Chủ Nhiệm</v>
          </cell>
          <cell r="D7625" t="str">
            <v>22T4-KLB2</v>
          </cell>
          <cell r="E7625">
            <v>2</v>
          </cell>
          <cell r="F7625" t="str">
            <v>Nguyễn Thị Thanh Hòa</v>
          </cell>
          <cell r="G7625">
            <v>35</v>
          </cell>
        </row>
        <row r="7626">
          <cell r="B7626" t="str">
            <v>SHCN(9+)131</v>
          </cell>
          <cell r="C7626" t="str">
            <v>Sinh Hoạt Chủ Nhiệm</v>
          </cell>
          <cell r="D7626" t="str">
            <v>22T4-KXD1</v>
          </cell>
          <cell r="E7626">
            <v>2</v>
          </cell>
          <cell r="F7626" t="str">
            <v>Trình Minh Phong</v>
          </cell>
          <cell r="G7626">
            <v>14</v>
          </cell>
        </row>
        <row r="7627">
          <cell r="B7627" t="str">
            <v>SHCN(9+)132</v>
          </cell>
          <cell r="C7627" t="str">
            <v>Sinh Hoạt Chủ Nhiệm</v>
          </cell>
          <cell r="D7627" t="str">
            <v>22T4-VSL1</v>
          </cell>
          <cell r="E7627">
            <v>2</v>
          </cell>
          <cell r="F7627" t="str">
            <v>Đỗ Trọng  Quý</v>
          </cell>
          <cell r="G7627">
            <v>31</v>
          </cell>
        </row>
        <row r="7628">
          <cell r="B7628" t="str">
            <v>SHCN(9+)133</v>
          </cell>
          <cell r="C7628" t="str">
            <v>Sinh Hoạt Chủ Nhiệm</v>
          </cell>
          <cell r="D7628" t="str">
            <v>22T4-VSL2</v>
          </cell>
          <cell r="E7628">
            <v>2</v>
          </cell>
          <cell r="F7628" t="str">
            <v>Đặng Thế Huân</v>
          </cell>
          <cell r="G7628">
            <v>26</v>
          </cell>
        </row>
        <row r="7629">
          <cell r="B7629" t="str">
            <v>SHCN(9+)14</v>
          </cell>
          <cell r="C7629" t="str">
            <v>Sinh Hoạt Chủ Nhiệm</v>
          </cell>
          <cell r="D7629" t="str">
            <v>20T4-TĐH1</v>
          </cell>
          <cell r="E7629">
            <v>2</v>
          </cell>
          <cell r="F7629" t="str">
            <v>Nguyễn Thị Tố  Nga</v>
          </cell>
          <cell r="G7629">
            <v>29</v>
          </cell>
        </row>
        <row r="7630">
          <cell r="B7630" t="str">
            <v>SHCN(9+)15</v>
          </cell>
          <cell r="C7630" t="str">
            <v>Sinh Hoạt Chủ Nhiệm</v>
          </cell>
          <cell r="D7630" t="str">
            <v>20T4-ĐCN1</v>
          </cell>
          <cell r="E7630">
            <v>2</v>
          </cell>
          <cell r="F7630" t="str">
            <v>Phạm Thị Thu Nga</v>
          </cell>
          <cell r="G7630">
            <v>53</v>
          </cell>
        </row>
        <row r="7631">
          <cell r="B7631" t="str">
            <v>SHCN(9+)16</v>
          </cell>
          <cell r="C7631" t="str">
            <v>Sinh Hoạt Chủ Nhiệm</v>
          </cell>
          <cell r="D7631" t="str">
            <v>20T4-CMT1</v>
          </cell>
          <cell r="E7631">
            <v>2</v>
          </cell>
          <cell r="F7631" t="str">
            <v>Nguyễn Ngọc  Tuyên</v>
          </cell>
          <cell r="G7631">
            <v>42</v>
          </cell>
        </row>
        <row r="7632">
          <cell r="B7632" t="str">
            <v>SHCN(9+)17</v>
          </cell>
          <cell r="C7632" t="str">
            <v>Sinh Hoạt Chủ Nhiệm</v>
          </cell>
          <cell r="D7632" t="str">
            <v>20T4-LTM1</v>
          </cell>
          <cell r="E7632">
            <v>2</v>
          </cell>
          <cell r="F7632" t="str">
            <v>Vương Thanh Thủy</v>
          </cell>
          <cell r="G7632">
            <v>32</v>
          </cell>
        </row>
        <row r="7633">
          <cell r="B7633" t="str">
            <v>SHCN(9+)18</v>
          </cell>
          <cell r="C7633" t="str">
            <v>Sinh Hoạt Chủ Nhiệm</v>
          </cell>
          <cell r="D7633" t="str">
            <v>20T4-LTM2</v>
          </cell>
          <cell r="E7633">
            <v>2</v>
          </cell>
          <cell r="F7633" t="str">
            <v>Mai Chiếm Tuấn</v>
          </cell>
          <cell r="G7633">
            <v>28</v>
          </cell>
        </row>
        <row r="7634">
          <cell r="B7634" t="str">
            <v>SHCN(9+)19</v>
          </cell>
          <cell r="C7634" t="str">
            <v>Sinh Hoạt Chủ Nhiệm</v>
          </cell>
          <cell r="D7634" t="str">
            <v>20T4-THU1</v>
          </cell>
          <cell r="E7634">
            <v>2</v>
          </cell>
          <cell r="F7634" t="str">
            <v>Đỗ Thị  Thơm</v>
          </cell>
          <cell r="G7634">
            <v>49</v>
          </cell>
        </row>
        <row r="7635">
          <cell r="B7635" t="str">
            <v>SHCN(9+)20</v>
          </cell>
          <cell r="C7635" t="str">
            <v>Sinh Hoạt Chủ Nhiệm</v>
          </cell>
          <cell r="D7635" t="str">
            <v>20T4-QTM1</v>
          </cell>
          <cell r="E7635">
            <v>2</v>
          </cell>
          <cell r="F7635" t="str">
            <v>Nguyễn Sanh  Cường</v>
          </cell>
          <cell r="G7635">
            <v>29</v>
          </cell>
        </row>
        <row r="7636">
          <cell r="B7636" t="str">
            <v>SHCN(9+)21</v>
          </cell>
          <cell r="C7636" t="str">
            <v>Sinh Hoạt Chủ Nhiệm</v>
          </cell>
          <cell r="D7636" t="str">
            <v>20T4-QTM2</v>
          </cell>
          <cell r="E7636">
            <v>2</v>
          </cell>
          <cell r="F7636" t="str">
            <v>Đỗ Tuấn Việt</v>
          </cell>
          <cell r="G7636">
            <v>22</v>
          </cell>
        </row>
        <row r="7637">
          <cell r="B7637" t="str">
            <v>SHCN(9+)22</v>
          </cell>
          <cell r="C7637" t="str">
            <v>Sinh Hoạt Chủ Nhiệm</v>
          </cell>
          <cell r="D7637" t="str">
            <v>20T4-TKW1</v>
          </cell>
          <cell r="E7637">
            <v>2</v>
          </cell>
          <cell r="F7637" t="str">
            <v>Nguyễn Thị Kim  Anh</v>
          </cell>
          <cell r="G7637">
            <v>39</v>
          </cell>
        </row>
        <row r="7638">
          <cell r="B7638" t="str">
            <v>SHCN(9+)23</v>
          </cell>
          <cell r="C7638" t="str">
            <v>Sinh Hoạt Chủ Nhiệm</v>
          </cell>
          <cell r="D7638" t="str">
            <v>20T4-ANM1</v>
          </cell>
          <cell r="E7638">
            <v>2</v>
          </cell>
          <cell r="F7638" t="str">
            <v>Đinh Thị  Huyên</v>
          </cell>
          <cell r="G7638">
            <v>24</v>
          </cell>
        </row>
        <row r="7639">
          <cell r="B7639" t="str">
            <v>SHCN(9+)24</v>
          </cell>
          <cell r="C7639" t="str">
            <v>Sinh Hoạt Chủ Nhiệm</v>
          </cell>
          <cell r="D7639" t="str">
            <v>20T4-TKĐ1</v>
          </cell>
          <cell r="E7639">
            <v>2</v>
          </cell>
          <cell r="F7639" t="str">
            <v>Đặng Thị Kiến Trúc</v>
          </cell>
          <cell r="G7639">
            <v>41</v>
          </cell>
        </row>
        <row r="7640">
          <cell r="B7640" t="str">
            <v>SHCN(9+)25</v>
          </cell>
          <cell r="C7640" t="str">
            <v>Sinh Hoạt Chủ Nhiệm</v>
          </cell>
          <cell r="D7640" t="str">
            <v>20T4-TKĐ2</v>
          </cell>
          <cell r="E7640">
            <v>2</v>
          </cell>
          <cell r="F7640" t="str">
            <v>Lê Thị Hồng  Vân</v>
          </cell>
          <cell r="G7640">
            <v>33</v>
          </cell>
        </row>
        <row r="7641">
          <cell r="B7641" t="str">
            <v>SHCN(9+)26</v>
          </cell>
          <cell r="C7641" t="str">
            <v>Sinh Hoạt Chủ Nhiệm</v>
          </cell>
          <cell r="D7641" t="str">
            <v>20T4-TKĐ3</v>
          </cell>
          <cell r="E7641">
            <v>2</v>
          </cell>
          <cell r="F7641" t="str">
            <v>Nguyễn Văn Đôn</v>
          </cell>
          <cell r="G7641">
            <v>33</v>
          </cell>
        </row>
        <row r="7642">
          <cell r="B7642" t="str">
            <v>SHCN(9+)27</v>
          </cell>
          <cell r="C7642" t="str">
            <v>Sinh Hoạt Chủ Nhiệm</v>
          </cell>
          <cell r="D7642" t="str">
            <v>20T4-ĐHĐ1</v>
          </cell>
          <cell r="E7642">
            <v>2</v>
          </cell>
          <cell r="F7642" t="str">
            <v>Võ Thị Hồng  Lan</v>
          </cell>
          <cell r="G7642">
            <v>47</v>
          </cell>
        </row>
        <row r="7643">
          <cell r="B7643" t="str">
            <v>SHCN(9+)28</v>
          </cell>
          <cell r="C7643" t="str">
            <v>Sinh Hoạt Chủ Nhiệm</v>
          </cell>
          <cell r="D7643" t="str">
            <v>20T4-CNM1</v>
          </cell>
          <cell r="E7643">
            <v>2</v>
          </cell>
          <cell r="F7643" t="str">
            <v>Nguyễn Bạch Cẩm  Dung</v>
          </cell>
          <cell r="G7643">
            <v>26</v>
          </cell>
        </row>
        <row r="7644">
          <cell r="B7644" t="str">
            <v>SHCN(9+)29</v>
          </cell>
          <cell r="C7644" t="str">
            <v>Sinh Hoạt Chủ Nhiệm</v>
          </cell>
          <cell r="D7644" t="str">
            <v>20T4-TCD1</v>
          </cell>
          <cell r="E7644">
            <v>2</v>
          </cell>
          <cell r="F7644" t="str">
            <v>Lê Thị Phương Thảo</v>
          </cell>
          <cell r="G7644">
            <v>33</v>
          </cell>
        </row>
        <row r="7645">
          <cell r="B7645" t="str">
            <v>SHCN(9+)30</v>
          </cell>
          <cell r="C7645" t="str">
            <v>Sinh Hoạt Chủ Nhiệm</v>
          </cell>
          <cell r="D7645" t="str">
            <v>20T4-KTD1</v>
          </cell>
          <cell r="E7645">
            <v>2</v>
          </cell>
          <cell r="F7645" t="str">
            <v>Trần Thị Ngọc Dung</v>
          </cell>
          <cell r="G7645">
            <v>63</v>
          </cell>
        </row>
        <row r="7646">
          <cell r="B7646" t="str">
            <v>SHCN(9+)31</v>
          </cell>
          <cell r="C7646" t="str">
            <v>Sinh Hoạt Chủ Nhiệm</v>
          </cell>
          <cell r="D7646" t="str">
            <v>20T4-QTD1</v>
          </cell>
          <cell r="E7646">
            <v>2</v>
          </cell>
          <cell r="F7646" t="str">
            <v>Võ Thị Kim Thư</v>
          </cell>
          <cell r="G7646">
            <v>55</v>
          </cell>
        </row>
        <row r="7647">
          <cell r="B7647" t="str">
            <v>SHCN(9+)32</v>
          </cell>
          <cell r="C7647" t="str">
            <v>Sinh Hoạt Chủ Nhiệm</v>
          </cell>
          <cell r="D7647" t="str">
            <v>20T4-TMĐ1</v>
          </cell>
          <cell r="E7647">
            <v>2</v>
          </cell>
          <cell r="F7647" t="str">
            <v>Đặng Thị Nhật  Minh</v>
          </cell>
          <cell r="G7647">
            <v>24</v>
          </cell>
        </row>
        <row r="7648">
          <cell r="B7648" t="str">
            <v>SHCN(9+)33</v>
          </cell>
          <cell r="C7648" t="str">
            <v>Sinh Hoạt Chủ Nhiệm</v>
          </cell>
          <cell r="D7648" t="str">
            <v>20T4-LGT1</v>
          </cell>
          <cell r="E7648">
            <v>2</v>
          </cell>
          <cell r="F7648" t="str">
            <v>Nguyễn Phương Hà</v>
          </cell>
          <cell r="G7648">
            <v>28</v>
          </cell>
        </row>
        <row r="7649">
          <cell r="B7649" t="str">
            <v>SHCN(9+)35</v>
          </cell>
          <cell r="C7649" t="str">
            <v>Sinh Hoạt Chủ Nhiệm</v>
          </cell>
          <cell r="D7649" t="str">
            <v>20T4-QDL1; 20T4-QLH1</v>
          </cell>
          <cell r="E7649">
            <v>2</v>
          </cell>
          <cell r="F7649" t="str">
            <v>Huỳnh Thị Cẩm Hoa, Lê Thị Phương Thảo</v>
          </cell>
          <cell r="G7649">
            <v>50</v>
          </cell>
        </row>
        <row r="7650">
          <cell r="B7650" t="str">
            <v>SHCN(9+)36</v>
          </cell>
          <cell r="C7650" t="str">
            <v>Sinh Hoạt Chủ Nhiệm</v>
          </cell>
          <cell r="D7650" t="str">
            <v>20T4-QKS1</v>
          </cell>
          <cell r="E7650">
            <v>2</v>
          </cell>
          <cell r="F7650" t="str">
            <v>Nguyễn Thị Ngọc  Anh</v>
          </cell>
          <cell r="G7650">
            <v>32</v>
          </cell>
        </row>
        <row r="7651">
          <cell r="B7651" t="str">
            <v>SHCN(9+)37</v>
          </cell>
          <cell r="C7651" t="str">
            <v>Sinh Hoạt Chủ Nhiệm</v>
          </cell>
          <cell r="D7651" t="str">
            <v>20T4-QNH1</v>
          </cell>
          <cell r="E7651">
            <v>2</v>
          </cell>
          <cell r="F7651" t="str">
            <v>Giáp Thị Vượng, Nguyễn Thị  Nhung</v>
          </cell>
          <cell r="G7651">
            <v>30</v>
          </cell>
        </row>
        <row r="7652">
          <cell r="B7652" t="str">
            <v>SHCN(9+)38</v>
          </cell>
          <cell r="C7652" t="str">
            <v>Sinh Hoạt Chủ Nhiệm</v>
          </cell>
          <cell r="D7652" t="str">
            <v>20T4-KLB1</v>
          </cell>
          <cell r="E7652">
            <v>2</v>
          </cell>
          <cell r="F7652" t="str">
            <v>Nguyễn Thị  Hiền</v>
          </cell>
          <cell r="G7652">
            <v>47</v>
          </cell>
        </row>
        <row r="7653">
          <cell r="B7653" t="str">
            <v>SHCN(9+)39</v>
          </cell>
          <cell r="C7653" t="str">
            <v>Sinh Hoạt Chủ Nhiệm</v>
          </cell>
          <cell r="D7653" t="str">
            <v>20T4-KXD1</v>
          </cell>
          <cell r="E7653">
            <v>2</v>
          </cell>
          <cell r="F7653" t="str">
            <v>Trình Minh Phong</v>
          </cell>
          <cell r="G7653">
            <v>28</v>
          </cell>
        </row>
        <row r="7654">
          <cell r="B7654" t="str">
            <v>SHCN(9+)40</v>
          </cell>
          <cell r="C7654" t="str">
            <v>Sinh Hoạt Chủ Nhiệm</v>
          </cell>
          <cell r="D7654" t="str">
            <v>20T4-CNL1; 20T4-LĐL1</v>
          </cell>
          <cell r="E7654">
            <v>2</v>
          </cell>
          <cell r="F7654" t="str">
            <v>Phan Thị Thùy  Trang</v>
          </cell>
          <cell r="G7654">
            <v>33</v>
          </cell>
        </row>
        <row r="7655">
          <cell r="B7655" t="str">
            <v>SHCN(9+)42</v>
          </cell>
          <cell r="C7655" t="str">
            <v>Sinh Hoạt Chủ Nhiệm</v>
          </cell>
          <cell r="D7655" t="str">
            <v>20T4-KML1</v>
          </cell>
          <cell r="E7655">
            <v>2</v>
          </cell>
          <cell r="F7655" t="str">
            <v>Phạm Thị  Vinh</v>
          </cell>
          <cell r="G7655">
            <v>30</v>
          </cell>
        </row>
        <row r="7656">
          <cell r="B7656" t="str">
            <v>SHCN(9+)43</v>
          </cell>
          <cell r="C7656" t="str">
            <v>Sinh Hoạt Chủ Nhiệm</v>
          </cell>
          <cell r="D7656" t="str">
            <v>20T4-VSL1</v>
          </cell>
          <cell r="E7656">
            <v>2</v>
          </cell>
          <cell r="F7656" t="str">
            <v>Nguyễn Ngọc  Quỳnh</v>
          </cell>
          <cell r="G7656">
            <v>50</v>
          </cell>
        </row>
        <row r="7657">
          <cell r="B7657" t="str">
            <v>SHCN(9+)44</v>
          </cell>
          <cell r="C7657" t="str">
            <v>Sinh Hoạt Chủ Nhiệm</v>
          </cell>
          <cell r="D7657" t="str">
            <v>21T4-NNA1</v>
          </cell>
          <cell r="E7657">
            <v>2</v>
          </cell>
          <cell r="F7657" t="str">
            <v>Nguyễn Thị Thanh  Tú</v>
          </cell>
          <cell r="G7657">
            <v>42</v>
          </cell>
        </row>
        <row r="7658">
          <cell r="B7658" t="str">
            <v>SHCN(9+)45</v>
          </cell>
          <cell r="C7658" t="str">
            <v>Sinh Hoạt Chủ Nhiệm</v>
          </cell>
          <cell r="D7658" t="str">
            <v>21T4-NNA2</v>
          </cell>
          <cell r="E7658">
            <v>2</v>
          </cell>
          <cell r="F7658" t="str">
            <v>Lâm Thị Phương Thảo</v>
          </cell>
          <cell r="G7658">
            <v>32</v>
          </cell>
        </row>
        <row r="7659">
          <cell r="B7659" t="str">
            <v>SHCN(9+)47</v>
          </cell>
          <cell r="C7659" t="str">
            <v>Sinh Hoạt Chủ Nhiệm</v>
          </cell>
          <cell r="D7659" t="str">
            <v>21T4-NTN1; 21T4-NHQ1</v>
          </cell>
          <cell r="E7659">
            <v>2</v>
          </cell>
          <cell r="F7659" t="str">
            <v>Phạm Thị Thu Nga</v>
          </cell>
          <cell r="G7659">
            <v>24</v>
          </cell>
        </row>
        <row r="7660">
          <cell r="B7660" t="str">
            <v>SHCN(9+)48</v>
          </cell>
          <cell r="C7660" t="str">
            <v>Sinh Hoạt Chủ Nhiệm</v>
          </cell>
          <cell r="D7660" t="str">
            <v>21T4-CCK1</v>
          </cell>
          <cell r="E7660">
            <v>2</v>
          </cell>
          <cell r="F7660" t="str">
            <v>Nguyễn Thanh Giang</v>
          </cell>
          <cell r="G7660">
            <v>47</v>
          </cell>
        </row>
        <row r="7661">
          <cell r="B7661" t="str">
            <v>SHCN(9+)49</v>
          </cell>
          <cell r="C7661" t="str">
            <v>Sinh Hoạt Chủ Nhiệm</v>
          </cell>
          <cell r="D7661" t="str">
            <v>21T4-CKC1</v>
          </cell>
          <cell r="E7661">
            <v>2</v>
          </cell>
          <cell r="F7661" t="str">
            <v>Nguyễn Ngọc  Quỳnh</v>
          </cell>
          <cell r="G7661">
            <v>32</v>
          </cell>
        </row>
        <row r="7662">
          <cell r="B7662" t="str">
            <v>SHCN(9+)50</v>
          </cell>
          <cell r="C7662" t="str">
            <v>Sinh Hoạt Chủ Nhiệm</v>
          </cell>
          <cell r="D7662" t="str">
            <v>21T4-CTM1</v>
          </cell>
          <cell r="E7662">
            <v>2</v>
          </cell>
          <cell r="F7662" t="str">
            <v>Nguyễn Thành  Long</v>
          </cell>
          <cell r="G7662">
            <v>21</v>
          </cell>
        </row>
        <row r="7663">
          <cell r="B7663" t="str">
            <v>SHCN(9+)51</v>
          </cell>
          <cell r="C7663" t="str">
            <v>Sinh Hoạt Chủ Nhiệm</v>
          </cell>
          <cell r="D7663" t="str">
            <v>21T4-CNÔ1</v>
          </cell>
          <cell r="E7663">
            <v>2</v>
          </cell>
          <cell r="F7663" t="str">
            <v>Nguyễn Văn  Hậu</v>
          </cell>
          <cell r="G7663">
            <v>44</v>
          </cell>
        </row>
        <row r="7664">
          <cell r="B7664" t="str">
            <v>SHCN(9+)52</v>
          </cell>
          <cell r="C7664" t="str">
            <v>Sinh Hoạt Chủ Nhiệm</v>
          </cell>
          <cell r="D7664" t="str">
            <v>21T4-CNÔ2</v>
          </cell>
          <cell r="E7664">
            <v>2</v>
          </cell>
          <cell r="F7664" t="str">
            <v>Phạm Huy Hoàng</v>
          </cell>
          <cell r="G7664">
            <v>36</v>
          </cell>
        </row>
        <row r="7665">
          <cell r="B7665" t="str">
            <v>SHCN(9+)53</v>
          </cell>
          <cell r="C7665" t="str">
            <v>Sinh Hoạt Chủ Nhiệm</v>
          </cell>
          <cell r="D7665" t="str">
            <v>21T4-CNÔ3</v>
          </cell>
          <cell r="E7665">
            <v>2</v>
          </cell>
          <cell r="F7665" t="str">
            <v>Cao Thị Hồng  Thắm</v>
          </cell>
          <cell r="G7665">
            <v>34</v>
          </cell>
        </row>
        <row r="7666">
          <cell r="B7666" t="str">
            <v>SHCN(9+)54</v>
          </cell>
          <cell r="C7666" t="str">
            <v>Sinh Hoạt Chủ Nhiệm</v>
          </cell>
          <cell r="D7666" t="str">
            <v>21T4-CNÔ4</v>
          </cell>
          <cell r="E7666">
            <v>2</v>
          </cell>
          <cell r="F7666" t="str">
            <v>Nguyễn Hoàng Vinh</v>
          </cell>
          <cell r="G7666">
            <v>30</v>
          </cell>
        </row>
        <row r="7667">
          <cell r="B7667" t="str">
            <v>SHCN(9+)55</v>
          </cell>
          <cell r="C7667" t="str">
            <v>Sinh Hoạt Chủ Nhiệm</v>
          </cell>
          <cell r="D7667" t="str">
            <v>21T4-ĐĐT1</v>
          </cell>
          <cell r="E7667">
            <v>2</v>
          </cell>
          <cell r="F7667" t="str">
            <v>Nguyễn Minh  Đức(B)</v>
          </cell>
          <cell r="G7667">
            <v>53</v>
          </cell>
        </row>
        <row r="7668">
          <cell r="B7668" t="str">
            <v>SHCN(9+)56</v>
          </cell>
          <cell r="C7668" t="str">
            <v>Sinh Hoạt Chủ Nhiệm</v>
          </cell>
          <cell r="D7668" t="str">
            <v>21T4-CĐT1</v>
          </cell>
          <cell r="E7668">
            <v>2</v>
          </cell>
          <cell r="F7668" t="str">
            <v>Phan Thanh Hoàng</v>
          </cell>
          <cell r="G7668">
            <v>39</v>
          </cell>
        </row>
        <row r="7669">
          <cell r="B7669" t="str">
            <v>SHCN(9+)57</v>
          </cell>
          <cell r="C7669" t="str">
            <v>Sinh Hoạt Chủ Nhiệm</v>
          </cell>
          <cell r="D7669" t="str">
            <v>21T4-TĐH1</v>
          </cell>
          <cell r="E7669">
            <v>2</v>
          </cell>
          <cell r="F7669" t="str">
            <v>Vũ Hạnh  Chiêu</v>
          </cell>
          <cell r="G7669">
            <v>17</v>
          </cell>
        </row>
        <row r="7670">
          <cell r="B7670" t="str">
            <v>SHCN(9+)58</v>
          </cell>
          <cell r="C7670" t="str">
            <v>Sinh Hoạt Chủ Nhiệm</v>
          </cell>
          <cell r="D7670" t="str">
            <v>21T4-ĐCN1</v>
          </cell>
          <cell r="E7670">
            <v>2</v>
          </cell>
          <cell r="F7670" t="str">
            <v>Nguyễn Văn  Yên</v>
          </cell>
          <cell r="G7670">
            <v>37</v>
          </cell>
        </row>
        <row r="7671">
          <cell r="B7671" t="str">
            <v>SHCN(9+)59</v>
          </cell>
          <cell r="C7671" t="str">
            <v>Sinh Hoạt Chủ Nhiệm</v>
          </cell>
          <cell r="D7671" t="str">
            <v>21T4-CMT1</v>
          </cell>
          <cell r="E7671">
            <v>2</v>
          </cell>
          <cell r="F7671" t="str">
            <v>Đặng Ngọc  Đoàn</v>
          </cell>
          <cell r="G7671">
            <v>41</v>
          </cell>
        </row>
        <row r="7672">
          <cell r="B7672" t="str">
            <v>SHCN(9+)60</v>
          </cell>
          <cell r="C7672" t="str">
            <v>Sinh Hoạt Chủ Nhiệm</v>
          </cell>
          <cell r="D7672" t="str">
            <v>21T4-LTM1</v>
          </cell>
          <cell r="E7672">
            <v>2</v>
          </cell>
          <cell r="F7672" t="str">
            <v>Nguyễn Nguyên Hoàng Ngọc  Quyên</v>
          </cell>
          <cell r="G7672">
            <v>40</v>
          </cell>
        </row>
        <row r="7673">
          <cell r="B7673" t="str">
            <v>SHCN(9+)61</v>
          </cell>
          <cell r="C7673" t="str">
            <v>Sinh Hoạt Chủ Nhiệm</v>
          </cell>
          <cell r="D7673" t="str">
            <v>21T4-LTM2</v>
          </cell>
          <cell r="E7673">
            <v>2</v>
          </cell>
          <cell r="F7673" t="str">
            <v>Nguyễn Cao Phong</v>
          </cell>
          <cell r="G7673">
            <v>53</v>
          </cell>
        </row>
        <row r="7674">
          <cell r="B7674" t="str">
            <v>SHCN(9+)62</v>
          </cell>
          <cell r="C7674" t="str">
            <v>Sinh Hoạt Chủ Nhiệm</v>
          </cell>
          <cell r="D7674" t="str">
            <v>21T4-LTM3</v>
          </cell>
          <cell r="E7674">
            <v>2</v>
          </cell>
          <cell r="F7674" t="str">
            <v>Bùi Văn Dũng</v>
          </cell>
          <cell r="G7674">
            <v>23</v>
          </cell>
        </row>
        <row r="7675">
          <cell r="B7675" t="str">
            <v>SHCN(9+)63</v>
          </cell>
          <cell r="C7675" t="str">
            <v>Sinh Hoạt Chủ Nhiệm</v>
          </cell>
          <cell r="D7675" t="str">
            <v>21T4-THU1</v>
          </cell>
          <cell r="E7675">
            <v>2</v>
          </cell>
          <cell r="F7675" t="str">
            <v>Đỗ Thị  Thơm</v>
          </cell>
          <cell r="G7675">
            <v>30</v>
          </cell>
        </row>
        <row r="7676">
          <cell r="B7676" t="str">
            <v>SHCN(9+)64</v>
          </cell>
          <cell r="C7676" t="str">
            <v>Sinh Hoạt Chủ Nhiệm</v>
          </cell>
          <cell r="D7676" t="str">
            <v>21T4-QTM1; 21T4-QTM2</v>
          </cell>
          <cell r="E7676">
            <v>2</v>
          </cell>
          <cell r="F7676" t="str">
            <v>Lê Quý Hưng  Quốc</v>
          </cell>
          <cell r="G7676">
            <v>52</v>
          </cell>
        </row>
        <row r="7677">
          <cell r="B7677" t="str">
            <v>SHCN(9+)66</v>
          </cell>
          <cell r="C7677" t="str">
            <v>Sinh Hoạt Chủ Nhiệm</v>
          </cell>
          <cell r="D7677" t="str">
            <v>21T4-TKW1</v>
          </cell>
          <cell r="E7677">
            <v>2</v>
          </cell>
          <cell r="F7677" t="str">
            <v>Trần Vĩnh  Xuyên</v>
          </cell>
          <cell r="G7677">
            <v>25</v>
          </cell>
        </row>
        <row r="7678">
          <cell r="B7678" t="str">
            <v>SHCN(9+)67</v>
          </cell>
          <cell r="C7678" t="str">
            <v>Sinh Hoạt Chủ Nhiệm</v>
          </cell>
          <cell r="D7678" t="str">
            <v>21T4-ANM1</v>
          </cell>
          <cell r="E7678">
            <v>2</v>
          </cell>
          <cell r="F7678" t="str">
            <v>Dương Ngọc  Vọng</v>
          </cell>
          <cell r="G7678">
            <v>28</v>
          </cell>
        </row>
        <row r="7679">
          <cell r="B7679" t="str">
            <v>SHCN(9+)68</v>
          </cell>
          <cell r="C7679" t="str">
            <v>Sinh Hoạt Chủ Nhiệm</v>
          </cell>
          <cell r="D7679" t="str">
            <v>21T4-TKĐ1</v>
          </cell>
          <cell r="E7679">
            <v>2</v>
          </cell>
          <cell r="F7679" t="str">
            <v>Nguyễn Văn  Minh</v>
          </cell>
          <cell r="G7679">
            <v>44</v>
          </cell>
        </row>
        <row r="7680">
          <cell r="B7680" t="str">
            <v>SHCN(9+)69</v>
          </cell>
          <cell r="C7680" t="str">
            <v>Sinh Hoạt Chủ Nhiệm</v>
          </cell>
          <cell r="D7680" t="str">
            <v>21T4-TKĐ2</v>
          </cell>
          <cell r="E7680">
            <v>2</v>
          </cell>
          <cell r="F7680" t="str">
            <v>Nguyễn Thị Khánh Thư</v>
          </cell>
          <cell r="G7680">
            <v>33</v>
          </cell>
        </row>
        <row r="7681">
          <cell r="B7681" t="str">
            <v>SHCN(9+)70</v>
          </cell>
          <cell r="C7681" t="str">
            <v>Sinh Hoạt Chủ Nhiệm</v>
          </cell>
          <cell r="D7681" t="str">
            <v>21T4-TKĐ3</v>
          </cell>
          <cell r="E7681">
            <v>2</v>
          </cell>
          <cell r="F7681" t="str">
            <v>Vũ Thị Thái Linh</v>
          </cell>
          <cell r="G7681">
            <v>36</v>
          </cell>
        </row>
        <row r="7682">
          <cell r="B7682" t="str">
            <v>SHCN(9+)71</v>
          </cell>
          <cell r="C7682" t="str">
            <v>Sinh Hoạt Chủ Nhiệm</v>
          </cell>
          <cell r="D7682" t="str">
            <v>21T4-ĐHĐ1</v>
          </cell>
          <cell r="E7682">
            <v>2</v>
          </cell>
          <cell r="F7682" t="str">
            <v>Đỗ Thị Hải  Yến</v>
          </cell>
          <cell r="G7682">
            <v>37</v>
          </cell>
        </row>
        <row r="7683">
          <cell r="B7683" t="str">
            <v>SHCN(9+)72</v>
          </cell>
          <cell r="C7683" t="str">
            <v>Sinh Hoạt Chủ Nhiệm</v>
          </cell>
          <cell r="D7683" t="str">
            <v>21T4-CNM1</v>
          </cell>
          <cell r="E7683">
            <v>2</v>
          </cell>
          <cell r="F7683" t="str">
            <v>Bùi Thị Ngọc Sương</v>
          </cell>
          <cell r="G7683">
            <v>19</v>
          </cell>
        </row>
        <row r="7684">
          <cell r="B7684" t="str">
            <v>SHCN(9+)73</v>
          </cell>
          <cell r="C7684" t="str">
            <v>Sinh Hoạt Chủ Nhiệm</v>
          </cell>
          <cell r="D7684" t="str">
            <v>21T4-TCD1</v>
          </cell>
          <cell r="E7684">
            <v>2</v>
          </cell>
          <cell r="F7684" t="str">
            <v>Huỳnh Kim Liên</v>
          </cell>
          <cell r="G7684">
            <v>25</v>
          </cell>
        </row>
        <row r="7685">
          <cell r="B7685" t="str">
            <v>SHCN(9+)74</v>
          </cell>
          <cell r="C7685" t="str">
            <v>Sinh Hoạt Chủ Nhiệm</v>
          </cell>
          <cell r="D7685" t="str">
            <v>21T4-KTD1</v>
          </cell>
          <cell r="E7685">
            <v>2</v>
          </cell>
          <cell r="F7685" t="str">
            <v>Lê Văn Bình</v>
          </cell>
          <cell r="G7685">
            <v>45</v>
          </cell>
        </row>
        <row r="7686">
          <cell r="B7686" t="str">
            <v>SHCN(9+)75</v>
          </cell>
          <cell r="C7686" t="str">
            <v>Sinh Hoạt Chủ Nhiệm</v>
          </cell>
          <cell r="D7686" t="str">
            <v>21T4-QTD1</v>
          </cell>
          <cell r="E7686">
            <v>2</v>
          </cell>
          <cell r="F7686" t="str">
            <v>Nguyễn Mỹ Tiên</v>
          </cell>
          <cell r="G7686">
            <v>41</v>
          </cell>
        </row>
        <row r="7687">
          <cell r="B7687" t="str">
            <v>SHCN(9+)76</v>
          </cell>
          <cell r="C7687" t="str">
            <v>Sinh Hoạt Chủ Nhiệm</v>
          </cell>
          <cell r="D7687" t="str">
            <v>21T4-QTD2</v>
          </cell>
          <cell r="E7687">
            <v>2</v>
          </cell>
          <cell r="F7687" t="str">
            <v>Trịnh Hoàng Hiệp</v>
          </cell>
          <cell r="G7687">
            <v>27</v>
          </cell>
        </row>
        <row r="7688">
          <cell r="B7688" t="str">
            <v>SHCN(9+)77</v>
          </cell>
          <cell r="C7688" t="str">
            <v>Sinh Hoạt Chủ Nhiệm</v>
          </cell>
          <cell r="D7688" t="str">
            <v>21T4-TMĐ1</v>
          </cell>
          <cell r="E7688">
            <v>2</v>
          </cell>
          <cell r="F7688" t="str">
            <v>Nguyễn Phương Hà</v>
          </cell>
          <cell r="G7688">
            <v>35</v>
          </cell>
        </row>
        <row r="7689">
          <cell r="B7689" t="str">
            <v>SHCN(9+)78</v>
          </cell>
          <cell r="C7689" t="str">
            <v>Sinh Hoạt Chủ Nhiệm</v>
          </cell>
          <cell r="D7689" t="str">
            <v>21T4-LGT1</v>
          </cell>
          <cell r="E7689">
            <v>2</v>
          </cell>
          <cell r="F7689" t="str">
            <v>Cao Xuân Giang</v>
          </cell>
          <cell r="G7689">
            <v>23</v>
          </cell>
        </row>
        <row r="7690">
          <cell r="B7690" t="str">
            <v>SHCN(9+)79</v>
          </cell>
          <cell r="C7690" t="str">
            <v>Sinh Hoạt Chủ Nhiệm</v>
          </cell>
          <cell r="D7690" t="str">
            <v>21T4-QLH1; 21T4-QDL1</v>
          </cell>
          <cell r="E7690">
            <v>2</v>
          </cell>
          <cell r="F7690" t="str">
            <v>Nguyễn Thị Hải Hà</v>
          </cell>
          <cell r="G7690">
            <v>34</v>
          </cell>
        </row>
        <row r="7691">
          <cell r="B7691" t="str">
            <v>SHCN(9+)81</v>
          </cell>
          <cell r="C7691" t="str">
            <v>Sinh Hoạt Chủ Nhiệm</v>
          </cell>
          <cell r="D7691" t="str">
            <v>21T4-QKS1</v>
          </cell>
          <cell r="E7691">
            <v>2</v>
          </cell>
          <cell r="F7691" t="str">
            <v>Lê Thị Thúy Oanh</v>
          </cell>
          <cell r="G7691">
            <v>48</v>
          </cell>
        </row>
        <row r="7692">
          <cell r="B7692" t="str">
            <v>SHCN(9+)82</v>
          </cell>
          <cell r="C7692" t="str">
            <v>Sinh Hoạt Chủ Nhiệm</v>
          </cell>
          <cell r="D7692" t="str">
            <v>21T4-QNH1</v>
          </cell>
          <cell r="E7692">
            <v>2</v>
          </cell>
          <cell r="F7692" t="str">
            <v>Hồ Gia Bảo</v>
          </cell>
          <cell r="G7692">
            <v>23</v>
          </cell>
        </row>
        <row r="7693">
          <cell r="B7693" t="str">
            <v>SHCN(9+)83</v>
          </cell>
          <cell r="C7693" t="str">
            <v>Sinh Hoạt Chủ Nhiệm</v>
          </cell>
          <cell r="D7693" t="str">
            <v>21T4-KLB1; 21T4-KLB2</v>
          </cell>
          <cell r="E7693">
            <v>2</v>
          </cell>
          <cell r="F7693" t="str">
            <v>Phạm Thị Thanh  Thúy</v>
          </cell>
          <cell r="G7693">
            <v>48</v>
          </cell>
        </row>
        <row r="7694">
          <cell r="B7694" t="str">
            <v>SHCN(9+)85</v>
          </cell>
          <cell r="C7694" t="str">
            <v>Sinh Hoạt Chủ Nhiệm</v>
          </cell>
          <cell r="D7694" t="str">
            <v>21T4-KXD1</v>
          </cell>
          <cell r="E7694">
            <v>2</v>
          </cell>
          <cell r="F7694" t="str">
            <v>Trần Ngọc Tuấn</v>
          </cell>
          <cell r="G7694">
            <v>13</v>
          </cell>
        </row>
        <row r="7695">
          <cell r="B7695" t="str">
            <v>SHCN(9+)86</v>
          </cell>
          <cell r="C7695" t="str">
            <v>Sinh Hoạt Chủ Nhiệm</v>
          </cell>
          <cell r="D7695" t="str">
            <v>21T4-KML1</v>
          </cell>
          <cell r="E7695">
            <v>2</v>
          </cell>
          <cell r="F7695" t="str">
            <v>Nguyễn Văn Đông</v>
          </cell>
          <cell r="G7695">
            <v>46</v>
          </cell>
        </row>
        <row r="7696">
          <cell r="B7696" t="str">
            <v>SHCN(9+)87</v>
          </cell>
          <cell r="C7696" t="str">
            <v>Sinh Hoạt Chủ Nhiệm</v>
          </cell>
          <cell r="D7696" t="str">
            <v>21T4-VSL1</v>
          </cell>
          <cell r="E7696">
            <v>2</v>
          </cell>
          <cell r="F7696" t="str">
            <v>Nguyễn Thanh Dũng</v>
          </cell>
          <cell r="G7696">
            <v>39</v>
          </cell>
        </row>
        <row r="7697">
          <cell r="B7697" t="str">
            <v>SHCN(9+)88</v>
          </cell>
          <cell r="C7697" t="str">
            <v>Sinh Hoạt Chủ Nhiệm</v>
          </cell>
          <cell r="D7697" t="str">
            <v>22T4-KML1</v>
          </cell>
          <cell r="E7697">
            <v>2</v>
          </cell>
          <cell r="F7697" t="str">
            <v>Trần Đình Khoa</v>
          </cell>
          <cell r="G7697">
            <v>35</v>
          </cell>
        </row>
        <row r="7698">
          <cell r="B7698" t="str">
            <v>SHCN(9+)89</v>
          </cell>
          <cell r="C7698" t="str">
            <v>Sinh Hoạt Chủ Nhiệm</v>
          </cell>
          <cell r="D7698" t="str">
            <v>22T4-NNA1</v>
          </cell>
          <cell r="E7698">
            <v>2</v>
          </cell>
          <cell r="F7698" t="str">
            <v>Nguyễn Thị  Thủy</v>
          </cell>
          <cell r="G7698">
            <v>41</v>
          </cell>
        </row>
        <row r="7699">
          <cell r="B7699" t="str">
            <v>SHCN(9+)90</v>
          </cell>
          <cell r="C7699" t="str">
            <v>Sinh Hoạt Chủ Nhiệm</v>
          </cell>
          <cell r="D7699" t="str">
            <v>22T4-NNA2</v>
          </cell>
          <cell r="E7699">
            <v>2</v>
          </cell>
          <cell r="F7699" t="str">
            <v>Hà Như Mai</v>
          </cell>
          <cell r="G7699">
            <v>33</v>
          </cell>
        </row>
        <row r="7700">
          <cell r="B7700" t="str">
            <v>SHCN(9+)92</v>
          </cell>
          <cell r="C7700" t="str">
            <v>Sinh Hoạt Chủ Nhiệm</v>
          </cell>
          <cell r="D7700" t="str">
            <v>22T4-NHQ1; 22T4-NTN1</v>
          </cell>
          <cell r="E7700">
            <v>2</v>
          </cell>
          <cell r="F7700" t="str">
            <v>Nguyễn Thị  Nhuận</v>
          </cell>
          <cell r="G7700">
            <v>44</v>
          </cell>
        </row>
        <row r="7701">
          <cell r="B7701" t="str">
            <v>SHCN(9+)93</v>
          </cell>
          <cell r="C7701" t="str">
            <v>Sinh Hoạt Chủ Nhiệm</v>
          </cell>
          <cell r="D7701" t="str">
            <v>22T4-CCK1</v>
          </cell>
          <cell r="E7701">
            <v>2</v>
          </cell>
          <cell r="F7701" t="str">
            <v>Trần Thị  Hương</v>
          </cell>
          <cell r="G7701">
            <v>63</v>
          </cell>
        </row>
        <row r="7702">
          <cell r="B7702" t="str">
            <v>SHCN(9+)94</v>
          </cell>
          <cell r="C7702" t="str">
            <v>Sinh Hoạt Chủ Nhiệm</v>
          </cell>
          <cell r="D7702" t="str">
            <v>22T4-CTM1; 22T4-CKC1</v>
          </cell>
          <cell r="E7702">
            <v>2</v>
          </cell>
          <cell r="F7702" t="str">
            <v>Võ Hoài Sơn</v>
          </cell>
          <cell r="G7702">
            <v>51</v>
          </cell>
        </row>
        <row r="7703">
          <cell r="B7703" t="str">
            <v>SHCN(9+)96</v>
          </cell>
          <cell r="C7703" t="str">
            <v>Sinh Hoạt Chủ Nhiệm</v>
          </cell>
          <cell r="D7703" t="str">
            <v>22T4-CNÔ1</v>
          </cell>
          <cell r="E7703">
            <v>2</v>
          </cell>
          <cell r="F7703" t="str">
            <v>Nguyễn Thị  Nhung</v>
          </cell>
          <cell r="G7703">
            <v>48</v>
          </cell>
        </row>
        <row r="7704">
          <cell r="B7704" t="str">
            <v>SHCN(9+)97</v>
          </cell>
          <cell r="C7704" t="str">
            <v>Sinh Hoạt Chủ Nhiệm</v>
          </cell>
          <cell r="D7704" t="str">
            <v>22T4-CNÔ2</v>
          </cell>
          <cell r="E7704">
            <v>2</v>
          </cell>
          <cell r="F7704" t="str">
            <v>Trần Văn Đông</v>
          </cell>
          <cell r="G7704">
            <v>45</v>
          </cell>
        </row>
        <row r="7705">
          <cell r="B7705" t="str">
            <v>SHCN(9+)98</v>
          </cell>
          <cell r="C7705" t="str">
            <v>Sinh Hoạt Chủ Nhiệm</v>
          </cell>
          <cell r="D7705" t="str">
            <v>22T4-CNÔ3</v>
          </cell>
          <cell r="E7705">
            <v>2</v>
          </cell>
          <cell r="F7705" t="str">
            <v>Nguyễn Trung  Dũng</v>
          </cell>
          <cell r="G7705">
            <v>47</v>
          </cell>
        </row>
        <row r="7706">
          <cell r="B7706" t="str">
            <v>SHCN(9+)99</v>
          </cell>
          <cell r="C7706" t="str">
            <v>Sinh Hoạt Chủ Nhiệm</v>
          </cell>
          <cell r="D7706" t="str">
            <v>22T4-CNÔ4</v>
          </cell>
          <cell r="E7706">
            <v>2</v>
          </cell>
          <cell r="F7706" t="str">
            <v>Nguyễn Thanh Vĩnh Phúc</v>
          </cell>
          <cell r="G7706">
            <v>48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M1711"/>
  <sheetViews>
    <sheetView topLeftCell="A1207" workbookViewId="0">
      <selection activeCell="L1219" sqref="L1219"/>
    </sheetView>
  </sheetViews>
  <sheetFormatPr defaultRowHeight="15" x14ac:dyDescent="0.25"/>
  <cols>
    <col min="3" max="3" width="11.85546875" customWidth="1"/>
    <col min="4" max="5" width="21.7109375" customWidth="1"/>
  </cols>
  <sheetData>
    <row r="4" spans="1:13" x14ac:dyDescent="0.25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6">
        <v>1</v>
      </c>
      <c r="G4" s="7"/>
      <c r="H4" s="7">
        <v>60</v>
      </c>
      <c r="I4" s="8">
        <v>27</v>
      </c>
      <c r="J4" s="9">
        <v>0</v>
      </c>
      <c r="K4" s="9">
        <v>1</v>
      </c>
      <c r="L4" s="10">
        <v>45</v>
      </c>
      <c r="M4" s="121">
        <f>SUM(L4:L22)</f>
        <v>749.8</v>
      </c>
    </row>
    <row r="5" spans="1:13" x14ac:dyDescent="0.25">
      <c r="A5" s="11"/>
      <c r="B5" s="12"/>
      <c r="C5" s="3" t="s">
        <v>6</v>
      </c>
      <c r="D5" s="4" t="s">
        <v>7</v>
      </c>
      <c r="E5" s="5" t="s">
        <v>8</v>
      </c>
      <c r="F5" s="6">
        <v>1</v>
      </c>
      <c r="G5" s="7"/>
      <c r="H5" s="7">
        <v>7</v>
      </c>
      <c r="I5" s="8">
        <v>43</v>
      </c>
      <c r="J5" s="9">
        <v>0</v>
      </c>
      <c r="K5" s="9">
        <v>0</v>
      </c>
      <c r="L5" s="13">
        <v>21.5</v>
      </c>
    </row>
    <row r="6" spans="1:13" x14ac:dyDescent="0.25">
      <c r="A6" s="11"/>
      <c r="B6" s="12"/>
      <c r="C6" s="3" t="s">
        <v>9</v>
      </c>
      <c r="D6" s="4" t="s">
        <v>7</v>
      </c>
      <c r="E6" s="5" t="s">
        <v>10</v>
      </c>
      <c r="F6" s="6">
        <v>1</v>
      </c>
      <c r="G6" s="7"/>
      <c r="H6" s="7">
        <v>7</v>
      </c>
      <c r="I6" s="8">
        <v>46</v>
      </c>
      <c r="J6" s="9">
        <v>0</v>
      </c>
      <c r="K6" s="9">
        <v>0</v>
      </c>
      <c r="L6" s="10">
        <v>23</v>
      </c>
    </row>
    <row r="7" spans="1:13" x14ac:dyDescent="0.25">
      <c r="A7" s="11"/>
      <c r="B7" s="12"/>
      <c r="C7" s="14" t="s">
        <v>12</v>
      </c>
      <c r="D7" s="4" t="s">
        <v>3</v>
      </c>
      <c r="E7" s="5" t="s">
        <v>13</v>
      </c>
      <c r="F7" s="6">
        <v>1</v>
      </c>
      <c r="G7" s="7"/>
      <c r="H7" s="7">
        <v>120</v>
      </c>
      <c r="I7" s="8">
        <v>28</v>
      </c>
      <c r="J7" s="9">
        <v>0</v>
      </c>
      <c r="K7" s="9">
        <v>1</v>
      </c>
      <c r="L7" s="13">
        <v>90</v>
      </c>
    </row>
    <row r="8" spans="1:13" x14ac:dyDescent="0.25">
      <c r="A8" s="11"/>
      <c r="B8" s="12"/>
      <c r="C8" s="3" t="s">
        <v>14</v>
      </c>
      <c r="D8" s="4" t="s">
        <v>15</v>
      </c>
      <c r="E8" s="5" t="s">
        <v>16</v>
      </c>
      <c r="F8" s="6">
        <v>1</v>
      </c>
      <c r="G8" s="7">
        <v>12</v>
      </c>
      <c r="H8" s="7">
        <v>18</v>
      </c>
      <c r="I8" s="8">
        <v>22</v>
      </c>
      <c r="J8" s="9">
        <v>1.3</v>
      </c>
      <c r="K8" s="9">
        <v>1.3</v>
      </c>
      <c r="L8" s="10">
        <v>33.200000000000003</v>
      </c>
    </row>
    <row r="9" spans="1:13" x14ac:dyDescent="0.25">
      <c r="A9" s="15"/>
      <c r="B9" s="12"/>
      <c r="C9" s="3" t="s">
        <v>17</v>
      </c>
      <c r="D9" s="16" t="s">
        <v>18</v>
      </c>
      <c r="E9" s="17" t="s">
        <v>16</v>
      </c>
      <c r="F9" s="6">
        <v>1</v>
      </c>
      <c r="G9" s="7">
        <v>24</v>
      </c>
      <c r="H9" s="7">
        <v>24</v>
      </c>
      <c r="I9" s="8">
        <v>22</v>
      </c>
      <c r="J9" s="9">
        <v>1.3</v>
      </c>
      <c r="K9" s="9">
        <v>1.3</v>
      </c>
      <c r="L9" s="10">
        <v>54.6</v>
      </c>
    </row>
    <row r="10" spans="1:13" x14ac:dyDescent="0.25">
      <c r="A10" s="18"/>
      <c r="B10" s="19"/>
      <c r="C10" s="3" t="s">
        <v>19</v>
      </c>
      <c r="D10" s="16" t="s">
        <v>20</v>
      </c>
      <c r="E10" s="17" t="s">
        <v>21</v>
      </c>
      <c r="F10" s="6">
        <v>1</v>
      </c>
      <c r="G10" s="7">
        <v>45</v>
      </c>
      <c r="H10" s="7"/>
      <c r="I10" s="8">
        <v>50</v>
      </c>
      <c r="J10" s="9">
        <v>1.2</v>
      </c>
      <c r="K10" s="9">
        <v>0</v>
      </c>
      <c r="L10" s="10">
        <v>54</v>
      </c>
    </row>
    <row r="11" spans="1:13" x14ac:dyDescent="0.25">
      <c r="A11" s="11"/>
      <c r="B11" s="20"/>
      <c r="C11" s="4" t="s">
        <v>22</v>
      </c>
      <c r="D11" s="16" t="s">
        <v>23</v>
      </c>
      <c r="E11" s="17" t="s">
        <v>24</v>
      </c>
      <c r="F11" s="6">
        <v>1</v>
      </c>
      <c r="G11" s="7">
        <v>30</v>
      </c>
      <c r="H11" s="7"/>
      <c r="I11" s="8">
        <v>58</v>
      </c>
      <c r="J11" s="9">
        <v>1.2</v>
      </c>
      <c r="K11" s="9">
        <v>0</v>
      </c>
      <c r="L11" s="10">
        <v>36</v>
      </c>
    </row>
    <row r="12" spans="1:13" x14ac:dyDescent="0.25">
      <c r="A12" s="11"/>
      <c r="B12" s="12"/>
      <c r="C12" s="4" t="s">
        <v>25</v>
      </c>
      <c r="D12" s="16" t="s">
        <v>26</v>
      </c>
      <c r="E12" s="17" t="s">
        <v>27</v>
      </c>
      <c r="F12" s="6">
        <v>1</v>
      </c>
      <c r="G12" s="7">
        <v>60</v>
      </c>
      <c r="H12" s="21"/>
      <c r="I12" s="8">
        <f>VLOOKUP(C12,[1]LHP!$B$4850:$G$7706,6,1)</f>
        <v>18</v>
      </c>
      <c r="J12" s="9">
        <v>1.3</v>
      </c>
      <c r="K12" s="9">
        <v>0</v>
      </c>
      <c r="L12" s="10">
        <v>78</v>
      </c>
    </row>
    <row r="13" spans="1:13" x14ac:dyDescent="0.25">
      <c r="A13" s="11"/>
      <c r="B13" s="12"/>
      <c r="C13" s="4" t="s">
        <v>28</v>
      </c>
      <c r="D13" s="22" t="s">
        <v>29</v>
      </c>
      <c r="E13" s="17" t="s">
        <v>27</v>
      </c>
      <c r="F13" s="6">
        <v>1</v>
      </c>
      <c r="G13" s="7">
        <v>16</v>
      </c>
      <c r="H13" s="7"/>
      <c r="I13" s="8"/>
      <c r="J13" s="9">
        <v>0</v>
      </c>
      <c r="K13" s="9">
        <v>0</v>
      </c>
      <c r="L13" s="10">
        <v>0</v>
      </c>
    </row>
    <row r="14" spans="1:13" x14ac:dyDescent="0.25">
      <c r="A14" s="11"/>
      <c r="B14" s="12"/>
      <c r="C14" s="4"/>
      <c r="D14" s="16"/>
      <c r="E14" s="17"/>
      <c r="F14" s="6"/>
      <c r="G14" s="7"/>
      <c r="H14" s="7"/>
      <c r="I14" s="8"/>
      <c r="J14" s="9">
        <v>0</v>
      </c>
      <c r="K14" s="9">
        <v>0</v>
      </c>
      <c r="L14" s="10">
        <v>0</v>
      </c>
    </row>
    <row r="15" spans="1:13" x14ac:dyDescent="0.25">
      <c r="A15" s="11"/>
      <c r="B15" s="12"/>
      <c r="C15" s="4" t="s">
        <v>30</v>
      </c>
      <c r="D15" s="16" t="s">
        <v>31</v>
      </c>
      <c r="E15" s="17" t="s">
        <v>32</v>
      </c>
      <c r="F15" s="6">
        <v>2</v>
      </c>
      <c r="G15" s="7"/>
      <c r="H15" s="7">
        <v>60</v>
      </c>
      <c r="I15" s="8">
        <f>VLOOKUP(C15,[1]LHP!$B$4850:$G$7706,6,1)</f>
        <v>29</v>
      </c>
      <c r="J15" s="9">
        <v>0</v>
      </c>
      <c r="K15" s="9">
        <v>1</v>
      </c>
      <c r="L15" s="10">
        <v>45</v>
      </c>
    </row>
    <row r="16" spans="1:13" x14ac:dyDescent="0.25">
      <c r="A16" s="11"/>
      <c r="B16" s="12"/>
      <c r="C16" s="4" t="s">
        <v>33</v>
      </c>
      <c r="D16" s="16" t="s">
        <v>34</v>
      </c>
      <c r="E16" s="17" t="s">
        <v>35</v>
      </c>
      <c r="F16" s="6">
        <v>2</v>
      </c>
      <c r="G16" s="7"/>
      <c r="H16" s="7">
        <v>60</v>
      </c>
      <c r="I16" s="8">
        <v>26</v>
      </c>
      <c r="J16" s="9">
        <v>0</v>
      </c>
      <c r="K16" s="9">
        <v>1</v>
      </c>
      <c r="L16" s="13">
        <v>45</v>
      </c>
    </row>
    <row r="17" spans="1:12" ht="24.75" x14ac:dyDescent="0.25">
      <c r="A17" s="15" t="s">
        <v>36</v>
      </c>
      <c r="B17" s="12">
        <f>B8+B5+B10</f>
        <v>0</v>
      </c>
      <c r="C17" s="4" t="s">
        <v>37</v>
      </c>
      <c r="D17" s="17" t="s">
        <v>38</v>
      </c>
      <c r="E17" s="17" t="s">
        <v>39</v>
      </c>
      <c r="F17" s="6">
        <v>2</v>
      </c>
      <c r="G17" s="7"/>
      <c r="H17" s="7">
        <v>60</v>
      </c>
      <c r="I17" s="8">
        <f>VLOOKUP(C17,[1]LHP!$B$4850:$G$7706,6,1)</f>
        <v>26</v>
      </c>
      <c r="J17" s="9">
        <v>0</v>
      </c>
      <c r="K17" s="9">
        <v>1.3</v>
      </c>
      <c r="L17" s="10">
        <v>58.5</v>
      </c>
    </row>
    <row r="18" spans="1:12" x14ac:dyDescent="0.25">
      <c r="A18" s="11"/>
      <c r="B18" s="12"/>
      <c r="C18" s="4" t="s">
        <v>40</v>
      </c>
      <c r="D18" s="16" t="s">
        <v>41</v>
      </c>
      <c r="E18" s="17" t="s">
        <v>42</v>
      </c>
      <c r="F18" s="6">
        <v>2</v>
      </c>
      <c r="G18" s="7">
        <v>60</v>
      </c>
      <c r="H18" s="7"/>
      <c r="I18" s="8">
        <f>VLOOKUP(C18,[1]LHP!$B$4850:$G$7706,6,1)</f>
        <v>47</v>
      </c>
      <c r="J18" s="9">
        <v>1.2</v>
      </c>
      <c r="K18" s="9">
        <v>0</v>
      </c>
      <c r="L18" s="10">
        <v>72</v>
      </c>
    </row>
    <row r="19" spans="1:12" x14ac:dyDescent="0.25">
      <c r="A19" s="11"/>
      <c r="B19" s="12"/>
      <c r="C19" s="4" t="s">
        <v>43</v>
      </c>
      <c r="D19" s="16" t="s">
        <v>41</v>
      </c>
      <c r="E19" s="17" t="s">
        <v>27</v>
      </c>
      <c r="F19" s="6">
        <v>2</v>
      </c>
      <c r="G19" s="7">
        <v>60</v>
      </c>
      <c r="H19" s="7"/>
      <c r="I19" s="8">
        <f>VLOOKUP(C19,[1]LHP!$B$4850:$G$7706,6,1)</f>
        <v>21</v>
      </c>
      <c r="J19" s="9">
        <v>1.3</v>
      </c>
      <c r="K19" s="9">
        <v>0</v>
      </c>
      <c r="L19" s="10">
        <v>78</v>
      </c>
    </row>
    <row r="20" spans="1:12" x14ac:dyDescent="0.25">
      <c r="A20" s="11"/>
      <c r="B20" s="12"/>
      <c r="C20" s="4" t="s">
        <v>44</v>
      </c>
      <c r="D20" s="22" t="s">
        <v>29</v>
      </c>
      <c r="E20" s="17" t="s">
        <v>27</v>
      </c>
      <c r="F20" s="6">
        <v>2</v>
      </c>
      <c r="G20" s="7">
        <v>16</v>
      </c>
      <c r="H20" s="7"/>
      <c r="I20" s="8"/>
      <c r="J20" s="9">
        <v>0</v>
      </c>
      <c r="K20" s="9">
        <v>0</v>
      </c>
      <c r="L20" s="10">
        <v>0</v>
      </c>
    </row>
    <row r="21" spans="1:12" x14ac:dyDescent="0.25">
      <c r="A21" s="11"/>
      <c r="B21" s="12"/>
      <c r="C21" s="4"/>
      <c r="D21" s="16"/>
      <c r="E21" s="17"/>
      <c r="F21" s="6"/>
      <c r="G21" s="7"/>
      <c r="H21" s="7"/>
      <c r="I21" s="8"/>
      <c r="J21" s="9">
        <v>0</v>
      </c>
      <c r="K21" s="9">
        <v>0</v>
      </c>
      <c r="L21" s="10">
        <v>0</v>
      </c>
    </row>
    <row r="22" spans="1:12" x14ac:dyDescent="0.25">
      <c r="A22" s="11"/>
      <c r="B22" s="12"/>
      <c r="C22" s="4"/>
      <c r="D22" s="16"/>
      <c r="E22" s="17"/>
      <c r="F22" s="6"/>
      <c r="G22" s="23">
        <v>16</v>
      </c>
      <c r="H22" s="7"/>
      <c r="I22" s="8">
        <v>10</v>
      </c>
      <c r="J22" s="9">
        <v>1</v>
      </c>
      <c r="K22" s="9">
        <v>0</v>
      </c>
      <c r="L22" s="10">
        <v>16</v>
      </c>
    </row>
    <row r="23" spans="1:12" x14ac:dyDescent="0.25">
      <c r="A23" s="30"/>
      <c r="B23" s="31"/>
      <c r="C23" s="14"/>
      <c r="D23" s="24"/>
      <c r="E23" s="25"/>
      <c r="F23" s="6"/>
      <c r="G23" s="7"/>
      <c r="H23" s="7"/>
      <c r="I23" s="8"/>
      <c r="J23" s="9">
        <v>0</v>
      </c>
      <c r="K23" s="9">
        <v>0</v>
      </c>
      <c r="L23" s="10">
        <v>0</v>
      </c>
    </row>
    <row r="24" spans="1:12" x14ac:dyDescent="0.25">
      <c r="A24" s="1" t="s">
        <v>45</v>
      </c>
      <c r="B24" s="2" t="s">
        <v>1</v>
      </c>
      <c r="C24" s="3">
        <v>21100132913</v>
      </c>
      <c r="D24" s="32" t="s">
        <v>46</v>
      </c>
      <c r="E24" s="33" t="s">
        <v>47</v>
      </c>
      <c r="F24" s="6" t="s">
        <v>48</v>
      </c>
      <c r="G24" s="7"/>
      <c r="H24" s="7">
        <v>10</v>
      </c>
      <c r="I24" s="8">
        <v>28</v>
      </c>
      <c r="J24" s="9">
        <v>0</v>
      </c>
      <c r="K24" s="9">
        <v>1</v>
      </c>
      <c r="L24" s="10">
        <v>7.5</v>
      </c>
    </row>
    <row r="25" spans="1:12" ht="24.75" x14ac:dyDescent="0.25">
      <c r="A25" s="34" t="s">
        <v>49</v>
      </c>
      <c r="B25" s="12"/>
      <c r="C25" s="3"/>
      <c r="D25" s="32"/>
      <c r="E25" s="33"/>
      <c r="F25" s="6"/>
      <c r="G25" s="7"/>
      <c r="H25" s="7"/>
      <c r="I25" s="8"/>
      <c r="J25" s="9">
        <v>0</v>
      </c>
      <c r="K25" s="9">
        <v>0</v>
      </c>
      <c r="L25" s="10">
        <v>0</v>
      </c>
    </row>
    <row r="26" spans="1:12" ht="24" x14ac:dyDescent="0.25">
      <c r="A26" s="11" t="s">
        <v>50</v>
      </c>
      <c r="B26" s="12">
        <v>64.5</v>
      </c>
      <c r="C26" s="27" t="s">
        <v>51</v>
      </c>
      <c r="D26" s="35" t="s">
        <v>52</v>
      </c>
      <c r="E26" s="33" t="s">
        <v>53</v>
      </c>
      <c r="F26" s="6">
        <v>1</v>
      </c>
      <c r="G26" s="7"/>
      <c r="H26" s="7">
        <v>60</v>
      </c>
      <c r="I26" s="8">
        <v>39</v>
      </c>
      <c r="J26" s="9">
        <v>0</v>
      </c>
      <c r="K26" s="9">
        <v>1.3</v>
      </c>
      <c r="L26" s="13">
        <v>58.5</v>
      </c>
    </row>
    <row r="27" spans="1:12" x14ac:dyDescent="0.25">
      <c r="A27" s="11" t="s">
        <v>54</v>
      </c>
      <c r="B27" s="12">
        <v>64.5</v>
      </c>
      <c r="C27" s="27" t="s">
        <v>55</v>
      </c>
      <c r="D27" s="36" t="s">
        <v>29</v>
      </c>
      <c r="E27" s="37" t="s">
        <v>53</v>
      </c>
      <c r="F27" s="6">
        <v>1</v>
      </c>
      <c r="G27" s="7">
        <v>14</v>
      </c>
      <c r="H27" s="7"/>
      <c r="I27" s="8"/>
      <c r="J27" s="9">
        <v>0</v>
      </c>
      <c r="K27" s="9">
        <v>0</v>
      </c>
      <c r="L27" s="10">
        <v>0</v>
      </c>
    </row>
    <row r="28" spans="1:12" x14ac:dyDescent="0.25">
      <c r="A28" s="11" t="s">
        <v>56</v>
      </c>
      <c r="B28" s="12"/>
      <c r="C28" s="27" t="s">
        <v>57</v>
      </c>
      <c r="D28" s="32" t="s">
        <v>26</v>
      </c>
      <c r="E28" s="33" t="s">
        <v>24</v>
      </c>
      <c r="F28" s="6">
        <v>1</v>
      </c>
      <c r="G28" s="7">
        <v>60</v>
      </c>
      <c r="H28" s="7"/>
      <c r="I28" s="8">
        <v>57</v>
      </c>
      <c r="J28" s="9">
        <v>1.2</v>
      </c>
      <c r="K28" s="9">
        <v>0</v>
      </c>
      <c r="L28" s="10">
        <v>72</v>
      </c>
    </row>
    <row r="29" spans="1:12" x14ac:dyDescent="0.25">
      <c r="A29" s="11" t="s">
        <v>58</v>
      </c>
      <c r="B29" s="12">
        <v>1</v>
      </c>
      <c r="C29" s="27" t="s">
        <v>59</v>
      </c>
      <c r="D29" s="32" t="s">
        <v>60</v>
      </c>
      <c r="E29" s="33" t="s">
        <v>61</v>
      </c>
      <c r="F29" s="6">
        <v>1</v>
      </c>
      <c r="G29" s="7"/>
      <c r="H29" s="7">
        <v>180</v>
      </c>
      <c r="I29" s="8">
        <v>28</v>
      </c>
      <c r="J29" s="9">
        <v>0</v>
      </c>
      <c r="K29" s="9">
        <v>1</v>
      </c>
      <c r="L29" s="13">
        <v>135</v>
      </c>
    </row>
    <row r="30" spans="1:12" x14ac:dyDescent="0.25">
      <c r="A30" s="18" t="s">
        <v>62</v>
      </c>
      <c r="B30" s="19">
        <v>28</v>
      </c>
      <c r="C30" s="27" t="s">
        <v>63</v>
      </c>
      <c r="D30" s="4" t="s">
        <v>26</v>
      </c>
      <c r="E30" s="33" t="s">
        <v>64</v>
      </c>
      <c r="F30" s="6">
        <v>1</v>
      </c>
      <c r="G30" s="7">
        <v>60</v>
      </c>
      <c r="H30" s="7"/>
      <c r="I30" s="8">
        <v>57</v>
      </c>
      <c r="J30" s="9">
        <v>1.2</v>
      </c>
      <c r="K30" s="9">
        <v>0</v>
      </c>
      <c r="L30" s="10">
        <v>72</v>
      </c>
    </row>
    <row r="31" spans="1:12" x14ac:dyDescent="0.25">
      <c r="A31" s="11"/>
      <c r="B31" s="12"/>
      <c r="C31" s="27" t="s">
        <v>65</v>
      </c>
      <c r="D31" s="32" t="s">
        <v>60</v>
      </c>
      <c r="E31" s="33" t="s">
        <v>66</v>
      </c>
      <c r="F31" s="6">
        <v>1</v>
      </c>
      <c r="G31" s="7"/>
      <c r="H31" s="7">
        <v>90</v>
      </c>
      <c r="I31" s="8">
        <v>28</v>
      </c>
      <c r="J31" s="9">
        <v>0</v>
      </c>
      <c r="K31" s="9">
        <v>1</v>
      </c>
      <c r="L31" s="13">
        <v>67.5</v>
      </c>
    </row>
    <row r="32" spans="1:12" ht="24" x14ac:dyDescent="0.25">
      <c r="A32" s="11"/>
      <c r="B32" s="12"/>
      <c r="C32" s="27" t="s">
        <v>67</v>
      </c>
      <c r="D32" s="32" t="s">
        <v>68</v>
      </c>
      <c r="E32" s="33" t="s">
        <v>69</v>
      </c>
      <c r="F32" s="6">
        <v>1</v>
      </c>
      <c r="G32" s="7"/>
      <c r="H32" s="7">
        <v>60</v>
      </c>
      <c r="I32" s="8">
        <v>35</v>
      </c>
      <c r="J32" s="9">
        <v>0</v>
      </c>
      <c r="K32" s="9">
        <v>1.1000000000000001</v>
      </c>
      <c r="L32" s="13">
        <v>49.5</v>
      </c>
    </row>
    <row r="33" spans="1:12" ht="36" x14ac:dyDescent="0.25">
      <c r="A33" s="11"/>
      <c r="B33" s="12"/>
      <c r="C33" s="27" t="s">
        <v>70</v>
      </c>
      <c r="D33" s="38" t="s">
        <v>71</v>
      </c>
      <c r="E33" s="37" t="s">
        <v>72</v>
      </c>
      <c r="F33" s="6">
        <v>1</v>
      </c>
      <c r="G33" s="21">
        <v>1</v>
      </c>
      <c r="H33" s="21"/>
      <c r="I33" s="8"/>
      <c r="J33" s="9">
        <v>0</v>
      </c>
      <c r="K33" s="9">
        <v>0</v>
      </c>
      <c r="L33" s="10">
        <v>0</v>
      </c>
    </row>
    <row r="34" spans="1:12" x14ac:dyDescent="0.25">
      <c r="A34" s="11" t="s">
        <v>73</v>
      </c>
      <c r="B34" s="39">
        <f>B26+B27-2.15+B30</f>
        <v>154.85</v>
      </c>
      <c r="C34" s="27" t="s">
        <v>74</v>
      </c>
      <c r="D34" s="40" t="s">
        <v>60</v>
      </c>
      <c r="E34" s="25" t="s">
        <v>27</v>
      </c>
      <c r="F34" s="6">
        <v>1</v>
      </c>
      <c r="G34" s="7"/>
      <c r="H34" s="7">
        <v>90</v>
      </c>
      <c r="I34" s="8">
        <f>VLOOKUP(C34,[1]LHP!$B$4850:$G$7706,6,1)</f>
        <v>18</v>
      </c>
      <c r="J34" s="9">
        <v>0</v>
      </c>
      <c r="K34" s="9">
        <v>1.3</v>
      </c>
      <c r="L34" s="10">
        <v>87.8</v>
      </c>
    </row>
    <row r="35" spans="1:12" x14ac:dyDescent="0.25">
      <c r="A35" s="11"/>
      <c r="B35" s="12"/>
      <c r="C35" s="27" t="s">
        <v>75</v>
      </c>
      <c r="D35" s="40" t="s">
        <v>26</v>
      </c>
      <c r="E35" s="25" t="s">
        <v>76</v>
      </c>
      <c r="F35" s="6">
        <v>1</v>
      </c>
      <c r="G35" s="7">
        <v>30</v>
      </c>
      <c r="H35" s="7"/>
      <c r="I35" s="8">
        <v>31</v>
      </c>
      <c r="J35" s="9">
        <v>1</v>
      </c>
      <c r="K35" s="9">
        <v>0</v>
      </c>
      <c r="L35" s="10">
        <v>30</v>
      </c>
    </row>
    <row r="36" spans="1:12" x14ac:dyDescent="0.25">
      <c r="A36" s="11"/>
      <c r="B36" s="12"/>
      <c r="C36" s="27" t="s">
        <v>77</v>
      </c>
      <c r="D36" s="38" t="s">
        <v>29</v>
      </c>
      <c r="E36" s="33" t="s">
        <v>76</v>
      </c>
      <c r="F36" s="6">
        <v>1</v>
      </c>
      <c r="G36" s="7">
        <v>15</v>
      </c>
      <c r="H36" s="7"/>
      <c r="I36" s="8"/>
      <c r="J36" s="9">
        <v>0</v>
      </c>
      <c r="K36" s="9">
        <v>0</v>
      </c>
      <c r="L36" s="10">
        <v>0</v>
      </c>
    </row>
    <row r="37" spans="1:12" x14ac:dyDescent="0.25">
      <c r="A37" s="11"/>
      <c r="B37" s="12"/>
      <c r="C37" s="27"/>
      <c r="D37" s="24"/>
      <c r="E37" s="25"/>
      <c r="F37" s="6"/>
      <c r="G37" s="7"/>
      <c r="H37" s="7"/>
      <c r="I37" s="8"/>
      <c r="J37" s="9">
        <v>0</v>
      </c>
      <c r="K37" s="9">
        <v>0</v>
      </c>
      <c r="L37" s="10">
        <v>0</v>
      </c>
    </row>
    <row r="38" spans="1:12" x14ac:dyDescent="0.25">
      <c r="A38" s="11"/>
      <c r="B38" s="12"/>
      <c r="C38" s="27" t="s">
        <v>78</v>
      </c>
      <c r="D38" s="24" t="s">
        <v>79</v>
      </c>
      <c r="E38" s="25" t="s">
        <v>32</v>
      </c>
      <c r="F38" s="6">
        <v>2</v>
      </c>
      <c r="G38" s="7"/>
      <c r="H38" s="7">
        <v>60</v>
      </c>
      <c r="I38" s="8">
        <f>VLOOKUP(C38,[1]LHP!$B$4850:$G$7706,6,1)</f>
        <v>29</v>
      </c>
      <c r="J38" s="9">
        <v>0</v>
      </c>
      <c r="K38" s="9">
        <v>1</v>
      </c>
      <c r="L38" s="13">
        <v>45</v>
      </c>
    </row>
    <row r="39" spans="1:12" x14ac:dyDescent="0.25">
      <c r="A39" s="11"/>
      <c r="B39" s="12"/>
      <c r="C39" s="27" t="s">
        <v>80</v>
      </c>
      <c r="D39" s="32" t="s">
        <v>79</v>
      </c>
      <c r="E39" s="37" t="s">
        <v>81</v>
      </c>
      <c r="F39" s="6">
        <v>2</v>
      </c>
      <c r="G39" s="7"/>
      <c r="H39" s="7">
        <v>60</v>
      </c>
      <c r="I39" s="8">
        <v>20</v>
      </c>
      <c r="J39" s="9">
        <v>0</v>
      </c>
      <c r="K39" s="9">
        <v>1</v>
      </c>
      <c r="L39" s="13">
        <v>45</v>
      </c>
    </row>
    <row r="40" spans="1:12" x14ac:dyDescent="0.25">
      <c r="A40" s="11"/>
      <c r="B40" s="12"/>
      <c r="C40" s="27" t="s">
        <v>82</v>
      </c>
      <c r="D40" s="35" t="s">
        <v>83</v>
      </c>
      <c r="E40" s="37" t="s">
        <v>84</v>
      </c>
      <c r="F40" s="6">
        <v>2</v>
      </c>
      <c r="G40" s="7"/>
      <c r="H40" s="7">
        <v>7</v>
      </c>
      <c r="I40" s="8">
        <f>VLOOKUP(C40,[1]LHP!$B$4850:$G$7706,6,1)</f>
        <v>21</v>
      </c>
      <c r="J40" s="9">
        <v>0</v>
      </c>
      <c r="K40" s="9">
        <v>0</v>
      </c>
      <c r="L40" s="13">
        <v>10.5</v>
      </c>
    </row>
    <row r="41" spans="1:12" ht="36.75" x14ac:dyDescent="0.25">
      <c r="A41" s="11"/>
      <c r="B41" s="12"/>
      <c r="C41" s="27" t="s">
        <v>85</v>
      </c>
      <c r="D41" s="40" t="s">
        <v>86</v>
      </c>
      <c r="E41" s="25" t="s">
        <v>84</v>
      </c>
      <c r="F41" s="6">
        <v>2</v>
      </c>
      <c r="G41" s="7"/>
      <c r="H41" s="7">
        <v>60</v>
      </c>
      <c r="I41" s="8">
        <f>VLOOKUP(C41,[1]LHP!$B$4850:$G$7706,6,1)</f>
        <v>23</v>
      </c>
      <c r="J41" s="9">
        <v>0</v>
      </c>
      <c r="K41" s="9">
        <v>1</v>
      </c>
      <c r="L41" s="13">
        <v>45</v>
      </c>
    </row>
    <row r="42" spans="1:12" x14ac:dyDescent="0.25">
      <c r="A42" s="11"/>
      <c r="B42" s="12"/>
      <c r="C42" s="27" t="s">
        <v>87</v>
      </c>
      <c r="D42" s="24" t="s">
        <v>88</v>
      </c>
      <c r="E42" s="25" t="s">
        <v>53</v>
      </c>
      <c r="F42" s="6">
        <v>2</v>
      </c>
      <c r="G42" s="7"/>
      <c r="H42" s="7">
        <v>20</v>
      </c>
      <c r="I42" s="8"/>
      <c r="J42" s="9">
        <v>0</v>
      </c>
      <c r="K42" s="9">
        <v>0</v>
      </c>
      <c r="L42" s="13">
        <v>0</v>
      </c>
    </row>
    <row r="43" spans="1:12" x14ac:dyDescent="0.25">
      <c r="A43" s="11"/>
      <c r="B43" s="12"/>
      <c r="C43" s="27" t="s">
        <v>89</v>
      </c>
      <c r="D43" s="24" t="s">
        <v>90</v>
      </c>
      <c r="E43" s="25" t="s">
        <v>53</v>
      </c>
      <c r="F43" s="6">
        <v>2</v>
      </c>
      <c r="G43" s="7">
        <v>30</v>
      </c>
      <c r="H43" s="7"/>
      <c r="I43" s="8">
        <f>VLOOKUP(C43,[1]LHP!$B$4850:$G$7706,6,1)</f>
        <v>23</v>
      </c>
      <c r="J43" s="9">
        <v>1.3</v>
      </c>
      <c r="K43" s="9">
        <v>0</v>
      </c>
      <c r="L43" s="10">
        <v>39</v>
      </c>
    </row>
    <row r="44" spans="1:12" x14ac:dyDescent="0.25">
      <c r="A44" s="11"/>
      <c r="B44" s="12"/>
      <c r="C44" s="27" t="s">
        <v>91</v>
      </c>
      <c r="D44" s="41" t="s">
        <v>29</v>
      </c>
      <c r="E44" s="25" t="s">
        <v>53</v>
      </c>
      <c r="F44" s="6">
        <v>2</v>
      </c>
      <c r="G44" s="7">
        <v>15</v>
      </c>
      <c r="H44" s="7"/>
      <c r="I44" s="8"/>
      <c r="J44" s="9">
        <v>0</v>
      </c>
      <c r="K44" s="9">
        <v>0</v>
      </c>
      <c r="L44" s="10">
        <v>0</v>
      </c>
    </row>
    <row r="45" spans="1:12" ht="24.75" x14ac:dyDescent="0.25">
      <c r="A45" s="11"/>
      <c r="B45" s="12"/>
      <c r="C45" s="27" t="s">
        <v>92</v>
      </c>
      <c r="D45" s="40" t="s">
        <v>93</v>
      </c>
      <c r="E45" s="25" t="s">
        <v>53</v>
      </c>
      <c r="F45" s="6">
        <v>2</v>
      </c>
      <c r="G45" s="7"/>
      <c r="H45" s="7">
        <v>60</v>
      </c>
      <c r="I45" s="8">
        <f>VLOOKUP(C45,[1]LHP!$B$4850:$G$7706,6,1)</f>
        <v>22</v>
      </c>
      <c r="J45" s="9">
        <v>0</v>
      </c>
      <c r="K45" s="9">
        <v>1.3</v>
      </c>
      <c r="L45" s="13">
        <v>58.5</v>
      </c>
    </row>
    <row r="46" spans="1:12" x14ac:dyDescent="0.25">
      <c r="A46" s="11"/>
      <c r="B46" s="12"/>
      <c r="C46" s="27" t="s">
        <v>94</v>
      </c>
      <c r="D46" s="24" t="s">
        <v>90</v>
      </c>
      <c r="E46" s="25" t="s">
        <v>95</v>
      </c>
      <c r="F46" s="6">
        <v>2</v>
      </c>
      <c r="G46" s="7">
        <v>30</v>
      </c>
      <c r="H46" s="7"/>
      <c r="I46" s="8">
        <f>VLOOKUP(C46,[1]LHP!$B$4850:$G$7706,6,1)</f>
        <v>26</v>
      </c>
      <c r="J46" s="9">
        <v>1.3</v>
      </c>
      <c r="K46" s="9">
        <v>0</v>
      </c>
      <c r="L46" s="10">
        <v>39</v>
      </c>
    </row>
    <row r="47" spans="1:12" x14ac:dyDescent="0.25">
      <c r="A47" s="11"/>
      <c r="B47" s="12"/>
      <c r="C47" s="27" t="s">
        <v>96</v>
      </c>
      <c r="D47" s="24" t="s">
        <v>97</v>
      </c>
      <c r="E47" s="25" t="s">
        <v>66</v>
      </c>
      <c r="F47" s="6">
        <v>2</v>
      </c>
      <c r="G47" s="7"/>
      <c r="H47" s="7">
        <v>90</v>
      </c>
      <c r="I47" s="8">
        <v>17</v>
      </c>
      <c r="J47" s="9">
        <v>0</v>
      </c>
      <c r="K47" s="9">
        <v>1</v>
      </c>
      <c r="L47" s="13">
        <v>67.5</v>
      </c>
    </row>
    <row r="48" spans="1:12" x14ac:dyDescent="0.25">
      <c r="A48" s="11"/>
      <c r="B48" s="12"/>
      <c r="C48" s="27" t="s">
        <v>98</v>
      </c>
      <c r="D48" s="24" t="s">
        <v>97</v>
      </c>
      <c r="E48" s="25" t="s">
        <v>99</v>
      </c>
      <c r="F48" s="6">
        <v>2</v>
      </c>
      <c r="G48" s="7"/>
      <c r="H48" s="7">
        <v>60</v>
      </c>
      <c r="I48" s="8">
        <v>26</v>
      </c>
      <c r="J48" s="9">
        <v>0</v>
      </c>
      <c r="K48" s="9">
        <v>1</v>
      </c>
      <c r="L48" s="13">
        <v>45</v>
      </c>
    </row>
    <row r="49" spans="1:12" x14ac:dyDescent="0.25">
      <c r="A49" s="11"/>
      <c r="B49" s="12"/>
      <c r="C49" s="27" t="s">
        <v>100</v>
      </c>
      <c r="D49" s="24" t="s">
        <v>60</v>
      </c>
      <c r="E49" s="25" t="s">
        <v>101</v>
      </c>
      <c r="F49" s="6">
        <v>2</v>
      </c>
      <c r="G49" s="7"/>
      <c r="H49" s="7">
        <v>90</v>
      </c>
      <c r="I49" s="8">
        <v>16</v>
      </c>
      <c r="J49" s="9">
        <v>0</v>
      </c>
      <c r="K49" s="9">
        <v>1.3</v>
      </c>
      <c r="L49" s="10">
        <v>87.8</v>
      </c>
    </row>
    <row r="50" spans="1:12" x14ac:dyDescent="0.25">
      <c r="A50" s="11"/>
      <c r="B50" s="12"/>
      <c r="C50" s="27" t="s">
        <v>102</v>
      </c>
      <c r="D50" s="41" t="s">
        <v>29</v>
      </c>
      <c r="E50" s="25" t="s">
        <v>76</v>
      </c>
      <c r="F50" s="6">
        <v>2</v>
      </c>
      <c r="G50" s="7">
        <v>15</v>
      </c>
      <c r="H50" s="7"/>
      <c r="I50" s="8"/>
      <c r="J50" s="9">
        <v>0</v>
      </c>
      <c r="K50" s="9">
        <v>0</v>
      </c>
      <c r="L50" s="10">
        <v>0</v>
      </c>
    </row>
    <row r="51" spans="1:12" x14ac:dyDescent="0.25">
      <c r="A51" s="11"/>
      <c r="B51" s="12"/>
      <c r="C51" s="14" t="s">
        <v>103</v>
      </c>
      <c r="D51" s="24" t="s">
        <v>104</v>
      </c>
      <c r="E51" s="25" t="s">
        <v>76</v>
      </c>
      <c r="F51" s="6">
        <v>2</v>
      </c>
      <c r="G51" s="7">
        <v>12</v>
      </c>
      <c r="H51" s="7">
        <v>48</v>
      </c>
      <c r="I51" s="8">
        <f>VLOOKUP(C51,[1]LHP!$B$4850:$G$7706,6,1)</f>
        <v>16</v>
      </c>
      <c r="J51" s="9">
        <v>1</v>
      </c>
      <c r="K51" s="9">
        <v>1</v>
      </c>
      <c r="L51" s="13">
        <v>48</v>
      </c>
    </row>
    <row r="52" spans="1:12" x14ac:dyDescent="0.25">
      <c r="A52" s="11"/>
      <c r="B52" s="12"/>
      <c r="C52" s="14" t="s">
        <v>105</v>
      </c>
      <c r="D52" s="24" t="s">
        <v>104</v>
      </c>
      <c r="E52" s="25" t="s">
        <v>106</v>
      </c>
      <c r="F52" s="6"/>
      <c r="G52" s="7"/>
      <c r="H52" s="7">
        <v>60</v>
      </c>
      <c r="I52" s="8">
        <v>22</v>
      </c>
      <c r="J52" s="9">
        <v>0</v>
      </c>
      <c r="K52" s="9">
        <v>1</v>
      </c>
      <c r="L52" s="13">
        <v>45</v>
      </c>
    </row>
    <row r="53" spans="1:12" x14ac:dyDescent="0.25">
      <c r="A53" s="11"/>
      <c r="B53" s="12"/>
      <c r="C53" s="14"/>
      <c r="D53" s="16"/>
      <c r="E53" s="17"/>
      <c r="F53" s="6"/>
      <c r="G53" s="23">
        <v>112</v>
      </c>
      <c r="H53" s="7"/>
      <c r="I53" s="8">
        <v>10</v>
      </c>
      <c r="J53" s="9">
        <v>1</v>
      </c>
      <c r="K53" s="9">
        <v>0</v>
      </c>
      <c r="L53" s="10">
        <v>112</v>
      </c>
    </row>
    <row r="54" spans="1:12" x14ac:dyDescent="0.25">
      <c r="A54" s="11"/>
      <c r="B54" s="12"/>
      <c r="C54" s="14"/>
      <c r="D54" s="42"/>
      <c r="E54" s="25"/>
      <c r="F54" s="6"/>
      <c r="G54" s="7"/>
      <c r="H54" s="7"/>
      <c r="I54" s="8"/>
      <c r="J54" s="9">
        <v>0</v>
      </c>
      <c r="K54" s="9">
        <v>0</v>
      </c>
      <c r="L54" s="10">
        <v>0</v>
      </c>
    </row>
    <row r="55" spans="1:12" x14ac:dyDescent="0.25">
      <c r="A55" s="11"/>
      <c r="B55" s="12"/>
      <c r="C55" s="14"/>
      <c r="D55" s="24"/>
      <c r="E55" s="25"/>
      <c r="F55" s="6"/>
      <c r="G55" s="7"/>
      <c r="H55" s="7"/>
      <c r="I55" s="8"/>
      <c r="J55" s="9">
        <v>0</v>
      </c>
      <c r="K55" s="9">
        <v>0</v>
      </c>
      <c r="L55" s="10">
        <v>0</v>
      </c>
    </row>
    <row r="56" spans="1:12" x14ac:dyDescent="0.25">
      <c r="A56" s="11"/>
      <c r="B56" s="12"/>
      <c r="C56" s="14"/>
      <c r="D56" s="24"/>
      <c r="E56" s="25"/>
      <c r="F56" s="6"/>
      <c r="G56" s="7"/>
      <c r="H56" s="7"/>
      <c r="I56" s="8" t="e">
        <f>VLOOKUP(C56,[1]LHP!$B$4850:$G$7706,6,1)</f>
        <v>#N/A</v>
      </c>
      <c r="J56" s="9" t="e">
        <v>#N/A</v>
      </c>
      <c r="K56" s="9">
        <v>0</v>
      </c>
      <c r="L56" s="10">
        <v>0</v>
      </c>
    </row>
    <row r="57" spans="1:12" x14ac:dyDescent="0.25">
      <c r="A57" s="11"/>
      <c r="B57" s="12"/>
      <c r="C57" s="27"/>
      <c r="D57" s="24"/>
      <c r="E57" s="25"/>
      <c r="F57" s="6"/>
      <c r="G57" s="7"/>
      <c r="H57" s="7"/>
      <c r="I57" s="8" t="e">
        <f>VLOOKUP(C57,[1]LHP!$B$4850:$G$7706,6,1)</f>
        <v>#N/A</v>
      </c>
      <c r="J57" s="9" t="e">
        <v>#N/A</v>
      </c>
      <c r="K57" s="9">
        <v>0</v>
      </c>
      <c r="L57" s="10">
        <v>0</v>
      </c>
    </row>
    <row r="58" spans="1:12" x14ac:dyDescent="0.25">
      <c r="A58" s="11"/>
      <c r="B58" s="12"/>
      <c r="C58" s="27"/>
      <c r="D58" s="24"/>
      <c r="E58" s="25"/>
      <c r="F58" s="6"/>
      <c r="G58" s="7"/>
      <c r="H58" s="7"/>
      <c r="I58" s="8" t="e">
        <f>VLOOKUP(C58,[1]LHP!$B$4850:$G$7706,6,1)</f>
        <v>#N/A</v>
      </c>
      <c r="J58" s="9" t="e">
        <v>#N/A</v>
      </c>
      <c r="K58" s="9">
        <v>0</v>
      </c>
      <c r="L58" s="10">
        <v>0</v>
      </c>
    </row>
    <row r="59" spans="1:12" x14ac:dyDescent="0.25">
      <c r="A59" s="11"/>
      <c r="B59" s="12"/>
      <c r="C59" s="27"/>
      <c r="D59" s="24"/>
      <c r="E59" s="25"/>
      <c r="F59" s="6"/>
      <c r="G59" s="7"/>
      <c r="H59" s="7"/>
      <c r="I59" s="8" t="e">
        <f>VLOOKUP(C59,[1]LHP!$B$4850:$G$7706,6,1)</f>
        <v>#N/A</v>
      </c>
      <c r="J59" s="9" t="e">
        <v>#N/A</v>
      </c>
      <c r="K59" s="9">
        <v>0</v>
      </c>
      <c r="L59" s="10">
        <v>0</v>
      </c>
    </row>
    <row r="60" spans="1:12" x14ac:dyDescent="0.25">
      <c r="A60" s="11"/>
      <c r="B60" s="12"/>
      <c r="C60" s="27"/>
      <c r="D60" s="24"/>
      <c r="E60" s="25"/>
      <c r="F60" s="6"/>
      <c r="G60" s="7"/>
      <c r="H60" s="7"/>
      <c r="I60" s="8" t="e">
        <f>VLOOKUP(C60,[1]LHP!$B$4850:$G$7706,6,1)</f>
        <v>#N/A</v>
      </c>
      <c r="J60" s="9" t="e">
        <v>#N/A</v>
      </c>
      <c r="K60" s="9">
        <v>0</v>
      </c>
      <c r="L60" s="10">
        <v>0</v>
      </c>
    </row>
    <row r="61" spans="1:12" x14ac:dyDescent="0.25">
      <c r="A61" s="11"/>
      <c r="B61" s="12"/>
      <c r="C61" s="14"/>
      <c r="D61" s="24"/>
      <c r="E61" s="25"/>
      <c r="F61" s="6"/>
      <c r="G61" s="7"/>
      <c r="H61" s="7"/>
      <c r="I61" s="8" t="e">
        <f>VLOOKUP(C61,[1]LHP!$B$4850:$G$7706,6,1)</f>
        <v>#N/A</v>
      </c>
      <c r="J61" s="9" t="e">
        <v>#N/A</v>
      </c>
      <c r="K61" s="9">
        <v>0</v>
      </c>
      <c r="L61" s="10">
        <v>0</v>
      </c>
    </row>
    <row r="62" spans="1:12" x14ac:dyDescent="0.25">
      <c r="A62" s="11"/>
      <c r="B62" s="12"/>
      <c r="C62" s="14"/>
      <c r="D62" s="24"/>
      <c r="E62" s="25"/>
      <c r="F62" s="6"/>
      <c r="G62" s="7"/>
      <c r="H62" s="7"/>
      <c r="I62" s="8" t="e">
        <f>VLOOKUP(C62,[1]LHP!$B$4850:$G$7706,6,1)</f>
        <v>#N/A</v>
      </c>
      <c r="J62" s="9" t="e">
        <v>#N/A</v>
      </c>
      <c r="K62" s="9">
        <v>0</v>
      </c>
      <c r="L62" s="10">
        <v>0</v>
      </c>
    </row>
    <row r="63" spans="1:12" x14ac:dyDescent="0.25">
      <c r="A63" s="11"/>
      <c r="B63" s="12"/>
      <c r="C63" s="14"/>
      <c r="D63" s="24"/>
      <c r="E63" s="25"/>
      <c r="F63" s="6"/>
      <c r="G63" s="7"/>
      <c r="H63" s="7"/>
      <c r="I63" s="8" t="e">
        <f>VLOOKUP(C63,[1]LHP!$B$4850:$G$7706,6,1)</f>
        <v>#N/A</v>
      </c>
      <c r="J63" s="9" t="e">
        <v>#N/A</v>
      </c>
      <c r="K63" s="9">
        <v>0</v>
      </c>
      <c r="L63" s="10">
        <v>0</v>
      </c>
    </row>
    <row r="64" spans="1:12" x14ac:dyDescent="0.25">
      <c r="A64" s="11"/>
      <c r="B64" s="12"/>
      <c r="C64" s="27"/>
      <c r="D64" s="24"/>
      <c r="E64" s="25"/>
      <c r="F64" s="6"/>
      <c r="G64" s="7"/>
      <c r="H64" s="7"/>
      <c r="I64" s="8" t="e">
        <f>VLOOKUP(C64,[1]LHP!$B$4850:$G$7706,6,1)</f>
        <v>#N/A</v>
      </c>
      <c r="J64" s="9" t="e">
        <v>#N/A</v>
      </c>
      <c r="K64" s="9">
        <v>0</v>
      </c>
      <c r="L64" s="10">
        <v>0</v>
      </c>
    </row>
    <row r="65" spans="1:12" x14ac:dyDescent="0.25">
      <c r="A65" s="11"/>
      <c r="B65" s="12"/>
      <c r="C65" s="27"/>
      <c r="D65" s="24"/>
      <c r="E65" s="25"/>
      <c r="F65" s="6"/>
      <c r="G65" s="7"/>
      <c r="H65" s="7"/>
      <c r="I65" s="8" t="e">
        <f>VLOOKUP(C65,[1]LHP!$B$4850:$G$7706,6,1)</f>
        <v>#N/A</v>
      </c>
      <c r="J65" s="9" t="e">
        <v>#N/A</v>
      </c>
      <c r="K65" s="9">
        <v>0</v>
      </c>
      <c r="L65" s="10">
        <v>0</v>
      </c>
    </row>
    <row r="66" spans="1:12" x14ac:dyDescent="0.25">
      <c r="A66" s="11"/>
      <c r="B66" s="12"/>
      <c r="C66" s="27"/>
      <c r="D66" s="24"/>
      <c r="E66" s="25"/>
      <c r="F66" s="6"/>
      <c r="G66" s="7"/>
      <c r="H66" s="7"/>
      <c r="I66" s="8" t="e">
        <f>VLOOKUP(C66,[1]LHP!$B$4850:$G$7706,6,1)</f>
        <v>#N/A</v>
      </c>
      <c r="J66" s="9" t="e">
        <v>#N/A</v>
      </c>
      <c r="K66" s="9">
        <v>0</v>
      </c>
      <c r="L66" s="10">
        <v>0</v>
      </c>
    </row>
    <row r="67" spans="1:12" x14ac:dyDescent="0.25">
      <c r="A67" s="11"/>
      <c r="B67" s="12"/>
      <c r="C67" s="27"/>
      <c r="D67" s="24"/>
      <c r="E67" s="25"/>
      <c r="F67" s="6"/>
      <c r="G67" s="7"/>
      <c r="H67" s="7"/>
      <c r="I67" s="8" t="e">
        <f>VLOOKUP(C67,[1]LHP!$B$4850:$G$7706,6,1)</f>
        <v>#N/A</v>
      </c>
      <c r="J67" s="9" t="e">
        <v>#N/A</v>
      </c>
      <c r="K67" s="9">
        <v>0</v>
      </c>
      <c r="L67" s="10">
        <v>0</v>
      </c>
    </row>
    <row r="68" spans="1:12" x14ac:dyDescent="0.25">
      <c r="A68" s="11"/>
      <c r="B68" s="12"/>
      <c r="C68" s="27"/>
      <c r="D68" s="24"/>
      <c r="E68" s="25"/>
      <c r="F68" s="6"/>
      <c r="G68" s="7"/>
      <c r="H68" s="7"/>
      <c r="I68" s="8" t="e">
        <f>VLOOKUP(C68,[1]LHP!$B$4850:$G$7706,6,1)</f>
        <v>#N/A</v>
      </c>
      <c r="J68" s="9" t="e">
        <v>#N/A</v>
      </c>
      <c r="K68" s="9">
        <v>0</v>
      </c>
      <c r="L68" s="10">
        <v>0</v>
      </c>
    </row>
    <row r="69" spans="1:12" x14ac:dyDescent="0.25">
      <c r="A69" s="11"/>
      <c r="B69" s="12"/>
      <c r="C69" s="27"/>
      <c r="D69" s="24"/>
      <c r="E69" s="25"/>
      <c r="F69" s="6"/>
      <c r="G69" s="7"/>
      <c r="H69" s="7"/>
      <c r="I69" s="8" t="e">
        <f>VLOOKUP(C69,[1]LHP!$B$4850:$G$7706,6,1)</f>
        <v>#N/A</v>
      </c>
      <c r="J69" s="9" t="e">
        <v>#N/A</v>
      </c>
      <c r="K69" s="9">
        <v>0</v>
      </c>
      <c r="L69" s="10">
        <v>0</v>
      </c>
    </row>
    <row r="70" spans="1:12" x14ac:dyDescent="0.25">
      <c r="A70" s="11"/>
      <c r="B70" s="12"/>
      <c r="C70" s="27"/>
      <c r="D70" s="24"/>
      <c r="E70" s="25"/>
      <c r="F70" s="6"/>
      <c r="G70" s="7"/>
      <c r="H70" s="7"/>
      <c r="I70" s="8" t="e">
        <f>VLOOKUP(C70,[1]LHP!$B$4850:$G$7706,6,1)</f>
        <v>#N/A</v>
      </c>
      <c r="J70" s="9" t="e">
        <v>#N/A</v>
      </c>
      <c r="K70" s="9">
        <v>0</v>
      </c>
      <c r="L70" s="10">
        <v>0</v>
      </c>
    </row>
    <row r="71" spans="1:12" x14ac:dyDescent="0.25">
      <c r="A71" s="11"/>
      <c r="B71" s="12"/>
      <c r="C71" s="14"/>
      <c r="D71" s="24"/>
      <c r="E71" s="25"/>
      <c r="F71" s="6"/>
      <c r="G71" s="7"/>
      <c r="H71" s="7"/>
      <c r="I71" s="8" t="e">
        <f>VLOOKUP(C71,[1]LHP!$B$4850:$G$7706,6,1)</f>
        <v>#N/A</v>
      </c>
      <c r="J71" s="9" t="e">
        <v>#N/A</v>
      </c>
      <c r="K71" s="9">
        <v>0</v>
      </c>
      <c r="L71" s="10">
        <v>0</v>
      </c>
    </row>
    <row r="72" spans="1:12" x14ac:dyDescent="0.25">
      <c r="A72" s="11"/>
      <c r="B72" s="12"/>
      <c r="C72" s="14"/>
      <c r="D72" s="24"/>
      <c r="E72" s="25"/>
      <c r="F72" s="6"/>
      <c r="G72" s="7"/>
      <c r="H72" s="7"/>
      <c r="I72" s="8" t="e">
        <f>VLOOKUP(C72,[1]LHP!$B$4850:$G$7706,6,1)</f>
        <v>#N/A</v>
      </c>
      <c r="J72" s="9" t="e">
        <v>#N/A</v>
      </c>
      <c r="K72" s="9">
        <v>0</v>
      </c>
      <c r="L72" s="10">
        <v>0</v>
      </c>
    </row>
    <row r="73" spans="1:12" x14ac:dyDescent="0.25">
      <c r="A73" s="11"/>
      <c r="B73" s="12"/>
      <c r="C73" s="14"/>
      <c r="D73" s="24"/>
      <c r="E73" s="25"/>
      <c r="F73" s="6"/>
      <c r="G73" s="7"/>
      <c r="H73" s="7"/>
      <c r="I73" s="8" t="e">
        <f>VLOOKUP(C73,[1]LHP!$B$4850:$G$7706,6,1)</f>
        <v>#N/A</v>
      </c>
      <c r="J73" s="9" t="e">
        <v>#N/A</v>
      </c>
      <c r="K73" s="9">
        <v>0</v>
      </c>
      <c r="L73" s="10">
        <v>0</v>
      </c>
    </row>
    <row r="74" spans="1:12" x14ac:dyDescent="0.25">
      <c r="A74" s="11"/>
      <c r="B74" s="12"/>
      <c r="C74" s="14"/>
      <c r="D74" s="24"/>
      <c r="E74" s="25"/>
      <c r="F74" s="6"/>
      <c r="G74" s="7"/>
      <c r="H74" s="7"/>
      <c r="I74" s="8" t="e">
        <f>VLOOKUP(C74,[1]LHP!$B$4850:$G$7706,6,1)</f>
        <v>#N/A</v>
      </c>
      <c r="J74" s="9" t="e">
        <v>#N/A</v>
      </c>
      <c r="K74" s="9">
        <v>0</v>
      </c>
      <c r="L74" s="10">
        <v>0</v>
      </c>
    </row>
    <row r="75" spans="1:12" x14ac:dyDescent="0.25">
      <c r="A75" s="11"/>
      <c r="B75" s="12"/>
      <c r="C75" s="14"/>
      <c r="D75" s="24"/>
      <c r="E75" s="25"/>
      <c r="F75" s="6"/>
      <c r="G75" s="7"/>
      <c r="H75" s="7"/>
      <c r="I75" s="8" t="e">
        <f>VLOOKUP(C75,[1]LHP!$B$4850:$G$7706,6,1)</f>
        <v>#N/A</v>
      </c>
      <c r="J75" s="9" t="e">
        <v>#N/A</v>
      </c>
      <c r="K75" s="9">
        <v>0</v>
      </c>
      <c r="L75" s="10">
        <v>0</v>
      </c>
    </row>
    <row r="76" spans="1:12" x14ac:dyDescent="0.25">
      <c r="A76" s="11"/>
      <c r="B76" s="12"/>
      <c r="C76" s="14"/>
      <c r="D76" s="24"/>
      <c r="E76" s="25"/>
      <c r="F76" s="6"/>
      <c r="G76" s="7"/>
      <c r="H76" s="7"/>
      <c r="I76" s="8" t="e">
        <f>VLOOKUP(C76,[1]LHP!$B$4850:$G$7706,6,1)</f>
        <v>#N/A</v>
      </c>
      <c r="J76" s="9" t="e">
        <v>#N/A</v>
      </c>
      <c r="K76" s="9">
        <v>0</v>
      </c>
      <c r="L76" s="10">
        <v>0</v>
      </c>
    </row>
    <row r="77" spans="1:12" x14ac:dyDescent="0.25">
      <c r="A77" s="11"/>
      <c r="B77" s="12"/>
      <c r="C77" s="27"/>
      <c r="D77" s="24"/>
      <c r="E77" s="25"/>
      <c r="F77" s="6"/>
      <c r="G77" s="7"/>
      <c r="H77" s="7"/>
      <c r="I77" s="8" t="e">
        <f>VLOOKUP(C77,[1]LHP!$B$4850:$G$7706,6,1)</f>
        <v>#N/A</v>
      </c>
      <c r="J77" s="9" t="e">
        <v>#N/A</v>
      </c>
      <c r="K77" s="9">
        <v>0</v>
      </c>
      <c r="L77" s="10">
        <v>0</v>
      </c>
    </row>
    <row r="78" spans="1:12" x14ac:dyDescent="0.25">
      <c r="A78" s="11"/>
      <c r="B78" s="12"/>
      <c r="C78" s="27"/>
      <c r="D78" s="24"/>
      <c r="E78" s="25"/>
      <c r="F78" s="6"/>
      <c r="G78" s="7"/>
      <c r="H78" s="7"/>
      <c r="I78" s="8" t="e">
        <f>VLOOKUP(C78,[1]LHP!$B$4850:$G$7706,6,1)</f>
        <v>#N/A</v>
      </c>
      <c r="J78" s="9" t="e">
        <v>#N/A</v>
      </c>
      <c r="K78" s="9">
        <v>0</v>
      </c>
      <c r="L78" s="10">
        <v>0</v>
      </c>
    </row>
    <row r="79" spans="1:12" x14ac:dyDescent="0.25">
      <c r="A79" s="11"/>
      <c r="B79" s="12"/>
      <c r="C79" s="27"/>
      <c r="D79" s="24"/>
      <c r="E79" s="25"/>
      <c r="F79" s="6"/>
      <c r="G79" s="7"/>
      <c r="H79" s="7"/>
      <c r="I79" s="8" t="e">
        <f>VLOOKUP(C79,[1]LHP!$B$4850:$G$7706,6,1)</f>
        <v>#N/A</v>
      </c>
      <c r="J79" s="9" t="e">
        <v>#N/A</v>
      </c>
      <c r="K79" s="9">
        <v>0</v>
      </c>
      <c r="L79" s="10">
        <v>0</v>
      </c>
    </row>
    <row r="80" spans="1:12" x14ac:dyDescent="0.25">
      <c r="A80" s="11"/>
      <c r="B80" s="12"/>
      <c r="C80" s="27"/>
      <c r="D80" s="24"/>
      <c r="E80" s="25"/>
      <c r="F80" s="6"/>
      <c r="G80" s="7"/>
      <c r="H80" s="7"/>
      <c r="I80" s="8" t="e">
        <f>VLOOKUP(C80,[1]LHP!$B$4850:$G$7706,6,1)</f>
        <v>#N/A</v>
      </c>
      <c r="J80" s="9" t="e">
        <v>#N/A</v>
      </c>
      <c r="K80" s="9">
        <v>0</v>
      </c>
      <c r="L80" s="10">
        <v>0</v>
      </c>
    </row>
    <row r="81" spans="1:12" x14ac:dyDescent="0.25">
      <c r="A81" s="11"/>
      <c r="B81" s="12"/>
      <c r="C81" s="14"/>
      <c r="D81" s="24"/>
      <c r="E81" s="25"/>
      <c r="F81" s="6"/>
      <c r="G81" s="7"/>
      <c r="H81" s="7"/>
      <c r="I81" s="8" t="e">
        <f>VLOOKUP(C81,[1]LHP!$B$4850:$G$7706,6,1)</f>
        <v>#N/A</v>
      </c>
      <c r="J81" s="9" t="e">
        <v>#N/A</v>
      </c>
      <c r="K81" s="9">
        <v>0</v>
      </c>
      <c r="L81" s="10">
        <v>0</v>
      </c>
    </row>
    <row r="82" spans="1:12" x14ac:dyDescent="0.25">
      <c r="A82" s="11"/>
      <c r="B82" s="12"/>
      <c r="C82" s="14"/>
      <c r="D82" s="24"/>
      <c r="E82" s="25"/>
      <c r="F82" s="6"/>
      <c r="G82" s="7"/>
      <c r="H82" s="7"/>
      <c r="I82" s="8" t="e">
        <f>VLOOKUP(C82,[1]LHP!$B$4850:$G$7706,6,1)</f>
        <v>#N/A</v>
      </c>
      <c r="J82" s="9" t="e">
        <v>#N/A</v>
      </c>
      <c r="K82" s="9">
        <v>0</v>
      </c>
      <c r="L82" s="10">
        <v>0</v>
      </c>
    </row>
    <row r="83" spans="1:12" x14ac:dyDescent="0.25">
      <c r="A83" s="11"/>
      <c r="B83" s="12"/>
      <c r="C83" s="14"/>
      <c r="D83" s="24"/>
      <c r="E83" s="25"/>
      <c r="F83" s="6"/>
      <c r="G83" s="7"/>
      <c r="H83" s="7"/>
      <c r="I83" s="8" t="e">
        <f>VLOOKUP(C83,[1]LHP!$B$4850:$G$7706,6,1)</f>
        <v>#N/A</v>
      </c>
      <c r="J83" s="9" t="e">
        <v>#N/A</v>
      </c>
      <c r="K83" s="9">
        <v>0</v>
      </c>
      <c r="L83" s="10">
        <v>0</v>
      </c>
    </row>
    <row r="84" spans="1:12" x14ac:dyDescent="0.25">
      <c r="A84" s="11"/>
      <c r="B84" s="12"/>
      <c r="C84" s="14"/>
      <c r="D84" s="24"/>
      <c r="E84" s="25"/>
      <c r="F84" s="6"/>
      <c r="G84" s="7"/>
      <c r="H84" s="7"/>
      <c r="I84" s="8" t="e">
        <f>VLOOKUP(C84,[1]LHP!$B$4850:$G$7706,6,1)</f>
        <v>#N/A</v>
      </c>
      <c r="J84" s="9" t="e">
        <v>#N/A</v>
      </c>
      <c r="K84" s="9">
        <v>0</v>
      </c>
      <c r="L84" s="10">
        <v>0</v>
      </c>
    </row>
    <row r="85" spans="1:12" x14ac:dyDescent="0.25">
      <c r="A85" s="11"/>
      <c r="B85" s="12"/>
      <c r="C85" s="14"/>
      <c r="D85" s="24"/>
      <c r="E85" s="25"/>
      <c r="F85" s="6"/>
      <c r="G85" s="7"/>
      <c r="H85" s="7"/>
      <c r="I85" s="8" t="e">
        <f>VLOOKUP(C85,[1]LHP!$B$4850:$G$7706,6,1)</f>
        <v>#N/A</v>
      </c>
      <c r="J85" s="9" t="e">
        <v>#N/A</v>
      </c>
      <c r="K85" s="9">
        <v>0</v>
      </c>
      <c r="L85" s="10">
        <v>0</v>
      </c>
    </row>
    <row r="86" spans="1:12" x14ac:dyDescent="0.25">
      <c r="A86" s="11"/>
      <c r="B86" s="12"/>
      <c r="C86" s="14"/>
      <c r="D86" s="24"/>
      <c r="E86" s="25"/>
      <c r="F86" s="6"/>
      <c r="G86" s="7"/>
      <c r="H86" s="7"/>
      <c r="I86" s="8" t="e">
        <f>VLOOKUP(C86,[1]LHP!$B$4850:$G$7706,6,1)</f>
        <v>#N/A</v>
      </c>
      <c r="J86" s="9" t="e">
        <v>#N/A</v>
      </c>
      <c r="K86" s="9">
        <v>0</v>
      </c>
      <c r="L86" s="10">
        <v>0</v>
      </c>
    </row>
    <row r="87" spans="1:12" x14ac:dyDescent="0.25">
      <c r="A87" s="11"/>
      <c r="B87" s="12"/>
      <c r="C87" s="14"/>
      <c r="D87" s="24"/>
      <c r="E87" s="25"/>
      <c r="F87" s="6"/>
      <c r="G87" s="7"/>
      <c r="H87" s="7"/>
      <c r="I87" s="8" t="e">
        <f>VLOOKUP(C87,[1]LHP!$B$4850:$G$7706,6,1)</f>
        <v>#N/A</v>
      </c>
      <c r="J87" s="9" t="e">
        <v>#N/A</v>
      </c>
      <c r="K87" s="9">
        <v>0</v>
      </c>
      <c r="L87" s="10">
        <v>0</v>
      </c>
    </row>
    <row r="88" spans="1:12" x14ac:dyDescent="0.25">
      <c r="A88" s="11"/>
      <c r="B88" s="12"/>
      <c r="C88" s="14"/>
      <c r="D88" s="24"/>
      <c r="E88" s="25"/>
      <c r="F88" s="6"/>
      <c r="G88" s="7"/>
      <c r="H88" s="7"/>
      <c r="I88" s="8" t="e">
        <f>VLOOKUP(C88,[1]LHP!$B$4850:$G$7706,6,1)</f>
        <v>#N/A</v>
      </c>
      <c r="J88" s="9" t="e">
        <v>#N/A</v>
      </c>
      <c r="K88" s="9">
        <v>0</v>
      </c>
      <c r="L88" s="10">
        <v>0</v>
      </c>
    </row>
    <row r="89" spans="1:12" x14ac:dyDescent="0.25">
      <c r="A89" s="11"/>
      <c r="B89" s="12"/>
      <c r="C89" s="14"/>
      <c r="D89" s="24"/>
      <c r="E89" s="25"/>
      <c r="F89" s="6"/>
      <c r="G89" s="7"/>
      <c r="H89" s="7"/>
      <c r="I89" s="8" t="e">
        <f>VLOOKUP(C89,[1]LHP!$B$4850:$G$7706,6,1)</f>
        <v>#N/A</v>
      </c>
      <c r="J89" s="9" t="e">
        <v>#N/A</v>
      </c>
      <c r="K89" s="9">
        <v>0</v>
      </c>
      <c r="L89" s="10">
        <v>0</v>
      </c>
    </row>
    <row r="90" spans="1:12" x14ac:dyDescent="0.25">
      <c r="A90" s="11"/>
      <c r="B90" s="12"/>
      <c r="C90" s="14"/>
      <c r="D90" s="24"/>
      <c r="E90" s="25"/>
      <c r="F90" s="6"/>
      <c r="G90" s="7"/>
      <c r="H90" s="7"/>
      <c r="I90" s="8" t="e">
        <f>VLOOKUP(C90,[1]LHP!$B$4850:$G$7706,6,1)</f>
        <v>#N/A</v>
      </c>
      <c r="J90" s="9" t="e">
        <v>#N/A</v>
      </c>
      <c r="K90" s="9">
        <v>0</v>
      </c>
      <c r="L90" s="10">
        <v>0</v>
      </c>
    </row>
    <row r="91" spans="1:12" x14ac:dyDescent="0.25">
      <c r="A91" s="11"/>
      <c r="B91" s="12"/>
      <c r="C91" s="14"/>
      <c r="D91" s="24"/>
      <c r="E91" s="25"/>
      <c r="F91" s="6"/>
      <c r="G91" s="7"/>
      <c r="H91" s="7"/>
      <c r="I91" s="8" t="e">
        <f>VLOOKUP(C91,[1]LHP!$B$4850:$G$7706,6,1)</f>
        <v>#N/A</v>
      </c>
      <c r="J91" s="9" t="e">
        <v>#N/A</v>
      </c>
      <c r="K91" s="9">
        <v>0</v>
      </c>
      <c r="L91" s="10">
        <v>0</v>
      </c>
    </row>
    <row r="92" spans="1:12" x14ac:dyDescent="0.25">
      <c r="A92" s="11"/>
      <c r="B92" s="12"/>
      <c r="C92" s="14"/>
      <c r="D92" s="24"/>
      <c r="E92" s="25"/>
      <c r="F92" s="6"/>
      <c r="G92" s="7"/>
      <c r="H92" s="7"/>
      <c r="I92" s="8" t="e">
        <f>VLOOKUP(C92,[1]LHP!$B$4850:$G$7706,6,1)</f>
        <v>#N/A</v>
      </c>
      <c r="J92" s="9" t="e">
        <v>#N/A</v>
      </c>
      <c r="K92" s="9">
        <v>0</v>
      </c>
      <c r="L92" s="10">
        <v>0</v>
      </c>
    </row>
    <row r="93" spans="1:12" x14ac:dyDescent="0.25">
      <c r="A93" s="43"/>
      <c r="B93" s="44"/>
      <c r="C93" s="14"/>
      <c r="D93" s="24"/>
      <c r="E93" s="25"/>
      <c r="F93" s="6"/>
      <c r="G93" s="7"/>
      <c r="H93" s="7"/>
      <c r="I93" s="8" t="e">
        <f>VLOOKUP(C93,[1]LHP!$B$4850:$G$7706,6,1)</f>
        <v>#N/A</v>
      </c>
      <c r="J93" s="9" t="e">
        <v>#N/A</v>
      </c>
      <c r="K93" s="9">
        <v>0</v>
      </c>
      <c r="L93" s="10">
        <v>0</v>
      </c>
    </row>
    <row r="94" spans="1:12" x14ac:dyDescent="0.25">
      <c r="A94" s="45" t="s">
        <v>107</v>
      </c>
      <c r="B94" s="46" t="s">
        <v>108</v>
      </c>
      <c r="C94" s="14" t="s">
        <v>109</v>
      </c>
      <c r="D94" s="4" t="s">
        <v>110</v>
      </c>
      <c r="E94" s="5" t="s">
        <v>111</v>
      </c>
      <c r="F94" s="6">
        <v>1</v>
      </c>
      <c r="G94" s="7">
        <v>45</v>
      </c>
      <c r="H94" s="47"/>
      <c r="I94" s="8">
        <v>46</v>
      </c>
      <c r="J94" s="9">
        <v>1.2</v>
      </c>
      <c r="K94" s="9">
        <v>0</v>
      </c>
      <c r="L94" s="10">
        <v>54</v>
      </c>
    </row>
    <row r="95" spans="1:12" x14ac:dyDescent="0.25">
      <c r="A95" s="34"/>
      <c r="B95" s="12"/>
      <c r="C95" s="14" t="s">
        <v>112</v>
      </c>
      <c r="D95" s="4" t="s">
        <v>7</v>
      </c>
      <c r="E95" s="5" t="s">
        <v>111</v>
      </c>
      <c r="F95" s="6">
        <v>1</v>
      </c>
      <c r="G95" s="7"/>
      <c r="H95" s="48">
        <v>7</v>
      </c>
      <c r="I95" s="8">
        <v>35</v>
      </c>
      <c r="J95" s="9">
        <v>0</v>
      </c>
      <c r="K95" s="9">
        <v>0</v>
      </c>
      <c r="L95" s="10">
        <v>17.5</v>
      </c>
    </row>
    <row r="96" spans="1:12" x14ac:dyDescent="0.25">
      <c r="A96" s="11"/>
      <c r="B96" s="12"/>
      <c r="C96" s="14" t="s">
        <v>113</v>
      </c>
      <c r="D96" s="4" t="s">
        <v>68</v>
      </c>
      <c r="E96" s="5" t="s">
        <v>114</v>
      </c>
      <c r="F96" s="6">
        <v>1</v>
      </c>
      <c r="G96" s="7"/>
      <c r="H96" s="47">
        <v>60</v>
      </c>
      <c r="I96" s="8">
        <v>25</v>
      </c>
      <c r="J96" s="9">
        <v>0</v>
      </c>
      <c r="K96" s="9">
        <v>1</v>
      </c>
      <c r="L96" s="10">
        <v>45</v>
      </c>
    </row>
    <row r="97" spans="1:12" x14ac:dyDescent="0.25">
      <c r="A97" s="11" t="s">
        <v>115</v>
      </c>
      <c r="B97" s="12"/>
      <c r="C97" s="14" t="s">
        <v>116</v>
      </c>
      <c r="D97" s="4" t="s">
        <v>52</v>
      </c>
      <c r="E97" s="5" t="s">
        <v>117</v>
      </c>
      <c r="F97" s="6">
        <v>1</v>
      </c>
      <c r="G97" s="7"/>
      <c r="H97" s="47">
        <v>60</v>
      </c>
      <c r="I97" s="8">
        <v>26</v>
      </c>
      <c r="J97" s="9">
        <v>0</v>
      </c>
      <c r="K97" s="9">
        <v>1</v>
      </c>
      <c r="L97" s="10">
        <v>45</v>
      </c>
    </row>
    <row r="98" spans="1:12" x14ac:dyDescent="0.25">
      <c r="A98" s="49" t="s">
        <v>118</v>
      </c>
      <c r="B98" s="12">
        <v>64.5</v>
      </c>
      <c r="C98" s="14" t="s">
        <v>119</v>
      </c>
      <c r="D98" s="4" t="s">
        <v>120</v>
      </c>
      <c r="E98" s="5" t="s">
        <v>8</v>
      </c>
      <c r="F98" s="6">
        <v>1</v>
      </c>
      <c r="G98" s="7">
        <v>8</v>
      </c>
      <c r="H98" s="47"/>
      <c r="I98" s="8">
        <v>55</v>
      </c>
      <c r="J98" s="9">
        <v>1.2</v>
      </c>
      <c r="K98" s="9">
        <v>0</v>
      </c>
      <c r="L98" s="10">
        <v>9.6</v>
      </c>
    </row>
    <row r="99" spans="1:12" x14ac:dyDescent="0.25">
      <c r="A99" s="18" t="s">
        <v>121</v>
      </c>
      <c r="B99" s="19">
        <v>28</v>
      </c>
      <c r="C99" s="14" t="s">
        <v>122</v>
      </c>
      <c r="D99" s="4" t="s">
        <v>52</v>
      </c>
      <c r="E99" s="5" t="s">
        <v>123</v>
      </c>
      <c r="F99" s="6">
        <v>1</v>
      </c>
      <c r="G99" s="7"/>
      <c r="H99" s="48">
        <v>60</v>
      </c>
      <c r="I99" s="8">
        <v>28</v>
      </c>
      <c r="J99" s="9">
        <v>0</v>
      </c>
      <c r="K99" s="9">
        <v>1</v>
      </c>
      <c r="L99" s="13">
        <v>45</v>
      </c>
    </row>
    <row r="100" spans="1:12" x14ac:dyDescent="0.25">
      <c r="A100" s="11" t="s">
        <v>124</v>
      </c>
      <c r="B100" s="12">
        <v>2</v>
      </c>
      <c r="C100" s="14" t="s">
        <v>125</v>
      </c>
      <c r="D100" s="50" t="s">
        <v>68</v>
      </c>
      <c r="E100" s="51" t="s">
        <v>126</v>
      </c>
      <c r="F100" s="6">
        <v>1</v>
      </c>
      <c r="G100" s="7"/>
      <c r="H100" s="48">
        <v>120</v>
      </c>
      <c r="I100" s="8">
        <v>28</v>
      </c>
      <c r="J100" s="9">
        <v>0</v>
      </c>
      <c r="K100" s="9">
        <v>1</v>
      </c>
      <c r="L100" s="13">
        <v>90</v>
      </c>
    </row>
    <row r="101" spans="1:12" x14ac:dyDescent="0.25">
      <c r="A101" s="11"/>
      <c r="B101" s="12">
        <f>2*2.15</f>
        <v>4.3</v>
      </c>
      <c r="C101" s="14" t="s">
        <v>127</v>
      </c>
      <c r="D101" s="4" t="s">
        <v>52</v>
      </c>
      <c r="E101" s="5" t="s">
        <v>128</v>
      </c>
      <c r="F101" s="6">
        <v>1</v>
      </c>
      <c r="G101" s="7"/>
      <c r="H101" s="47">
        <v>60</v>
      </c>
      <c r="I101" s="8">
        <v>28</v>
      </c>
      <c r="J101" s="9">
        <v>0</v>
      </c>
      <c r="K101" s="9">
        <v>1</v>
      </c>
      <c r="L101" s="13">
        <v>45</v>
      </c>
    </row>
    <row r="102" spans="1:12" x14ac:dyDescent="0.25">
      <c r="A102" s="11"/>
      <c r="B102" s="12"/>
      <c r="C102" s="14" t="s">
        <v>129</v>
      </c>
      <c r="D102" s="4" t="s">
        <v>120</v>
      </c>
      <c r="E102" s="5" t="s">
        <v>130</v>
      </c>
      <c r="F102" s="6">
        <v>1</v>
      </c>
      <c r="G102" s="7">
        <v>8</v>
      </c>
      <c r="H102" s="47"/>
      <c r="I102" s="8">
        <v>52</v>
      </c>
      <c r="J102" s="9">
        <v>1.2</v>
      </c>
      <c r="K102" s="9">
        <v>0</v>
      </c>
      <c r="L102" s="10">
        <v>9.6</v>
      </c>
    </row>
    <row r="103" spans="1:12" x14ac:dyDescent="0.25">
      <c r="A103" s="11"/>
      <c r="B103" s="12"/>
      <c r="C103" s="14" t="s">
        <v>131</v>
      </c>
      <c r="D103" s="4" t="s">
        <v>132</v>
      </c>
      <c r="E103" s="5" t="s">
        <v>133</v>
      </c>
      <c r="F103" s="6">
        <v>1</v>
      </c>
      <c r="G103" s="7">
        <v>60</v>
      </c>
      <c r="H103" s="47"/>
      <c r="I103" s="8">
        <v>46</v>
      </c>
      <c r="J103" s="9">
        <v>1.2</v>
      </c>
      <c r="K103" s="9">
        <v>0</v>
      </c>
      <c r="L103" s="10">
        <v>72</v>
      </c>
    </row>
    <row r="104" spans="1:12" ht="24" x14ac:dyDescent="0.25">
      <c r="A104" s="11"/>
      <c r="B104" s="12"/>
      <c r="C104" s="14" t="s">
        <v>134</v>
      </c>
      <c r="D104" s="52" t="s">
        <v>135</v>
      </c>
      <c r="E104" s="5" t="s">
        <v>136</v>
      </c>
      <c r="F104" s="6">
        <v>1</v>
      </c>
      <c r="G104" s="7">
        <v>2</v>
      </c>
      <c r="H104" s="47"/>
      <c r="I104" s="8"/>
      <c r="J104" s="9">
        <v>0</v>
      </c>
      <c r="K104" s="9">
        <v>0</v>
      </c>
      <c r="L104" s="10">
        <v>0</v>
      </c>
    </row>
    <row r="105" spans="1:12" x14ac:dyDescent="0.25">
      <c r="A105" s="11"/>
      <c r="B105" s="12"/>
      <c r="C105" s="14" t="s">
        <v>137</v>
      </c>
      <c r="D105" s="53" t="s">
        <v>138</v>
      </c>
      <c r="E105" s="17" t="s">
        <v>16</v>
      </c>
      <c r="F105" s="6">
        <v>1</v>
      </c>
      <c r="G105" s="54">
        <v>15</v>
      </c>
      <c r="H105" s="47">
        <v>30</v>
      </c>
      <c r="I105" s="8">
        <v>22</v>
      </c>
      <c r="J105" s="9">
        <v>1.3</v>
      </c>
      <c r="K105" s="9">
        <v>1.3</v>
      </c>
      <c r="L105" s="10">
        <v>48.8</v>
      </c>
    </row>
    <row r="106" spans="1:12" x14ac:dyDescent="0.25">
      <c r="A106" s="11" t="s">
        <v>73</v>
      </c>
      <c r="B106" s="12">
        <f>B98+B101+B99</f>
        <v>96.8</v>
      </c>
      <c r="C106" s="14" t="s">
        <v>139</v>
      </c>
      <c r="D106" s="55" t="s">
        <v>29</v>
      </c>
      <c r="E106" s="17" t="s">
        <v>42</v>
      </c>
      <c r="F106" s="6">
        <v>1</v>
      </c>
      <c r="G106" s="54">
        <v>16</v>
      </c>
      <c r="H106" s="47"/>
      <c r="I106" s="8"/>
      <c r="J106" s="9">
        <v>0</v>
      </c>
      <c r="K106" s="9">
        <v>0</v>
      </c>
      <c r="L106" s="10">
        <v>0</v>
      </c>
    </row>
    <row r="107" spans="1:12" x14ac:dyDescent="0.25">
      <c r="A107" s="11"/>
      <c r="B107" s="20"/>
      <c r="C107" s="14"/>
      <c r="D107" s="4"/>
      <c r="E107" s="5"/>
      <c r="F107" s="6"/>
      <c r="G107" s="54"/>
      <c r="H107" s="56"/>
      <c r="I107" s="8"/>
      <c r="J107" s="9">
        <v>0</v>
      </c>
      <c r="K107" s="9">
        <v>0</v>
      </c>
      <c r="L107" s="10">
        <v>0</v>
      </c>
    </row>
    <row r="108" spans="1:12" ht="36.75" x14ac:dyDescent="0.25">
      <c r="A108" s="11"/>
      <c r="B108" s="57"/>
      <c r="C108" s="14" t="s">
        <v>140</v>
      </c>
      <c r="D108" s="17" t="s">
        <v>86</v>
      </c>
      <c r="E108" s="17" t="s">
        <v>111</v>
      </c>
      <c r="F108" s="6">
        <v>2</v>
      </c>
      <c r="G108" s="54"/>
      <c r="H108" s="56">
        <v>60</v>
      </c>
      <c r="I108" s="8">
        <f>VLOOKUP(C108,[1]LHP!$B$4850:$G$7706,6,1)</f>
        <v>35</v>
      </c>
      <c r="J108" s="9">
        <v>0</v>
      </c>
      <c r="K108" s="9">
        <v>1.1000000000000001</v>
      </c>
      <c r="L108" s="10">
        <v>49.5</v>
      </c>
    </row>
    <row r="109" spans="1:12" ht="24.75" x14ac:dyDescent="0.25">
      <c r="A109" s="11"/>
      <c r="B109" s="57"/>
      <c r="C109" s="14" t="s">
        <v>141</v>
      </c>
      <c r="D109" s="17" t="s">
        <v>142</v>
      </c>
      <c r="E109" s="17" t="s">
        <v>143</v>
      </c>
      <c r="F109" s="6">
        <v>2</v>
      </c>
      <c r="G109" s="54"/>
      <c r="H109" s="56">
        <v>60</v>
      </c>
      <c r="I109" s="8">
        <f>VLOOKUP(C109,[1]LHP!$B$4850:$G$7706,6,1)</f>
        <v>26</v>
      </c>
      <c r="J109" s="9">
        <v>0</v>
      </c>
      <c r="K109" s="9">
        <v>1</v>
      </c>
      <c r="L109" s="10">
        <v>45</v>
      </c>
    </row>
    <row r="110" spans="1:12" ht="36.75" x14ac:dyDescent="0.25">
      <c r="A110" s="11"/>
      <c r="B110" s="57"/>
      <c r="C110" s="14" t="s">
        <v>144</v>
      </c>
      <c r="D110" s="17" t="s">
        <v>86</v>
      </c>
      <c r="E110" s="5" t="s">
        <v>145</v>
      </c>
      <c r="F110" s="6">
        <v>2</v>
      </c>
      <c r="G110" s="54"/>
      <c r="H110" s="56">
        <v>60</v>
      </c>
      <c r="I110" s="8">
        <f>VLOOKUP(C110,[1]LHP!$B$4850:$G$7706,6,1)</f>
        <v>29</v>
      </c>
      <c r="J110" s="9">
        <v>0</v>
      </c>
      <c r="K110" s="9">
        <v>1</v>
      </c>
      <c r="L110" s="10">
        <v>45</v>
      </c>
    </row>
    <row r="111" spans="1:12" x14ac:dyDescent="0.25">
      <c r="A111" s="11"/>
      <c r="B111" s="57"/>
      <c r="C111" s="14" t="s">
        <v>146</v>
      </c>
      <c r="D111" s="17" t="s">
        <v>83</v>
      </c>
      <c r="E111" s="5" t="s">
        <v>147</v>
      </c>
      <c r="F111" s="6">
        <v>2</v>
      </c>
      <c r="G111" s="54"/>
      <c r="H111" s="56">
        <v>7</v>
      </c>
      <c r="I111" s="8">
        <v>45</v>
      </c>
      <c r="J111" s="9">
        <v>0</v>
      </c>
      <c r="K111" s="9">
        <v>0</v>
      </c>
      <c r="L111" s="13">
        <v>22.5</v>
      </c>
    </row>
    <row r="112" spans="1:12" ht="24.75" x14ac:dyDescent="0.25">
      <c r="A112" s="11"/>
      <c r="B112" s="12"/>
      <c r="C112" s="14" t="s">
        <v>148</v>
      </c>
      <c r="D112" s="40" t="s">
        <v>149</v>
      </c>
      <c r="E112" s="5" t="s">
        <v>147</v>
      </c>
      <c r="F112" s="6">
        <v>2</v>
      </c>
      <c r="G112" s="7">
        <v>30</v>
      </c>
      <c r="H112" s="56"/>
      <c r="I112" s="8">
        <f>VLOOKUP(C112,[1]LHP!$B$4850:$G$7706,6,1)</f>
        <v>46</v>
      </c>
      <c r="J112" s="9">
        <v>1.2</v>
      </c>
      <c r="K112" s="9">
        <v>0</v>
      </c>
      <c r="L112" s="10">
        <v>36</v>
      </c>
    </row>
    <row r="113" spans="1:12" ht="24.75" x14ac:dyDescent="0.25">
      <c r="A113" s="11"/>
      <c r="B113" s="12"/>
      <c r="C113" s="14" t="s">
        <v>150</v>
      </c>
      <c r="D113" s="40" t="s">
        <v>151</v>
      </c>
      <c r="E113" s="5" t="s">
        <v>147</v>
      </c>
      <c r="F113" s="6">
        <v>2</v>
      </c>
      <c r="G113" s="7">
        <v>15</v>
      </c>
      <c r="H113" s="56"/>
      <c r="I113" s="8">
        <f>VLOOKUP(C113,[1]LHP!$B$4850:$G$7706,6,1)</f>
        <v>44</v>
      </c>
      <c r="J113" s="9">
        <v>1.2</v>
      </c>
      <c r="K113" s="9">
        <v>0</v>
      </c>
      <c r="L113" s="10">
        <v>18</v>
      </c>
    </row>
    <row r="114" spans="1:12" ht="36.75" x14ac:dyDescent="0.25">
      <c r="A114" s="11"/>
      <c r="B114" s="12"/>
      <c r="C114" s="14" t="s">
        <v>152</v>
      </c>
      <c r="D114" s="40" t="s">
        <v>86</v>
      </c>
      <c r="E114" s="5" t="s">
        <v>117</v>
      </c>
      <c r="F114" s="6">
        <v>2</v>
      </c>
      <c r="G114" s="7"/>
      <c r="H114" s="7">
        <v>60</v>
      </c>
      <c r="I114" s="8">
        <v>22</v>
      </c>
      <c r="J114" s="9">
        <v>0</v>
      </c>
      <c r="K114" s="9">
        <v>1</v>
      </c>
      <c r="L114" s="10">
        <v>45</v>
      </c>
    </row>
    <row r="115" spans="1:12" ht="24.75" x14ac:dyDescent="0.25">
      <c r="A115" s="11"/>
      <c r="B115" s="12"/>
      <c r="C115" s="14" t="s">
        <v>153</v>
      </c>
      <c r="D115" s="40" t="s">
        <v>149</v>
      </c>
      <c r="E115" s="25" t="s">
        <v>154</v>
      </c>
      <c r="F115" s="6">
        <v>2</v>
      </c>
      <c r="G115" s="7">
        <v>30</v>
      </c>
      <c r="H115" s="7"/>
      <c r="I115" s="8">
        <f>VLOOKUP(C115,[1]LHP!$B$4850:$G$7706,6,1)</f>
        <v>46</v>
      </c>
      <c r="J115" s="9">
        <v>1.2</v>
      </c>
      <c r="K115" s="9">
        <v>0</v>
      </c>
      <c r="L115" s="10">
        <v>36</v>
      </c>
    </row>
    <row r="116" spans="1:12" ht="24.75" x14ac:dyDescent="0.25">
      <c r="A116" s="11"/>
      <c r="B116" s="12"/>
      <c r="C116" s="14" t="s">
        <v>155</v>
      </c>
      <c r="D116" s="40" t="s">
        <v>151</v>
      </c>
      <c r="E116" s="25" t="s">
        <v>154</v>
      </c>
      <c r="F116" s="6">
        <v>2</v>
      </c>
      <c r="G116" s="7">
        <v>15</v>
      </c>
      <c r="H116" s="7"/>
      <c r="I116" s="8">
        <f>VLOOKUP(C116,[1]LHP!$B$4850:$G$7706,6,1)</f>
        <v>45</v>
      </c>
      <c r="J116" s="9">
        <v>1.2</v>
      </c>
      <c r="K116" s="9">
        <v>0</v>
      </c>
      <c r="L116" s="10">
        <v>18</v>
      </c>
    </row>
    <row r="117" spans="1:12" ht="36.75" x14ac:dyDescent="0.25">
      <c r="A117" s="11"/>
      <c r="B117" s="12"/>
      <c r="C117" s="14" t="s">
        <v>156</v>
      </c>
      <c r="D117" s="40" t="s">
        <v>86</v>
      </c>
      <c r="E117" s="25" t="s">
        <v>157</v>
      </c>
      <c r="F117" s="6">
        <v>2</v>
      </c>
      <c r="G117" s="7"/>
      <c r="H117" s="7">
        <v>60</v>
      </c>
      <c r="I117" s="8">
        <v>24</v>
      </c>
      <c r="J117" s="9">
        <v>0</v>
      </c>
      <c r="K117" s="9">
        <v>1</v>
      </c>
      <c r="L117" s="13">
        <v>45</v>
      </c>
    </row>
    <row r="118" spans="1:12" ht="36.75" x14ac:dyDescent="0.25">
      <c r="A118" s="11"/>
      <c r="B118" s="12"/>
      <c r="C118" s="14" t="s">
        <v>158</v>
      </c>
      <c r="D118" s="40" t="s">
        <v>86</v>
      </c>
      <c r="E118" s="25" t="s">
        <v>159</v>
      </c>
      <c r="F118" s="6">
        <v>2</v>
      </c>
      <c r="G118" s="7"/>
      <c r="H118" s="7">
        <v>120</v>
      </c>
      <c r="I118" s="8">
        <v>22</v>
      </c>
      <c r="J118" s="9">
        <v>0</v>
      </c>
      <c r="K118" s="9">
        <v>1</v>
      </c>
      <c r="L118" s="13">
        <v>90</v>
      </c>
    </row>
    <row r="119" spans="1:12" x14ac:dyDescent="0.25">
      <c r="A119" s="11"/>
      <c r="B119" s="12"/>
      <c r="C119" s="14" t="s">
        <v>160</v>
      </c>
      <c r="D119" s="40" t="s">
        <v>83</v>
      </c>
      <c r="E119" s="25" t="s">
        <v>161</v>
      </c>
      <c r="F119" s="6">
        <v>2</v>
      </c>
      <c r="G119" s="7"/>
      <c r="H119" s="7">
        <v>7</v>
      </c>
      <c r="I119" s="8">
        <v>40</v>
      </c>
      <c r="J119" s="9">
        <v>0</v>
      </c>
      <c r="K119" s="9">
        <v>0</v>
      </c>
      <c r="L119" s="10">
        <v>20</v>
      </c>
    </row>
    <row r="120" spans="1:12" ht="36.75" x14ac:dyDescent="0.25">
      <c r="A120" s="11"/>
      <c r="B120" s="12"/>
      <c r="C120" s="14" t="s">
        <v>162</v>
      </c>
      <c r="D120" s="40" t="s">
        <v>86</v>
      </c>
      <c r="E120" s="25" t="s">
        <v>163</v>
      </c>
      <c r="F120" s="6">
        <v>2</v>
      </c>
      <c r="G120" s="7"/>
      <c r="H120" s="7">
        <v>120</v>
      </c>
      <c r="I120" s="8">
        <v>20</v>
      </c>
      <c r="J120" s="9">
        <v>0</v>
      </c>
      <c r="K120" s="9">
        <v>1</v>
      </c>
      <c r="L120" s="13">
        <v>90</v>
      </c>
    </row>
    <row r="121" spans="1:12" x14ac:dyDescent="0.25">
      <c r="A121" s="11"/>
      <c r="B121" s="12"/>
      <c r="C121" s="14" t="s">
        <v>164</v>
      </c>
      <c r="D121" s="41" t="s">
        <v>29</v>
      </c>
      <c r="E121" s="25" t="s">
        <v>42</v>
      </c>
      <c r="F121" s="6">
        <v>2</v>
      </c>
      <c r="G121" s="7">
        <v>16</v>
      </c>
      <c r="H121" s="7"/>
      <c r="I121" s="8"/>
      <c r="J121" s="9">
        <v>0</v>
      </c>
      <c r="K121" s="9">
        <v>0</v>
      </c>
      <c r="L121" s="10">
        <v>0</v>
      </c>
    </row>
    <row r="122" spans="1:12" x14ac:dyDescent="0.25">
      <c r="A122" s="11"/>
      <c r="B122" s="12"/>
      <c r="C122" s="14"/>
      <c r="D122" s="24"/>
      <c r="E122" s="25"/>
      <c r="F122" s="6"/>
      <c r="G122" s="7"/>
      <c r="H122" s="7"/>
      <c r="I122" s="8"/>
      <c r="J122" s="9">
        <v>0</v>
      </c>
      <c r="K122" s="9">
        <v>0</v>
      </c>
      <c r="L122" s="10">
        <v>0</v>
      </c>
    </row>
    <row r="123" spans="1:12" x14ac:dyDescent="0.25">
      <c r="A123" s="11"/>
      <c r="B123" s="12"/>
      <c r="C123" s="14"/>
      <c r="D123" s="24"/>
      <c r="E123" s="25"/>
      <c r="F123" s="6"/>
      <c r="G123" s="7"/>
      <c r="H123" s="7"/>
      <c r="I123" s="8" t="e">
        <f>VLOOKUP(C123,[1]LHP!$B$4850:$G$7706,6,1)</f>
        <v>#N/A</v>
      </c>
      <c r="J123" s="9" t="e">
        <v>#N/A</v>
      </c>
      <c r="K123" s="9">
        <v>0</v>
      </c>
      <c r="L123" s="10">
        <v>0</v>
      </c>
    </row>
    <row r="124" spans="1:12" x14ac:dyDescent="0.25">
      <c r="A124" s="11"/>
      <c r="B124" s="12"/>
      <c r="C124" s="14"/>
      <c r="D124" s="24"/>
      <c r="E124" s="25"/>
      <c r="F124" s="6"/>
      <c r="G124" s="7"/>
      <c r="H124" s="7"/>
      <c r="I124" s="8" t="e">
        <f>VLOOKUP(C124,[1]LHP!$B$4850:$G$7706,6,1)</f>
        <v>#N/A</v>
      </c>
      <c r="J124" s="9" t="e">
        <v>#N/A</v>
      </c>
      <c r="K124" s="9">
        <v>0</v>
      </c>
      <c r="L124" s="10">
        <v>0</v>
      </c>
    </row>
    <row r="125" spans="1:12" x14ac:dyDescent="0.25">
      <c r="A125" s="11"/>
      <c r="B125" s="12"/>
      <c r="C125" s="14"/>
      <c r="D125" s="24"/>
      <c r="E125" s="25"/>
      <c r="F125" s="6"/>
      <c r="G125" s="7"/>
      <c r="H125" s="7"/>
      <c r="I125" s="8" t="e">
        <f>VLOOKUP(C125,[1]LHP!$B$4850:$G$7706,6,1)</f>
        <v>#N/A</v>
      </c>
      <c r="J125" s="9" t="e">
        <v>#N/A</v>
      </c>
      <c r="K125" s="9">
        <v>0</v>
      </c>
      <c r="L125" s="10">
        <v>0</v>
      </c>
    </row>
    <row r="126" spans="1:12" x14ac:dyDescent="0.25">
      <c r="A126" s="11"/>
      <c r="B126" s="12"/>
      <c r="C126" s="14"/>
      <c r="D126" s="24"/>
      <c r="E126" s="25"/>
      <c r="F126" s="6"/>
      <c r="G126" s="7"/>
      <c r="H126" s="7"/>
      <c r="I126" s="8" t="e">
        <f>VLOOKUP(C126,[1]LHP!$B$4850:$G$7706,6,1)</f>
        <v>#N/A</v>
      </c>
      <c r="J126" s="9" t="e">
        <v>#N/A</v>
      </c>
      <c r="K126" s="9">
        <v>0</v>
      </c>
      <c r="L126" s="10">
        <v>0</v>
      </c>
    </row>
    <row r="127" spans="1:12" x14ac:dyDescent="0.25">
      <c r="A127" s="11"/>
      <c r="B127" s="12"/>
      <c r="C127" s="14"/>
      <c r="D127" s="24"/>
      <c r="E127" s="25"/>
      <c r="F127" s="6"/>
      <c r="G127" s="7"/>
      <c r="H127" s="7"/>
      <c r="I127" s="8" t="e">
        <f>VLOOKUP(C127,[1]LHP!$B$4850:$G$7706,6,1)</f>
        <v>#N/A</v>
      </c>
      <c r="J127" s="9" t="e">
        <v>#N/A</v>
      </c>
      <c r="K127" s="9">
        <v>0</v>
      </c>
      <c r="L127" s="10">
        <v>0</v>
      </c>
    </row>
    <row r="128" spans="1:12" x14ac:dyDescent="0.25">
      <c r="A128" s="11"/>
      <c r="B128" s="12"/>
      <c r="C128" s="14"/>
      <c r="D128" s="24"/>
      <c r="E128" s="25"/>
      <c r="F128" s="6"/>
      <c r="G128" s="7"/>
      <c r="H128" s="7"/>
      <c r="I128" s="8" t="e">
        <f>VLOOKUP(C128,[1]LHP!$B$4850:$G$7706,6,1)</f>
        <v>#N/A</v>
      </c>
      <c r="J128" s="9" t="e">
        <v>#N/A</v>
      </c>
      <c r="K128" s="9">
        <v>0</v>
      </c>
      <c r="L128" s="10">
        <v>0</v>
      </c>
    </row>
    <row r="129" spans="1:12" x14ac:dyDescent="0.25">
      <c r="A129" s="11"/>
      <c r="B129" s="12"/>
      <c r="C129" s="14"/>
      <c r="D129" s="24"/>
      <c r="E129" s="25"/>
      <c r="F129" s="6"/>
      <c r="G129" s="7"/>
      <c r="H129" s="7"/>
      <c r="I129" s="8" t="e">
        <f>VLOOKUP(C129,[1]LHP!$B$4850:$G$7706,6,1)</f>
        <v>#N/A</v>
      </c>
      <c r="J129" s="9" t="e">
        <v>#N/A</v>
      </c>
      <c r="K129" s="9">
        <v>0</v>
      </c>
      <c r="L129" s="10">
        <v>0</v>
      </c>
    </row>
    <row r="130" spans="1:12" x14ac:dyDescent="0.25">
      <c r="A130" s="11"/>
      <c r="B130" s="12"/>
      <c r="C130" s="14"/>
      <c r="D130" s="24"/>
      <c r="E130" s="25"/>
      <c r="F130" s="6"/>
      <c r="G130" s="7"/>
      <c r="H130" s="7"/>
      <c r="I130" s="8" t="e">
        <f>VLOOKUP(C130,[1]LHP!$B$4850:$G$7706,6,1)</f>
        <v>#N/A</v>
      </c>
      <c r="J130" s="9" t="e">
        <v>#N/A</v>
      </c>
      <c r="K130" s="9">
        <v>0</v>
      </c>
      <c r="L130" s="10">
        <v>0</v>
      </c>
    </row>
    <row r="131" spans="1:12" x14ac:dyDescent="0.25">
      <c r="A131" s="11"/>
      <c r="B131" s="12"/>
      <c r="C131" s="14"/>
      <c r="D131" s="24"/>
      <c r="E131" s="25"/>
      <c r="F131" s="6"/>
      <c r="G131" s="7"/>
      <c r="H131" s="7"/>
      <c r="I131" s="8" t="e">
        <f>VLOOKUP(C131,[1]LHP!$B$4850:$G$7706,6,1)</f>
        <v>#N/A</v>
      </c>
      <c r="J131" s="9" t="e">
        <v>#N/A</v>
      </c>
      <c r="K131" s="9">
        <v>0</v>
      </c>
      <c r="L131" s="10">
        <v>0</v>
      </c>
    </row>
    <row r="132" spans="1:12" x14ac:dyDescent="0.25">
      <c r="A132" s="11"/>
      <c r="B132" s="12"/>
      <c r="C132" s="14"/>
      <c r="D132" s="24"/>
      <c r="E132" s="25"/>
      <c r="F132" s="6"/>
      <c r="G132" s="7"/>
      <c r="H132" s="7"/>
      <c r="I132" s="8" t="e">
        <f>VLOOKUP(C132,[1]LHP!$B$4850:$G$7706,6,1)</f>
        <v>#N/A</v>
      </c>
      <c r="J132" s="9" t="e">
        <v>#N/A</v>
      </c>
      <c r="K132" s="9">
        <v>0</v>
      </c>
      <c r="L132" s="10">
        <v>0</v>
      </c>
    </row>
    <row r="133" spans="1:12" x14ac:dyDescent="0.25">
      <c r="A133" s="11"/>
      <c r="B133" s="12"/>
      <c r="C133" s="14"/>
      <c r="D133" s="24"/>
      <c r="E133" s="25"/>
      <c r="F133" s="6"/>
      <c r="G133" s="7"/>
      <c r="H133" s="7"/>
      <c r="I133" s="8" t="e">
        <f>VLOOKUP(C133,[1]LHP!$B$4850:$G$7706,6,1)</f>
        <v>#N/A</v>
      </c>
      <c r="J133" s="9" t="e">
        <v>#N/A</v>
      </c>
      <c r="K133" s="9">
        <v>0</v>
      </c>
      <c r="L133" s="10">
        <v>0</v>
      </c>
    </row>
    <row r="134" spans="1:12" x14ac:dyDescent="0.25">
      <c r="A134" s="11"/>
      <c r="B134" s="12"/>
      <c r="C134" s="14"/>
      <c r="D134" s="24"/>
      <c r="E134" s="25"/>
      <c r="F134" s="6"/>
      <c r="G134" s="7"/>
      <c r="H134" s="7"/>
      <c r="I134" s="8" t="e">
        <f>VLOOKUP(C134,[1]LHP!$B$4850:$G$7706,6,1)</f>
        <v>#N/A</v>
      </c>
      <c r="J134" s="9" t="e">
        <v>#N/A</v>
      </c>
      <c r="K134" s="9">
        <v>0</v>
      </c>
      <c r="L134" s="10">
        <v>0</v>
      </c>
    </row>
    <row r="135" spans="1:12" x14ac:dyDescent="0.25">
      <c r="A135" s="11"/>
      <c r="B135" s="12"/>
      <c r="C135" s="14"/>
      <c r="D135" s="24"/>
      <c r="E135" s="25"/>
      <c r="F135" s="6"/>
      <c r="G135" s="7"/>
      <c r="H135" s="7"/>
      <c r="I135" s="8" t="e">
        <f>VLOOKUP(C135,[1]LHP!$B$4850:$G$7706,6,1)</f>
        <v>#N/A</v>
      </c>
      <c r="J135" s="9" t="e">
        <v>#N/A</v>
      </c>
      <c r="K135" s="9">
        <v>0</v>
      </c>
      <c r="L135" s="10">
        <v>0</v>
      </c>
    </row>
    <row r="136" spans="1:12" x14ac:dyDescent="0.25">
      <c r="A136" s="11"/>
      <c r="B136" s="12"/>
      <c r="C136" s="14"/>
      <c r="D136" s="24"/>
      <c r="E136" s="5"/>
      <c r="F136" s="6"/>
      <c r="G136" s="7"/>
      <c r="H136" s="7"/>
      <c r="I136" s="8" t="e">
        <f>VLOOKUP(C136,[1]LHP!$B$4850:$G$7706,6,1)</f>
        <v>#N/A</v>
      </c>
      <c r="J136" s="9" t="e">
        <v>#N/A</v>
      </c>
      <c r="K136" s="9">
        <v>0</v>
      </c>
      <c r="L136" s="10">
        <v>0</v>
      </c>
    </row>
    <row r="137" spans="1:12" x14ac:dyDescent="0.25">
      <c r="A137" s="11"/>
      <c r="B137" s="12"/>
      <c r="C137" s="14"/>
      <c r="D137" s="24"/>
      <c r="E137" s="25"/>
      <c r="F137" s="6"/>
      <c r="G137" s="7"/>
      <c r="H137" s="7"/>
      <c r="I137" s="8" t="e">
        <f>VLOOKUP(C137,[1]LHP!$B$4850:$G$7706,6,1)</f>
        <v>#N/A</v>
      </c>
      <c r="J137" s="9" t="e">
        <v>#N/A</v>
      </c>
      <c r="K137" s="9">
        <v>0</v>
      </c>
      <c r="L137" s="10">
        <v>0</v>
      </c>
    </row>
    <row r="138" spans="1:12" x14ac:dyDescent="0.25">
      <c r="A138" s="11"/>
      <c r="B138" s="12"/>
      <c r="C138" s="14"/>
      <c r="D138" s="24"/>
      <c r="E138" s="25"/>
      <c r="F138" s="6"/>
      <c r="G138" s="7"/>
      <c r="H138" s="7"/>
      <c r="I138" s="8" t="e">
        <f>VLOOKUP(C138,[1]LHP!$B$4850:$G$7706,6,1)</f>
        <v>#N/A</v>
      </c>
      <c r="J138" s="9" t="e">
        <v>#N/A</v>
      </c>
      <c r="K138" s="9">
        <v>0</v>
      </c>
      <c r="L138" s="10">
        <v>0</v>
      </c>
    </row>
    <row r="139" spans="1:12" x14ac:dyDescent="0.25">
      <c r="A139" s="11"/>
      <c r="B139" s="12"/>
      <c r="C139" s="14"/>
      <c r="D139" s="24"/>
      <c r="E139" s="25"/>
      <c r="F139" s="6"/>
      <c r="G139" s="7"/>
      <c r="H139" s="7"/>
      <c r="I139" s="8" t="e">
        <f>VLOOKUP(C139,[1]LHP!$B$4850:$G$7706,6,1)</f>
        <v>#N/A</v>
      </c>
      <c r="J139" s="9" t="e">
        <v>#N/A</v>
      </c>
      <c r="K139" s="9">
        <v>0</v>
      </c>
      <c r="L139" s="10">
        <v>0</v>
      </c>
    </row>
    <row r="140" spans="1:12" x14ac:dyDescent="0.25">
      <c r="A140" s="11"/>
      <c r="B140" s="12"/>
      <c r="C140" s="14"/>
      <c r="D140" s="24"/>
      <c r="E140" s="25"/>
      <c r="F140" s="6"/>
      <c r="G140" s="7"/>
      <c r="H140" s="7"/>
      <c r="I140" s="8" t="e">
        <f>VLOOKUP(C140,[1]LHP!$B$4850:$G$7706,6,1)</f>
        <v>#N/A</v>
      </c>
      <c r="J140" s="9" t="e">
        <v>#N/A</v>
      </c>
      <c r="K140" s="9">
        <v>0</v>
      </c>
      <c r="L140" s="10">
        <v>0</v>
      </c>
    </row>
    <row r="141" spans="1:12" x14ac:dyDescent="0.25">
      <c r="A141" s="11"/>
      <c r="B141" s="12"/>
      <c r="C141" s="14"/>
      <c r="D141" s="24"/>
      <c r="E141" s="25"/>
      <c r="F141" s="6"/>
      <c r="G141" s="7"/>
      <c r="H141" s="7"/>
      <c r="I141" s="8" t="e">
        <f>VLOOKUP(C141,[1]LHP!$B$4850:$G$7706,6,1)</f>
        <v>#N/A</v>
      </c>
      <c r="J141" s="9" t="e">
        <v>#N/A</v>
      </c>
      <c r="K141" s="9">
        <v>0</v>
      </c>
      <c r="L141" s="10">
        <v>0</v>
      </c>
    </row>
    <row r="142" spans="1:12" x14ac:dyDescent="0.25">
      <c r="A142" s="11"/>
      <c r="B142" s="12"/>
      <c r="C142" s="14"/>
      <c r="D142" s="24"/>
      <c r="E142" s="25"/>
      <c r="F142" s="6"/>
      <c r="G142" s="7"/>
      <c r="H142" s="7"/>
      <c r="I142" s="8" t="e">
        <f>VLOOKUP(C142,[1]LHP!$B$4850:$G$7706,6,1)</f>
        <v>#N/A</v>
      </c>
      <c r="J142" s="9" t="e">
        <v>#N/A</v>
      </c>
      <c r="K142" s="9">
        <v>0</v>
      </c>
      <c r="L142" s="10">
        <v>0</v>
      </c>
    </row>
    <row r="143" spans="1:12" x14ac:dyDescent="0.25">
      <c r="A143" s="11"/>
      <c r="B143" s="12"/>
      <c r="C143" s="14"/>
      <c r="D143" s="24"/>
      <c r="E143" s="25"/>
      <c r="F143" s="6"/>
      <c r="G143" s="7"/>
      <c r="H143" s="7"/>
      <c r="I143" s="8" t="e">
        <f>VLOOKUP(C143,[1]LHP!$B$4850:$G$7706,6,1)</f>
        <v>#N/A</v>
      </c>
      <c r="J143" s="9" t="e">
        <v>#N/A</v>
      </c>
      <c r="K143" s="9">
        <v>0</v>
      </c>
      <c r="L143" s="10">
        <v>0</v>
      </c>
    </row>
    <row r="144" spans="1:12" x14ac:dyDescent="0.25">
      <c r="A144" s="11"/>
      <c r="B144" s="12"/>
      <c r="C144" s="14"/>
      <c r="D144" s="24"/>
      <c r="E144" s="25"/>
      <c r="F144" s="6"/>
      <c r="G144" s="7"/>
      <c r="H144" s="7"/>
      <c r="I144" s="8" t="e">
        <f>VLOOKUP(C144,[1]LHP!$B$4850:$G$7706,6,1)</f>
        <v>#N/A</v>
      </c>
      <c r="J144" s="9" t="e">
        <v>#N/A</v>
      </c>
      <c r="K144" s="9">
        <v>0</v>
      </c>
      <c r="L144" s="10">
        <v>0</v>
      </c>
    </row>
    <row r="145" spans="1:12" x14ac:dyDescent="0.25">
      <c r="A145" s="11"/>
      <c r="B145" s="12"/>
      <c r="C145" s="14"/>
      <c r="D145" s="24"/>
      <c r="E145" s="25"/>
      <c r="F145" s="6"/>
      <c r="G145" s="7"/>
      <c r="H145" s="7"/>
      <c r="I145" s="8" t="e">
        <f>VLOOKUP(C145,[1]LHP!$B$4850:$G$7706,6,1)</f>
        <v>#N/A</v>
      </c>
      <c r="J145" s="9" t="e">
        <v>#N/A</v>
      </c>
      <c r="K145" s="9">
        <v>0</v>
      </c>
      <c r="L145" s="10">
        <v>0</v>
      </c>
    </row>
    <row r="146" spans="1:12" x14ac:dyDescent="0.25">
      <c r="A146" s="11"/>
      <c r="B146" s="12"/>
      <c r="C146" s="14"/>
      <c r="D146" s="24"/>
      <c r="E146" s="25"/>
      <c r="F146" s="6"/>
      <c r="G146" s="7"/>
      <c r="H146" s="7"/>
      <c r="I146" s="8" t="e">
        <f>VLOOKUP(C146,[1]LHP!$B$4850:$G$7706,6,1)</f>
        <v>#N/A</v>
      </c>
      <c r="J146" s="9" t="e">
        <v>#N/A</v>
      </c>
      <c r="K146" s="9">
        <v>0</v>
      </c>
      <c r="L146" s="10">
        <v>0</v>
      </c>
    </row>
    <row r="147" spans="1:12" x14ac:dyDescent="0.25">
      <c r="A147" s="11"/>
      <c r="B147" s="12"/>
      <c r="C147" s="14"/>
      <c r="D147" s="24"/>
      <c r="E147" s="25"/>
      <c r="F147" s="6"/>
      <c r="G147" s="7"/>
      <c r="H147" s="7"/>
      <c r="I147" s="8" t="e">
        <f>VLOOKUP(C147,[1]LHP!$B$4850:$G$7706,6,1)</f>
        <v>#N/A</v>
      </c>
      <c r="J147" s="9" t="e">
        <v>#N/A</v>
      </c>
      <c r="K147" s="9">
        <v>0</v>
      </c>
      <c r="L147" s="10">
        <v>0</v>
      </c>
    </row>
    <row r="148" spans="1:12" x14ac:dyDescent="0.25">
      <c r="A148" s="11"/>
      <c r="B148" s="12"/>
      <c r="C148" s="14"/>
      <c r="D148" s="24"/>
      <c r="E148" s="25"/>
      <c r="F148" s="6"/>
      <c r="G148" s="7"/>
      <c r="H148" s="7"/>
      <c r="I148" s="8" t="e">
        <f>VLOOKUP(C148,[1]LHP!$B$4850:$G$7706,6,1)</f>
        <v>#N/A</v>
      </c>
      <c r="J148" s="9" t="e">
        <v>#N/A</v>
      </c>
      <c r="K148" s="9">
        <v>0</v>
      </c>
      <c r="L148" s="10">
        <v>0</v>
      </c>
    </row>
    <row r="149" spans="1:12" x14ac:dyDescent="0.25">
      <c r="A149" s="11"/>
      <c r="B149" s="12"/>
      <c r="C149" s="14"/>
      <c r="D149" s="24"/>
      <c r="E149" s="25"/>
      <c r="F149" s="6"/>
      <c r="G149" s="7"/>
      <c r="H149" s="7"/>
      <c r="I149" s="8" t="e">
        <f>VLOOKUP(C149,[1]LHP!$B$4850:$G$7706,6,1)</f>
        <v>#N/A</v>
      </c>
      <c r="J149" s="9" t="e">
        <v>#N/A</v>
      </c>
      <c r="K149" s="9">
        <v>0</v>
      </c>
      <c r="L149" s="10">
        <v>0</v>
      </c>
    </row>
    <row r="150" spans="1:12" x14ac:dyDescent="0.25">
      <c r="A150" s="11"/>
      <c r="B150" s="12"/>
      <c r="C150" s="14"/>
      <c r="D150" s="24"/>
      <c r="E150" s="25"/>
      <c r="F150" s="6"/>
      <c r="G150" s="7"/>
      <c r="H150" s="7"/>
      <c r="I150" s="8" t="e">
        <f>VLOOKUP(C150,[1]LHP!$B$4850:$G$7706,6,1)</f>
        <v>#N/A</v>
      </c>
      <c r="J150" s="9" t="e">
        <v>#N/A</v>
      </c>
      <c r="K150" s="9">
        <v>0</v>
      </c>
      <c r="L150" s="10">
        <v>0</v>
      </c>
    </row>
    <row r="151" spans="1:12" x14ac:dyDescent="0.25">
      <c r="A151" s="11"/>
      <c r="B151" s="12"/>
      <c r="C151" s="14"/>
      <c r="D151" s="24"/>
      <c r="E151" s="25"/>
      <c r="F151" s="6"/>
      <c r="G151" s="7"/>
      <c r="H151" s="7"/>
      <c r="I151" s="8" t="e">
        <f>VLOOKUP(C151,[1]LHP!$B$4850:$G$7706,6,1)</f>
        <v>#N/A</v>
      </c>
      <c r="J151" s="9" t="e">
        <v>#N/A</v>
      </c>
      <c r="K151" s="9">
        <v>0</v>
      </c>
      <c r="L151" s="10">
        <v>0</v>
      </c>
    </row>
    <row r="152" spans="1:12" x14ac:dyDescent="0.25">
      <c r="A152" s="11"/>
      <c r="B152" s="12"/>
      <c r="C152" s="14"/>
      <c r="D152" s="24"/>
      <c r="E152" s="25"/>
      <c r="F152" s="6"/>
      <c r="G152" s="7"/>
      <c r="H152" s="7"/>
      <c r="I152" s="8" t="e">
        <f>VLOOKUP(C152,[1]LHP!$B$4850:$G$7706,6,1)</f>
        <v>#N/A</v>
      </c>
      <c r="J152" s="9" t="e">
        <v>#N/A</v>
      </c>
      <c r="K152" s="9">
        <v>0</v>
      </c>
      <c r="L152" s="10">
        <v>0</v>
      </c>
    </row>
    <row r="153" spans="1:12" x14ac:dyDescent="0.25">
      <c r="A153" s="11"/>
      <c r="B153" s="12"/>
      <c r="C153" s="14"/>
      <c r="D153" s="24"/>
      <c r="E153" s="25"/>
      <c r="F153" s="6"/>
      <c r="G153" s="7"/>
      <c r="H153" s="7"/>
      <c r="I153" s="8" t="e">
        <f>VLOOKUP(C153,[1]LHP!$B$4850:$G$7706,6,1)</f>
        <v>#N/A</v>
      </c>
      <c r="J153" s="9" t="e">
        <v>#N/A</v>
      </c>
      <c r="K153" s="9">
        <v>0</v>
      </c>
      <c r="L153" s="10">
        <v>0</v>
      </c>
    </row>
    <row r="154" spans="1:12" x14ac:dyDescent="0.25">
      <c r="A154" s="11"/>
      <c r="B154" s="12"/>
      <c r="C154" s="14"/>
      <c r="D154" s="24"/>
      <c r="E154" s="25"/>
      <c r="F154" s="6"/>
      <c r="G154" s="7"/>
      <c r="H154" s="7"/>
      <c r="I154" s="8" t="e">
        <f>VLOOKUP(C154,[1]LHP!$B$4850:$G$7706,6,1)</f>
        <v>#N/A</v>
      </c>
      <c r="J154" s="9" t="e">
        <v>#N/A</v>
      </c>
      <c r="K154" s="9">
        <v>0</v>
      </c>
      <c r="L154" s="10">
        <v>0</v>
      </c>
    </row>
    <row r="155" spans="1:12" x14ac:dyDescent="0.25">
      <c r="A155" s="11"/>
      <c r="B155" s="12"/>
      <c r="C155" s="14"/>
      <c r="D155" s="24"/>
      <c r="E155" s="25"/>
      <c r="F155" s="6"/>
      <c r="G155" s="7"/>
      <c r="H155" s="7"/>
      <c r="I155" s="8" t="e">
        <f>VLOOKUP(C155,[1]LHP!$B$4850:$G$7706,6,1)</f>
        <v>#N/A</v>
      </c>
      <c r="J155" s="9" t="e">
        <v>#N/A</v>
      </c>
      <c r="K155" s="9">
        <v>0</v>
      </c>
      <c r="L155" s="10">
        <v>0</v>
      </c>
    </row>
    <row r="156" spans="1:12" x14ac:dyDescent="0.25">
      <c r="A156" s="11"/>
      <c r="B156" s="12"/>
      <c r="C156" s="14"/>
      <c r="D156" s="24"/>
      <c r="E156" s="25"/>
      <c r="F156" s="6"/>
      <c r="G156" s="7"/>
      <c r="H156" s="7"/>
      <c r="I156" s="8" t="e">
        <f>VLOOKUP(C156,[1]LHP!$B$4850:$G$7706,6,1)</f>
        <v>#N/A</v>
      </c>
      <c r="J156" s="9" t="e">
        <v>#N/A</v>
      </c>
      <c r="K156" s="9">
        <v>0</v>
      </c>
      <c r="L156" s="10">
        <v>0</v>
      </c>
    </row>
    <row r="157" spans="1:12" x14ac:dyDescent="0.25">
      <c r="A157" s="11"/>
      <c r="B157" s="12"/>
      <c r="C157" s="14"/>
      <c r="D157" s="24"/>
      <c r="E157" s="25"/>
      <c r="F157" s="6"/>
      <c r="G157" s="7"/>
      <c r="H157" s="7"/>
      <c r="I157" s="8" t="e">
        <f>VLOOKUP(C157,[1]LHP!$B$4850:$G$7706,6,1)</f>
        <v>#N/A</v>
      </c>
      <c r="J157" s="9" t="e">
        <v>#N/A</v>
      </c>
      <c r="K157" s="9">
        <v>0</v>
      </c>
      <c r="L157" s="10">
        <v>0</v>
      </c>
    </row>
    <row r="158" spans="1:12" x14ac:dyDescent="0.25">
      <c r="A158" s="11"/>
      <c r="B158" s="12"/>
      <c r="C158" s="14"/>
      <c r="D158" s="24"/>
      <c r="E158" s="25"/>
      <c r="F158" s="6"/>
      <c r="G158" s="7"/>
      <c r="H158" s="7"/>
      <c r="I158" s="8" t="e">
        <f>VLOOKUP(C158,[1]LHP!$B$4850:$G$7706,6,1)</f>
        <v>#N/A</v>
      </c>
      <c r="J158" s="9" t="e">
        <v>#N/A</v>
      </c>
      <c r="K158" s="9">
        <v>0</v>
      </c>
      <c r="L158" s="10">
        <v>0</v>
      </c>
    </row>
    <row r="159" spans="1:12" x14ac:dyDescent="0.25">
      <c r="A159" s="11"/>
      <c r="B159" s="12"/>
      <c r="C159" s="14"/>
      <c r="D159" s="24"/>
      <c r="E159" s="25"/>
      <c r="F159" s="6"/>
      <c r="G159" s="7"/>
      <c r="H159" s="7"/>
      <c r="I159" s="8" t="e">
        <f>VLOOKUP(C159,[1]LHP!$B$4850:$G$7706,6,1)</f>
        <v>#N/A</v>
      </c>
      <c r="J159" s="9" t="e">
        <v>#N/A</v>
      </c>
      <c r="K159" s="9">
        <v>0</v>
      </c>
      <c r="L159" s="10">
        <v>0</v>
      </c>
    </row>
    <row r="160" spans="1:12" x14ac:dyDescent="0.25">
      <c r="A160" s="11"/>
      <c r="B160" s="12"/>
      <c r="C160" s="14"/>
      <c r="D160" s="24"/>
      <c r="E160" s="25"/>
      <c r="F160" s="6"/>
      <c r="G160" s="7"/>
      <c r="H160" s="7"/>
      <c r="I160" s="8" t="e">
        <f>VLOOKUP(C160,[1]LHP!$B$4850:$G$7706,6,1)</f>
        <v>#N/A</v>
      </c>
      <c r="J160" s="9" t="e">
        <v>#N/A</v>
      </c>
      <c r="K160" s="9">
        <v>0</v>
      </c>
      <c r="L160" s="10">
        <v>0</v>
      </c>
    </row>
    <row r="161" spans="1:12" x14ac:dyDescent="0.25">
      <c r="A161" s="11"/>
      <c r="B161" s="12"/>
      <c r="C161" s="14"/>
      <c r="D161" s="24"/>
      <c r="E161" s="25"/>
      <c r="F161" s="6"/>
      <c r="G161" s="7"/>
      <c r="H161" s="7"/>
      <c r="I161" s="8" t="e">
        <f>VLOOKUP(C161,[1]LHP!$B$4850:$G$7706,6,1)</f>
        <v>#N/A</v>
      </c>
      <c r="J161" s="9" t="e">
        <v>#N/A</v>
      </c>
      <c r="K161" s="9">
        <v>0</v>
      </c>
      <c r="L161" s="10">
        <v>0</v>
      </c>
    </row>
    <row r="162" spans="1:12" x14ac:dyDescent="0.25">
      <c r="A162" s="11"/>
      <c r="B162" s="12"/>
      <c r="C162" s="14"/>
      <c r="D162" s="24"/>
      <c r="E162" s="25"/>
      <c r="F162" s="6"/>
      <c r="G162" s="7"/>
      <c r="H162" s="7"/>
      <c r="I162" s="8" t="e">
        <f>VLOOKUP(C162,[1]LHP!$B$4850:$G$7706,6,1)</f>
        <v>#N/A</v>
      </c>
      <c r="J162" s="9" t="e">
        <v>#N/A</v>
      </c>
      <c r="K162" s="9">
        <v>0</v>
      </c>
      <c r="L162" s="10">
        <v>0</v>
      </c>
    </row>
    <row r="163" spans="1:12" x14ac:dyDescent="0.25">
      <c r="A163" s="43"/>
      <c r="B163" s="44"/>
      <c r="C163" s="14"/>
      <c r="D163" s="24"/>
      <c r="E163" s="25"/>
      <c r="F163" s="6"/>
      <c r="G163" s="7"/>
      <c r="H163" s="7"/>
      <c r="I163" s="8" t="e">
        <f>VLOOKUP(C163,[1]LHP!$B$4850:$G$7706,6,1)</f>
        <v>#N/A</v>
      </c>
      <c r="J163" s="9" t="e">
        <v>#N/A</v>
      </c>
      <c r="K163" s="9">
        <v>0</v>
      </c>
      <c r="L163" s="10">
        <v>0</v>
      </c>
    </row>
    <row r="164" spans="1:12" x14ac:dyDescent="0.25">
      <c r="A164" s="45" t="s">
        <v>165</v>
      </c>
      <c r="B164" s="46" t="s">
        <v>166</v>
      </c>
      <c r="C164" s="3" t="s">
        <v>167</v>
      </c>
      <c r="D164" s="4" t="s">
        <v>3</v>
      </c>
      <c r="E164" s="5" t="s">
        <v>168</v>
      </c>
      <c r="F164" s="6">
        <v>1</v>
      </c>
      <c r="G164" s="7"/>
      <c r="H164" s="56">
        <v>120</v>
      </c>
      <c r="I164" s="8">
        <v>25</v>
      </c>
      <c r="J164" s="9">
        <v>0</v>
      </c>
      <c r="K164" s="9">
        <v>1</v>
      </c>
      <c r="L164" s="10">
        <v>90</v>
      </c>
    </row>
    <row r="165" spans="1:12" x14ac:dyDescent="0.25">
      <c r="A165" s="49"/>
      <c r="B165" s="58"/>
      <c r="C165" s="3" t="s">
        <v>169</v>
      </c>
      <c r="D165" s="59" t="s">
        <v>7</v>
      </c>
      <c r="E165" s="5" t="s">
        <v>147</v>
      </c>
      <c r="F165" s="6">
        <v>1</v>
      </c>
      <c r="G165" s="7"/>
      <c r="H165" s="56">
        <v>7</v>
      </c>
      <c r="I165" s="8">
        <v>42</v>
      </c>
      <c r="J165" s="9">
        <v>0</v>
      </c>
      <c r="K165" s="9">
        <v>0</v>
      </c>
      <c r="L165" s="10">
        <v>21</v>
      </c>
    </row>
    <row r="166" spans="1:12" x14ac:dyDescent="0.25">
      <c r="A166" s="49"/>
      <c r="B166" s="58"/>
      <c r="C166" s="3" t="s">
        <v>170</v>
      </c>
      <c r="D166" s="59" t="s">
        <v>7</v>
      </c>
      <c r="E166" s="5" t="s">
        <v>136</v>
      </c>
      <c r="F166" s="6">
        <v>1</v>
      </c>
      <c r="G166" s="7"/>
      <c r="H166" s="56">
        <v>7</v>
      </c>
      <c r="I166" s="8">
        <v>23</v>
      </c>
      <c r="J166" s="9">
        <v>0</v>
      </c>
      <c r="K166" s="9">
        <v>0</v>
      </c>
      <c r="L166" s="10">
        <v>15</v>
      </c>
    </row>
    <row r="167" spans="1:12" x14ac:dyDescent="0.25">
      <c r="A167" s="49" t="s">
        <v>115</v>
      </c>
      <c r="B167" s="58"/>
      <c r="C167" s="3" t="s">
        <v>171</v>
      </c>
      <c r="D167" s="59" t="s">
        <v>34</v>
      </c>
      <c r="E167" s="5" t="s">
        <v>136</v>
      </c>
      <c r="F167" s="6">
        <v>1</v>
      </c>
      <c r="G167" s="7"/>
      <c r="H167" s="7">
        <v>60</v>
      </c>
      <c r="I167" s="8">
        <v>30</v>
      </c>
      <c r="J167" s="9">
        <v>0</v>
      </c>
      <c r="K167" s="9">
        <v>1.3</v>
      </c>
      <c r="L167" s="10">
        <v>58.5</v>
      </c>
    </row>
    <row r="168" spans="1:12" x14ac:dyDescent="0.25">
      <c r="A168" s="49" t="s">
        <v>118</v>
      </c>
      <c r="B168" s="58">
        <v>64.5</v>
      </c>
      <c r="C168" s="3" t="s">
        <v>172</v>
      </c>
      <c r="D168" s="60" t="s">
        <v>20</v>
      </c>
      <c r="E168" s="61" t="s">
        <v>173</v>
      </c>
      <c r="F168" s="6">
        <v>1</v>
      </c>
      <c r="G168" s="7">
        <v>45</v>
      </c>
      <c r="H168" s="47"/>
      <c r="I168" s="8">
        <v>59</v>
      </c>
      <c r="J168" s="9">
        <v>1.2</v>
      </c>
      <c r="K168" s="9">
        <v>0</v>
      </c>
      <c r="L168" s="10">
        <v>54</v>
      </c>
    </row>
    <row r="169" spans="1:12" x14ac:dyDescent="0.25">
      <c r="A169" s="18" t="s">
        <v>174</v>
      </c>
      <c r="B169" s="19">
        <v>28</v>
      </c>
      <c r="C169" s="3" t="s">
        <v>175</v>
      </c>
      <c r="D169" s="60" t="s">
        <v>26</v>
      </c>
      <c r="E169" s="61" t="s">
        <v>176</v>
      </c>
      <c r="F169" s="6">
        <v>1</v>
      </c>
      <c r="G169" s="7">
        <v>60</v>
      </c>
      <c r="H169" s="47"/>
      <c r="I169" s="8">
        <v>59</v>
      </c>
      <c r="J169" s="9">
        <v>1.2</v>
      </c>
      <c r="K169" s="9">
        <v>0</v>
      </c>
      <c r="L169" s="10">
        <v>72</v>
      </c>
    </row>
    <row r="170" spans="1:12" x14ac:dyDescent="0.25">
      <c r="A170" s="49"/>
      <c r="B170" s="58"/>
      <c r="C170" s="4" t="s">
        <v>177</v>
      </c>
      <c r="D170" s="60" t="s">
        <v>23</v>
      </c>
      <c r="E170" s="61" t="s">
        <v>176</v>
      </c>
      <c r="F170" s="6">
        <v>1</v>
      </c>
      <c r="G170" s="7">
        <v>30</v>
      </c>
      <c r="H170" s="47"/>
      <c r="I170" s="8">
        <v>59</v>
      </c>
      <c r="J170" s="9">
        <v>1.2</v>
      </c>
      <c r="K170" s="9">
        <v>0</v>
      </c>
      <c r="L170" s="10">
        <v>36</v>
      </c>
    </row>
    <row r="171" spans="1:12" x14ac:dyDescent="0.25">
      <c r="A171" s="49"/>
      <c r="B171" s="58"/>
      <c r="C171" s="54" t="s">
        <v>178</v>
      </c>
      <c r="D171" s="62" t="s">
        <v>29</v>
      </c>
      <c r="E171" s="61" t="s">
        <v>176</v>
      </c>
      <c r="F171" s="6">
        <v>1</v>
      </c>
      <c r="G171" s="7">
        <v>16</v>
      </c>
      <c r="H171" s="47"/>
      <c r="I171" s="8"/>
      <c r="J171" s="9">
        <v>0</v>
      </c>
      <c r="K171" s="9">
        <v>0</v>
      </c>
      <c r="L171" s="10">
        <v>0</v>
      </c>
    </row>
    <row r="172" spans="1:12" x14ac:dyDescent="0.25">
      <c r="A172" s="49"/>
      <c r="B172" s="58">
        <f>B169+B168</f>
        <v>92.5</v>
      </c>
      <c r="C172" s="54"/>
      <c r="D172" s="60"/>
      <c r="E172" s="61"/>
      <c r="F172" s="6"/>
      <c r="G172" s="7"/>
      <c r="H172" s="47"/>
      <c r="I172" s="8"/>
      <c r="J172" s="9">
        <v>0</v>
      </c>
      <c r="K172" s="9">
        <v>0</v>
      </c>
      <c r="L172" s="10">
        <v>0</v>
      </c>
    </row>
    <row r="173" spans="1:12" x14ac:dyDescent="0.25">
      <c r="A173" s="49"/>
      <c r="B173" s="58"/>
      <c r="C173" s="21" t="s">
        <v>179</v>
      </c>
      <c r="D173" s="60" t="s">
        <v>34</v>
      </c>
      <c r="E173" s="61" t="s">
        <v>180</v>
      </c>
      <c r="F173" s="6">
        <v>2</v>
      </c>
      <c r="G173" s="7"/>
      <c r="H173" s="47">
        <v>120</v>
      </c>
      <c r="I173" s="8">
        <v>22</v>
      </c>
      <c r="J173" s="9">
        <v>0</v>
      </c>
      <c r="K173" s="9">
        <v>1</v>
      </c>
      <c r="L173" s="10">
        <v>90</v>
      </c>
    </row>
    <row r="174" spans="1:12" x14ac:dyDescent="0.25">
      <c r="A174" s="49"/>
      <c r="B174" s="58"/>
      <c r="C174" s="54" t="s">
        <v>181</v>
      </c>
      <c r="D174" s="60" t="s">
        <v>3</v>
      </c>
      <c r="E174" s="61" t="s">
        <v>182</v>
      </c>
      <c r="F174" s="6">
        <v>2</v>
      </c>
      <c r="G174" s="7"/>
      <c r="H174" s="47">
        <v>120</v>
      </c>
      <c r="I174" s="8">
        <v>22</v>
      </c>
      <c r="J174" s="9">
        <v>0</v>
      </c>
      <c r="K174" s="9">
        <v>1</v>
      </c>
      <c r="L174" s="10">
        <v>90</v>
      </c>
    </row>
    <row r="175" spans="1:12" x14ac:dyDescent="0.25">
      <c r="A175" s="49"/>
      <c r="B175" s="58"/>
      <c r="C175" s="54" t="s">
        <v>183</v>
      </c>
      <c r="D175" s="60" t="s">
        <v>41</v>
      </c>
      <c r="E175" s="61" t="s">
        <v>176</v>
      </c>
      <c r="F175" s="6">
        <v>2</v>
      </c>
      <c r="G175" s="7">
        <v>60</v>
      </c>
      <c r="H175" s="47"/>
      <c r="I175" s="8">
        <f>VLOOKUP(C175,[1]LHP!$B$4850:$G$7706,6,1)</f>
        <v>52</v>
      </c>
      <c r="J175" s="9">
        <v>1.2</v>
      </c>
      <c r="K175" s="9">
        <v>0</v>
      </c>
      <c r="L175" s="10">
        <v>72</v>
      </c>
    </row>
    <row r="176" spans="1:12" x14ac:dyDescent="0.25">
      <c r="A176" s="49"/>
      <c r="B176" s="58"/>
      <c r="C176" s="54" t="s">
        <v>184</v>
      </c>
      <c r="D176" s="62" t="s">
        <v>29</v>
      </c>
      <c r="E176" s="61" t="s">
        <v>176</v>
      </c>
      <c r="F176" s="6">
        <v>2</v>
      </c>
      <c r="G176" s="7">
        <v>16</v>
      </c>
      <c r="H176" s="47"/>
      <c r="I176" s="8"/>
      <c r="J176" s="9">
        <v>0</v>
      </c>
      <c r="K176" s="9">
        <v>0</v>
      </c>
      <c r="L176" s="10">
        <v>0</v>
      </c>
    </row>
    <row r="177" spans="1:12" x14ac:dyDescent="0.25">
      <c r="A177" s="49"/>
      <c r="B177" s="58"/>
      <c r="C177" s="54" t="s">
        <v>185</v>
      </c>
      <c r="D177" s="60" t="s">
        <v>41</v>
      </c>
      <c r="E177" s="61" t="s">
        <v>76</v>
      </c>
      <c r="F177" s="6">
        <v>2</v>
      </c>
      <c r="G177" s="7">
        <v>30</v>
      </c>
      <c r="H177" s="47"/>
      <c r="I177" s="8">
        <f>VLOOKUP(C177,[1]LHP!$B$4850:$G$7706,6,1)</f>
        <v>16</v>
      </c>
      <c r="J177" s="9">
        <v>1</v>
      </c>
      <c r="K177" s="9">
        <v>0</v>
      </c>
      <c r="L177" s="10">
        <v>30</v>
      </c>
    </row>
    <row r="178" spans="1:12" x14ac:dyDescent="0.25">
      <c r="A178" s="49"/>
      <c r="B178" s="58"/>
      <c r="C178" s="54"/>
      <c r="D178" s="60"/>
      <c r="E178" s="61"/>
      <c r="F178" s="6"/>
      <c r="G178" s="7"/>
      <c r="H178" s="47"/>
      <c r="I178" s="8"/>
      <c r="J178" s="9">
        <v>0</v>
      </c>
      <c r="K178" s="9">
        <v>0</v>
      </c>
      <c r="L178" s="10">
        <v>0</v>
      </c>
    </row>
    <row r="179" spans="1:12" x14ac:dyDescent="0.25">
      <c r="A179" s="49"/>
      <c r="B179" s="58"/>
      <c r="C179" s="54"/>
      <c r="D179" s="60"/>
      <c r="E179" s="61"/>
      <c r="F179" s="6"/>
      <c r="G179" s="7"/>
      <c r="H179" s="47"/>
      <c r="I179" s="8" t="e">
        <f>VLOOKUP(C179,[1]LHP!$B$4850:$G$7706,6,1)</f>
        <v>#N/A</v>
      </c>
      <c r="J179" s="9" t="e">
        <v>#N/A</v>
      </c>
      <c r="K179" s="9">
        <v>0</v>
      </c>
      <c r="L179" s="10">
        <v>0</v>
      </c>
    </row>
    <row r="180" spans="1:12" x14ac:dyDescent="0.25">
      <c r="A180" s="49"/>
      <c r="B180" s="58"/>
      <c r="C180" s="54"/>
      <c r="D180" s="60"/>
      <c r="E180" s="61"/>
      <c r="F180" s="6"/>
      <c r="G180" s="7"/>
      <c r="H180" s="47"/>
      <c r="I180" s="8" t="e">
        <f>VLOOKUP(C180,[1]LHP!$B$4850:$G$7706,6,1)</f>
        <v>#N/A</v>
      </c>
      <c r="J180" s="9" t="e">
        <v>#N/A</v>
      </c>
      <c r="K180" s="9">
        <v>0</v>
      </c>
      <c r="L180" s="10">
        <v>0</v>
      </c>
    </row>
    <row r="181" spans="1:12" x14ac:dyDescent="0.25">
      <c r="A181" s="49"/>
      <c r="B181" s="58"/>
      <c r="C181" s="54"/>
      <c r="D181" s="60"/>
      <c r="E181" s="61"/>
      <c r="F181" s="6"/>
      <c r="G181" s="7"/>
      <c r="H181" s="47"/>
      <c r="I181" s="8" t="e">
        <f>VLOOKUP(C181,[1]LHP!$B$4850:$G$7706,6,1)</f>
        <v>#N/A</v>
      </c>
      <c r="J181" s="9" t="e">
        <v>#N/A</v>
      </c>
      <c r="K181" s="9">
        <v>0</v>
      </c>
      <c r="L181" s="10">
        <v>0</v>
      </c>
    </row>
    <row r="182" spans="1:12" x14ac:dyDescent="0.25">
      <c r="A182" s="49"/>
      <c r="B182" s="58"/>
      <c r="C182" s="54"/>
      <c r="D182" s="60"/>
      <c r="E182" s="61"/>
      <c r="F182" s="6"/>
      <c r="G182" s="7"/>
      <c r="H182" s="47"/>
      <c r="I182" s="8" t="e">
        <f>VLOOKUP(C182,[1]LHP!$B$4850:$G$7706,6,1)</f>
        <v>#N/A</v>
      </c>
      <c r="J182" s="9" t="e">
        <v>#N/A</v>
      </c>
      <c r="K182" s="9">
        <v>0</v>
      </c>
      <c r="L182" s="10">
        <v>0</v>
      </c>
    </row>
    <row r="183" spans="1:12" x14ac:dyDescent="0.25">
      <c r="A183" s="49"/>
      <c r="B183" s="58"/>
      <c r="C183" s="54"/>
      <c r="D183" s="60"/>
      <c r="E183" s="61"/>
      <c r="F183" s="6"/>
      <c r="G183" s="7"/>
      <c r="H183" s="47"/>
      <c r="I183" s="8" t="e">
        <f>VLOOKUP(C183,[1]LHP!$B$4850:$G$7706,6,1)</f>
        <v>#N/A</v>
      </c>
      <c r="J183" s="9" t="e">
        <v>#N/A</v>
      </c>
      <c r="K183" s="9">
        <v>0</v>
      </c>
      <c r="L183" s="10">
        <v>0</v>
      </c>
    </row>
    <row r="184" spans="1:12" x14ac:dyDescent="0.25">
      <c r="A184" s="49"/>
      <c r="B184" s="58"/>
      <c r="C184" s="54"/>
      <c r="D184" s="60"/>
      <c r="E184" s="61"/>
      <c r="F184" s="6"/>
      <c r="G184" s="7"/>
      <c r="H184" s="47"/>
      <c r="I184" s="8" t="e">
        <f>VLOOKUP(C184,[1]LHP!$B$4850:$G$7706,6,1)</f>
        <v>#N/A</v>
      </c>
      <c r="J184" s="9" t="e">
        <v>#N/A</v>
      </c>
      <c r="K184" s="9">
        <v>0</v>
      </c>
      <c r="L184" s="10">
        <v>0</v>
      </c>
    </row>
    <row r="185" spans="1:12" x14ac:dyDescent="0.25">
      <c r="A185" s="49"/>
      <c r="B185" s="58"/>
      <c r="C185" s="54"/>
      <c r="D185" s="60"/>
      <c r="E185" s="61"/>
      <c r="F185" s="6"/>
      <c r="G185" s="7"/>
      <c r="H185" s="47"/>
      <c r="I185" s="8" t="e">
        <f>VLOOKUP(C185,[1]LHP!$B$4850:$G$7706,6,1)</f>
        <v>#N/A</v>
      </c>
      <c r="J185" s="9" t="e">
        <v>#N/A</v>
      </c>
      <c r="K185" s="9">
        <v>0</v>
      </c>
      <c r="L185" s="10">
        <v>0</v>
      </c>
    </row>
    <row r="186" spans="1:12" x14ac:dyDescent="0.25">
      <c r="A186" s="49"/>
      <c r="B186" s="58"/>
      <c r="C186" s="54"/>
      <c r="D186" s="60"/>
      <c r="E186" s="61"/>
      <c r="F186" s="6"/>
      <c r="G186" s="7"/>
      <c r="H186" s="47"/>
      <c r="I186" s="8" t="e">
        <f>VLOOKUP(C186,[1]LHP!$B$4850:$G$7706,6,1)</f>
        <v>#N/A</v>
      </c>
      <c r="J186" s="9" t="e">
        <v>#N/A</v>
      </c>
      <c r="K186" s="9">
        <v>0</v>
      </c>
      <c r="L186" s="10">
        <v>0</v>
      </c>
    </row>
    <row r="187" spans="1:12" x14ac:dyDescent="0.25">
      <c r="A187" s="49"/>
      <c r="B187" s="58"/>
      <c r="C187" s="54"/>
      <c r="D187" s="60"/>
      <c r="E187" s="61"/>
      <c r="F187" s="6"/>
      <c r="G187" s="7"/>
      <c r="H187" s="47"/>
      <c r="I187" s="8" t="e">
        <f>VLOOKUP(C187,[1]LHP!$B$4850:$G$7706,6,1)</f>
        <v>#N/A</v>
      </c>
      <c r="J187" s="9" t="e">
        <v>#N/A</v>
      </c>
      <c r="K187" s="9">
        <v>0</v>
      </c>
      <c r="L187" s="10">
        <v>0</v>
      </c>
    </row>
    <row r="188" spans="1:12" x14ac:dyDescent="0.25">
      <c r="A188" s="49"/>
      <c r="B188" s="58"/>
      <c r="C188" s="54"/>
      <c r="D188" s="60"/>
      <c r="E188" s="61"/>
      <c r="F188" s="6"/>
      <c r="G188" s="7"/>
      <c r="H188" s="47"/>
      <c r="I188" s="8" t="e">
        <f>VLOOKUP(C188,[1]LHP!$B$4850:$G$7706,6,1)</f>
        <v>#N/A</v>
      </c>
      <c r="J188" s="9" t="e">
        <v>#N/A</v>
      </c>
      <c r="K188" s="9">
        <v>0</v>
      </c>
      <c r="L188" s="10">
        <v>0</v>
      </c>
    </row>
    <row r="189" spans="1:12" x14ac:dyDescent="0.25">
      <c r="A189" s="49"/>
      <c r="B189" s="58"/>
      <c r="C189" s="54"/>
      <c r="D189" s="60"/>
      <c r="E189" s="61"/>
      <c r="F189" s="6"/>
      <c r="G189" s="7"/>
      <c r="H189" s="47"/>
      <c r="I189" s="8" t="e">
        <f>VLOOKUP(C189,[1]LHP!$B$4850:$G$7706,6,1)</f>
        <v>#N/A</v>
      </c>
      <c r="J189" s="9" t="e">
        <v>#N/A</v>
      </c>
      <c r="K189" s="9">
        <v>0</v>
      </c>
      <c r="L189" s="10">
        <v>0</v>
      </c>
    </row>
    <row r="190" spans="1:12" x14ac:dyDescent="0.25">
      <c r="A190" s="49"/>
      <c r="B190" s="58"/>
      <c r="C190" s="54"/>
      <c r="D190" s="60"/>
      <c r="E190" s="61"/>
      <c r="F190" s="6"/>
      <c r="G190" s="7"/>
      <c r="H190" s="47"/>
      <c r="I190" s="8" t="e">
        <f>VLOOKUP(C190,[1]LHP!$B$4850:$G$7706,6,1)</f>
        <v>#N/A</v>
      </c>
      <c r="J190" s="9" t="e">
        <v>#N/A</v>
      </c>
      <c r="K190" s="9">
        <v>0</v>
      </c>
      <c r="L190" s="10">
        <v>0</v>
      </c>
    </row>
    <row r="191" spans="1:12" x14ac:dyDescent="0.25">
      <c r="A191" s="49"/>
      <c r="B191" s="58"/>
      <c r="C191" s="54"/>
      <c r="D191" s="60"/>
      <c r="E191" s="61"/>
      <c r="F191" s="6"/>
      <c r="G191" s="7"/>
      <c r="H191" s="47"/>
      <c r="I191" s="8" t="e">
        <f>VLOOKUP(C191,[1]LHP!$B$4850:$G$7706,6,1)</f>
        <v>#N/A</v>
      </c>
      <c r="J191" s="9" t="e">
        <v>#N/A</v>
      </c>
      <c r="K191" s="9">
        <v>0</v>
      </c>
      <c r="L191" s="10">
        <v>0</v>
      </c>
    </row>
    <row r="192" spans="1:12" x14ac:dyDescent="0.25">
      <c r="A192" s="49"/>
      <c r="B192" s="58"/>
      <c r="C192" s="54"/>
      <c r="D192" s="60"/>
      <c r="E192" s="61"/>
      <c r="F192" s="6"/>
      <c r="G192" s="7"/>
      <c r="H192" s="47"/>
      <c r="I192" s="8" t="e">
        <f>VLOOKUP(C192,[1]LHP!$B$4850:$G$7706,6,1)</f>
        <v>#N/A</v>
      </c>
      <c r="J192" s="9" t="e">
        <v>#N/A</v>
      </c>
      <c r="K192" s="9">
        <v>0</v>
      </c>
      <c r="L192" s="10">
        <v>0</v>
      </c>
    </row>
    <row r="193" spans="1:12" x14ac:dyDescent="0.25">
      <c r="A193" s="49"/>
      <c r="B193" s="58"/>
      <c r="C193" s="54"/>
      <c r="D193" s="60"/>
      <c r="E193" s="61"/>
      <c r="F193" s="6"/>
      <c r="G193" s="7"/>
      <c r="H193" s="47"/>
      <c r="I193" s="8" t="e">
        <f>VLOOKUP(C193,[1]LHP!$B$4850:$G$7706,6,1)</f>
        <v>#N/A</v>
      </c>
      <c r="J193" s="9" t="e">
        <v>#N/A</v>
      </c>
      <c r="K193" s="9">
        <v>0</v>
      </c>
      <c r="L193" s="10">
        <v>0</v>
      </c>
    </row>
    <row r="194" spans="1:12" x14ac:dyDescent="0.25">
      <c r="A194" s="49"/>
      <c r="B194" s="58"/>
      <c r="C194" s="54"/>
      <c r="D194" s="60"/>
      <c r="E194" s="61"/>
      <c r="F194" s="6"/>
      <c r="G194" s="7"/>
      <c r="H194" s="47"/>
      <c r="I194" s="8" t="e">
        <f>VLOOKUP(C194,[1]LHP!$B$4850:$G$7706,6,1)</f>
        <v>#N/A</v>
      </c>
      <c r="J194" s="9" t="e">
        <v>#N/A</v>
      </c>
      <c r="K194" s="9">
        <v>0</v>
      </c>
      <c r="L194" s="10">
        <v>0</v>
      </c>
    </row>
    <row r="195" spans="1:12" x14ac:dyDescent="0.25">
      <c r="A195" s="49"/>
      <c r="B195" s="58"/>
      <c r="C195" s="54"/>
      <c r="D195" s="60"/>
      <c r="E195" s="61"/>
      <c r="F195" s="6"/>
      <c r="G195" s="7"/>
      <c r="H195" s="47"/>
      <c r="I195" s="8" t="e">
        <f>VLOOKUP(C195,[1]LHP!$B$4850:$G$7706,6,1)</f>
        <v>#N/A</v>
      </c>
      <c r="J195" s="9" t="e">
        <v>#N/A</v>
      </c>
      <c r="K195" s="9">
        <v>0</v>
      </c>
      <c r="L195" s="10">
        <v>0</v>
      </c>
    </row>
    <row r="196" spans="1:12" x14ac:dyDescent="0.25">
      <c r="A196" s="49"/>
      <c r="B196" s="58"/>
      <c r="C196" s="54"/>
      <c r="D196" s="60"/>
      <c r="E196" s="61"/>
      <c r="F196" s="6"/>
      <c r="G196" s="7"/>
      <c r="H196" s="47"/>
      <c r="I196" s="8" t="e">
        <f>VLOOKUP(C196,[1]LHP!$B$4850:$G$7706,6,1)</f>
        <v>#N/A</v>
      </c>
      <c r="J196" s="9" t="e">
        <v>#N/A</v>
      </c>
      <c r="K196" s="9">
        <v>0</v>
      </c>
      <c r="L196" s="10">
        <v>0</v>
      </c>
    </row>
    <row r="197" spans="1:12" x14ac:dyDescent="0.25">
      <c r="A197" s="49"/>
      <c r="B197" s="58"/>
      <c r="C197" s="54"/>
      <c r="D197" s="60"/>
      <c r="E197" s="61"/>
      <c r="F197" s="6"/>
      <c r="G197" s="7"/>
      <c r="H197" s="47"/>
      <c r="I197" s="8" t="e">
        <f>VLOOKUP(C197,[1]LHP!$B$4850:$G$7706,6,1)</f>
        <v>#N/A</v>
      </c>
      <c r="J197" s="9" t="e">
        <v>#N/A</v>
      </c>
      <c r="K197" s="9">
        <v>0</v>
      </c>
      <c r="L197" s="10">
        <v>0</v>
      </c>
    </row>
    <row r="198" spans="1:12" x14ac:dyDescent="0.25">
      <c r="A198" s="49"/>
      <c r="B198" s="58"/>
      <c r="C198" s="54"/>
      <c r="D198" s="60"/>
      <c r="E198" s="61"/>
      <c r="F198" s="6"/>
      <c r="G198" s="7"/>
      <c r="H198" s="47"/>
      <c r="I198" s="8" t="e">
        <f>VLOOKUP(C198,[1]LHP!$B$4850:$G$7706,6,1)</f>
        <v>#N/A</v>
      </c>
      <c r="J198" s="9" t="e">
        <v>#N/A</v>
      </c>
      <c r="K198" s="9">
        <v>0</v>
      </c>
      <c r="L198" s="10">
        <v>0</v>
      </c>
    </row>
    <row r="199" spans="1:12" x14ac:dyDescent="0.25">
      <c r="A199" s="49"/>
      <c r="B199" s="58"/>
      <c r="C199" s="54"/>
      <c r="D199" s="60"/>
      <c r="E199" s="61"/>
      <c r="F199" s="6"/>
      <c r="G199" s="7"/>
      <c r="H199" s="47"/>
      <c r="I199" s="8" t="e">
        <f>VLOOKUP(C199,[1]LHP!$B$4850:$G$7706,6,1)</f>
        <v>#N/A</v>
      </c>
      <c r="J199" s="9" t="e">
        <v>#N/A</v>
      </c>
      <c r="K199" s="9">
        <v>0</v>
      </c>
      <c r="L199" s="10">
        <v>0</v>
      </c>
    </row>
    <row r="200" spans="1:12" x14ac:dyDescent="0.25">
      <c r="A200" s="49"/>
      <c r="B200" s="58"/>
      <c r="C200" s="54"/>
      <c r="D200" s="60"/>
      <c r="E200" s="61"/>
      <c r="F200" s="6"/>
      <c r="G200" s="7"/>
      <c r="H200" s="47"/>
      <c r="I200" s="8" t="e">
        <f>VLOOKUP(C200,[1]LHP!$B$4850:$G$7706,6,1)</f>
        <v>#N/A</v>
      </c>
      <c r="J200" s="9" t="e">
        <v>#N/A</v>
      </c>
      <c r="K200" s="9">
        <v>0</v>
      </c>
      <c r="L200" s="10">
        <v>0</v>
      </c>
    </row>
    <row r="201" spans="1:12" x14ac:dyDescent="0.25">
      <c r="A201" s="49"/>
      <c r="B201" s="58"/>
      <c r="C201" s="54"/>
      <c r="D201" s="60"/>
      <c r="E201" s="61"/>
      <c r="F201" s="6"/>
      <c r="G201" s="7"/>
      <c r="H201" s="47"/>
      <c r="I201" s="8" t="e">
        <f>VLOOKUP(C201,[1]LHP!$B$4850:$G$7706,6,1)</f>
        <v>#N/A</v>
      </c>
      <c r="J201" s="9" t="e">
        <v>#N/A</v>
      </c>
      <c r="K201" s="9">
        <v>0</v>
      </c>
      <c r="L201" s="10">
        <v>0</v>
      </c>
    </row>
    <row r="202" spans="1:12" x14ac:dyDescent="0.25">
      <c r="A202" s="49"/>
      <c r="B202" s="58"/>
      <c r="C202" s="54"/>
      <c r="D202" s="60"/>
      <c r="E202" s="61"/>
      <c r="F202" s="6"/>
      <c r="G202" s="7"/>
      <c r="H202" s="47"/>
      <c r="I202" s="8" t="e">
        <f>VLOOKUP(C202,[1]LHP!$B$4850:$G$7706,6,1)</f>
        <v>#N/A</v>
      </c>
      <c r="J202" s="9" t="e">
        <v>#N/A</v>
      </c>
      <c r="K202" s="9">
        <v>0</v>
      </c>
      <c r="L202" s="10">
        <v>0</v>
      </c>
    </row>
    <row r="203" spans="1:12" x14ac:dyDescent="0.25">
      <c r="A203" s="49"/>
      <c r="B203" s="58"/>
      <c r="C203" s="54"/>
      <c r="D203" s="60"/>
      <c r="E203" s="61"/>
      <c r="F203" s="6"/>
      <c r="G203" s="7"/>
      <c r="H203" s="47"/>
      <c r="I203" s="8" t="e">
        <f>VLOOKUP(C203,[1]LHP!$B$4850:$G$7706,6,1)</f>
        <v>#N/A</v>
      </c>
      <c r="J203" s="9" t="e">
        <v>#N/A</v>
      </c>
      <c r="K203" s="9">
        <v>0</v>
      </c>
      <c r="L203" s="10">
        <v>0</v>
      </c>
    </row>
    <row r="204" spans="1:12" x14ac:dyDescent="0.25">
      <c r="A204" s="49"/>
      <c r="B204" s="58"/>
      <c r="C204" s="54"/>
      <c r="D204" s="60"/>
      <c r="E204" s="61"/>
      <c r="F204" s="6"/>
      <c r="G204" s="7"/>
      <c r="H204" s="47"/>
      <c r="I204" s="8" t="e">
        <f>VLOOKUP(C204,[1]LHP!$B$4850:$G$7706,6,1)</f>
        <v>#N/A</v>
      </c>
      <c r="J204" s="9" t="e">
        <v>#N/A</v>
      </c>
      <c r="K204" s="9">
        <v>0</v>
      </c>
      <c r="L204" s="10">
        <v>0</v>
      </c>
    </row>
    <row r="205" spans="1:12" x14ac:dyDescent="0.25">
      <c r="A205" s="49"/>
      <c r="B205" s="58"/>
      <c r="C205" s="54"/>
      <c r="D205" s="60"/>
      <c r="E205" s="61"/>
      <c r="F205" s="6"/>
      <c r="G205" s="7"/>
      <c r="H205" s="47"/>
      <c r="I205" s="8" t="e">
        <f>VLOOKUP(C205,[1]LHP!$B$4850:$G$7706,6,1)</f>
        <v>#N/A</v>
      </c>
      <c r="J205" s="9" t="e">
        <v>#N/A</v>
      </c>
      <c r="K205" s="9">
        <v>0</v>
      </c>
      <c r="L205" s="10">
        <v>0</v>
      </c>
    </row>
    <row r="206" spans="1:12" x14ac:dyDescent="0.25">
      <c r="A206" s="49"/>
      <c r="B206" s="58"/>
      <c r="C206" s="54"/>
      <c r="D206" s="60"/>
      <c r="E206" s="61"/>
      <c r="F206" s="6"/>
      <c r="G206" s="7"/>
      <c r="H206" s="47"/>
      <c r="I206" s="8" t="e">
        <f>VLOOKUP(C206,[1]LHP!$B$4850:$G$7706,6,1)</f>
        <v>#N/A</v>
      </c>
      <c r="J206" s="9" t="e">
        <v>#N/A</v>
      </c>
      <c r="K206" s="9">
        <v>0</v>
      </c>
      <c r="L206" s="10">
        <v>0</v>
      </c>
    </row>
    <row r="207" spans="1:12" x14ac:dyDescent="0.25">
      <c r="A207" s="49"/>
      <c r="B207" s="58"/>
      <c r="C207" s="54"/>
      <c r="D207" s="60"/>
      <c r="E207" s="61"/>
      <c r="F207" s="6"/>
      <c r="G207" s="7"/>
      <c r="H207" s="47"/>
      <c r="I207" s="8" t="e">
        <f>VLOOKUP(C207,[1]LHP!$B$4850:$G$7706,6,1)</f>
        <v>#N/A</v>
      </c>
      <c r="J207" s="9" t="e">
        <v>#N/A</v>
      </c>
      <c r="K207" s="9">
        <v>0</v>
      </c>
      <c r="L207" s="10">
        <v>0</v>
      </c>
    </row>
    <row r="208" spans="1:12" x14ac:dyDescent="0.25">
      <c r="A208" s="49"/>
      <c r="B208" s="58"/>
      <c r="C208" s="54"/>
      <c r="D208" s="60"/>
      <c r="E208" s="61"/>
      <c r="F208" s="6"/>
      <c r="G208" s="7"/>
      <c r="H208" s="47"/>
      <c r="I208" s="8" t="e">
        <f>VLOOKUP(C208,[1]LHP!$B$4850:$G$7706,6,1)</f>
        <v>#N/A</v>
      </c>
      <c r="J208" s="9" t="e">
        <v>#N/A</v>
      </c>
      <c r="K208" s="9">
        <v>0</v>
      </c>
      <c r="L208" s="10">
        <v>0</v>
      </c>
    </row>
    <row r="209" spans="1:12" x14ac:dyDescent="0.25">
      <c r="A209" s="49"/>
      <c r="B209" s="58"/>
      <c r="C209" s="54"/>
      <c r="D209" s="60"/>
      <c r="E209" s="61"/>
      <c r="F209" s="6"/>
      <c r="G209" s="7"/>
      <c r="H209" s="47"/>
      <c r="I209" s="8" t="e">
        <f>VLOOKUP(C209,[1]LHP!$B$4850:$G$7706,6,1)</f>
        <v>#N/A</v>
      </c>
      <c r="J209" s="9" t="e">
        <v>#N/A</v>
      </c>
      <c r="K209" s="9">
        <v>0</v>
      </c>
      <c r="L209" s="10">
        <v>0</v>
      </c>
    </row>
    <row r="210" spans="1:12" x14ac:dyDescent="0.25">
      <c r="A210" s="49"/>
      <c r="B210" s="58"/>
      <c r="C210" s="54"/>
      <c r="D210" s="60"/>
      <c r="E210" s="61"/>
      <c r="F210" s="6"/>
      <c r="G210" s="7"/>
      <c r="H210" s="47"/>
      <c r="I210" s="8" t="e">
        <f>VLOOKUP(C210,[1]LHP!$B$4850:$G$7706,6,1)</f>
        <v>#N/A</v>
      </c>
      <c r="J210" s="9" t="e">
        <v>#N/A</v>
      </c>
      <c r="K210" s="9">
        <v>0</v>
      </c>
      <c r="L210" s="10">
        <v>0</v>
      </c>
    </row>
    <row r="211" spans="1:12" x14ac:dyDescent="0.25">
      <c r="A211" s="49"/>
      <c r="B211" s="58"/>
      <c r="C211" s="54"/>
      <c r="D211" s="60"/>
      <c r="E211" s="61"/>
      <c r="F211" s="6"/>
      <c r="G211" s="7"/>
      <c r="H211" s="47"/>
      <c r="I211" s="8" t="e">
        <f>VLOOKUP(C211,[1]LHP!$B$4850:$G$7706,6,1)</f>
        <v>#N/A</v>
      </c>
      <c r="J211" s="9" t="e">
        <v>#N/A</v>
      </c>
      <c r="K211" s="9">
        <v>0</v>
      </c>
      <c r="L211" s="10">
        <v>0</v>
      </c>
    </row>
    <row r="212" spans="1:12" x14ac:dyDescent="0.25">
      <c r="A212" s="49"/>
      <c r="B212" s="58"/>
      <c r="C212" s="54"/>
      <c r="D212" s="60"/>
      <c r="E212" s="61"/>
      <c r="F212" s="6"/>
      <c r="G212" s="7"/>
      <c r="H212" s="47"/>
      <c r="I212" s="8" t="e">
        <f>VLOOKUP(C212,[1]LHP!$B$4850:$G$7706,6,1)</f>
        <v>#N/A</v>
      </c>
      <c r="J212" s="9" t="e">
        <v>#N/A</v>
      </c>
      <c r="K212" s="9">
        <v>0</v>
      </c>
      <c r="L212" s="10">
        <v>0</v>
      </c>
    </row>
    <row r="213" spans="1:12" x14ac:dyDescent="0.25">
      <c r="A213" s="49"/>
      <c r="B213" s="58"/>
      <c r="C213" s="54"/>
      <c r="D213" s="60"/>
      <c r="E213" s="61"/>
      <c r="F213" s="6"/>
      <c r="G213" s="7"/>
      <c r="H213" s="47"/>
      <c r="I213" s="8" t="e">
        <f>VLOOKUP(C213,[1]LHP!$B$4850:$G$7706,6,1)</f>
        <v>#N/A</v>
      </c>
      <c r="J213" s="9" t="e">
        <v>#N/A</v>
      </c>
      <c r="K213" s="9">
        <v>0</v>
      </c>
      <c r="L213" s="10">
        <v>0</v>
      </c>
    </row>
    <row r="214" spans="1:12" x14ac:dyDescent="0.25">
      <c r="A214" s="49"/>
      <c r="B214" s="58"/>
      <c r="C214" s="54"/>
      <c r="D214" s="60"/>
      <c r="E214" s="61"/>
      <c r="F214" s="6"/>
      <c r="G214" s="7"/>
      <c r="H214" s="47"/>
      <c r="I214" s="8" t="e">
        <f>VLOOKUP(C214,[1]LHP!$B$4850:$G$7706,6,1)</f>
        <v>#N/A</v>
      </c>
      <c r="J214" s="9" t="e">
        <v>#N/A</v>
      </c>
      <c r="K214" s="9">
        <v>0</v>
      </c>
      <c r="L214" s="10">
        <v>0</v>
      </c>
    </row>
    <row r="215" spans="1:12" x14ac:dyDescent="0.25">
      <c r="A215" s="11"/>
      <c r="B215" s="26"/>
      <c r="C215" s="54"/>
      <c r="D215" s="60"/>
      <c r="E215" s="61"/>
      <c r="F215" s="6"/>
      <c r="G215" s="7"/>
      <c r="H215" s="47"/>
      <c r="I215" s="8" t="e">
        <f>VLOOKUP(C215,[1]LHP!$B$4850:$G$7706,6,1)</f>
        <v>#N/A</v>
      </c>
      <c r="J215" s="9" t="e">
        <v>#N/A</v>
      </c>
      <c r="K215" s="9">
        <v>0</v>
      </c>
      <c r="L215" s="10">
        <v>0</v>
      </c>
    </row>
    <row r="216" spans="1:12" x14ac:dyDescent="0.25">
      <c r="A216" s="11"/>
      <c r="B216" s="26"/>
      <c r="C216" s="54"/>
      <c r="D216" s="60"/>
      <c r="E216" s="61"/>
      <c r="F216" s="6"/>
      <c r="G216" s="7"/>
      <c r="H216" s="47"/>
      <c r="I216" s="8" t="e">
        <f>VLOOKUP(C216,[1]LHP!$B$4850:$G$7706,6,1)</f>
        <v>#N/A</v>
      </c>
      <c r="J216" s="9" t="e">
        <v>#N/A</v>
      </c>
      <c r="K216" s="9">
        <v>0</v>
      </c>
      <c r="L216" s="10">
        <v>0</v>
      </c>
    </row>
    <row r="217" spans="1:12" x14ac:dyDescent="0.25">
      <c r="A217" s="49"/>
      <c r="B217" s="58"/>
      <c r="C217" s="54"/>
      <c r="D217" s="60"/>
      <c r="E217" s="61"/>
      <c r="F217" s="6"/>
      <c r="G217" s="7"/>
      <c r="H217" s="47"/>
      <c r="I217" s="8" t="e">
        <f>VLOOKUP(C217,[1]LHP!$B$4850:$G$7706,6,1)</f>
        <v>#N/A</v>
      </c>
      <c r="J217" s="9" t="e">
        <v>#N/A</v>
      </c>
      <c r="K217" s="9">
        <v>0</v>
      </c>
      <c r="L217" s="10">
        <v>0</v>
      </c>
    </row>
    <row r="218" spans="1:12" x14ac:dyDescent="0.25">
      <c r="A218" s="49"/>
      <c r="B218" s="58"/>
      <c r="C218" s="27"/>
      <c r="D218" s="60"/>
      <c r="E218" s="61"/>
      <c r="F218" s="6"/>
      <c r="G218" s="7"/>
      <c r="H218" s="47"/>
      <c r="I218" s="8" t="e">
        <f>VLOOKUP(C218,[1]LHP!$B$4850:$G$7706,6,1)</f>
        <v>#N/A</v>
      </c>
      <c r="J218" s="9" t="e">
        <v>#N/A</v>
      </c>
      <c r="K218" s="9">
        <v>0</v>
      </c>
      <c r="L218" s="10">
        <v>0</v>
      </c>
    </row>
    <row r="219" spans="1:12" x14ac:dyDescent="0.25">
      <c r="A219" s="49"/>
      <c r="B219" s="58"/>
      <c r="C219" s="14"/>
      <c r="D219" s="60"/>
      <c r="E219" s="61"/>
      <c r="F219" s="6"/>
      <c r="G219" s="7"/>
      <c r="H219" s="47"/>
      <c r="I219" s="8" t="e">
        <f>VLOOKUP(C219,[1]LHP!$B$4850:$G$7706,6,1)</f>
        <v>#N/A</v>
      </c>
      <c r="J219" s="9" t="e">
        <v>#N/A</v>
      </c>
      <c r="K219" s="9">
        <v>0</v>
      </c>
      <c r="L219" s="10">
        <v>0</v>
      </c>
    </row>
    <row r="220" spans="1:12" x14ac:dyDescent="0.25">
      <c r="A220" s="49"/>
      <c r="B220" s="58"/>
      <c r="C220" s="14"/>
      <c r="D220" s="60"/>
      <c r="E220" s="61"/>
      <c r="F220" s="6"/>
      <c r="G220" s="7"/>
      <c r="H220" s="47"/>
      <c r="I220" s="8" t="e">
        <f>VLOOKUP(C220,[1]LHP!$B$4850:$G$7706,6,1)</f>
        <v>#N/A</v>
      </c>
      <c r="J220" s="9" t="e">
        <v>#N/A</v>
      </c>
      <c r="K220" s="9">
        <v>0</v>
      </c>
      <c r="L220" s="10">
        <v>0</v>
      </c>
    </row>
    <row r="221" spans="1:12" x14ac:dyDescent="0.25">
      <c r="A221" s="49"/>
      <c r="B221" s="58"/>
      <c r="C221" s="14"/>
      <c r="D221" s="60"/>
      <c r="E221" s="61"/>
      <c r="F221" s="6"/>
      <c r="G221" s="7"/>
      <c r="H221" s="47"/>
      <c r="I221" s="8" t="e">
        <f>VLOOKUP(C221,[1]LHP!$B$4850:$G$7706,6,1)</f>
        <v>#N/A</v>
      </c>
      <c r="J221" s="9" t="e">
        <v>#N/A</v>
      </c>
      <c r="K221" s="9">
        <v>0</v>
      </c>
      <c r="L221" s="10">
        <v>0</v>
      </c>
    </row>
    <row r="222" spans="1:12" x14ac:dyDescent="0.25">
      <c r="A222" s="49"/>
      <c r="B222" s="58"/>
      <c r="C222" s="14"/>
      <c r="D222" s="60"/>
      <c r="E222" s="61"/>
      <c r="F222" s="6"/>
      <c r="G222" s="7"/>
      <c r="H222" s="47"/>
      <c r="I222" s="8" t="e">
        <f>VLOOKUP(C222,[1]LHP!$B$4850:$G$7706,6,1)</f>
        <v>#N/A</v>
      </c>
      <c r="J222" s="9" t="e">
        <v>#N/A</v>
      </c>
      <c r="K222" s="9">
        <v>0</v>
      </c>
      <c r="L222" s="10">
        <v>0</v>
      </c>
    </row>
    <row r="223" spans="1:12" x14ac:dyDescent="0.25">
      <c r="A223" s="49"/>
      <c r="B223" s="58"/>
      <c r="C223" s="14"/>
      <c r="D223" s="60"/>
      <c r="E223" s="61"/>
      <c r="F223" s="6"/>
      <c r="G223" s="7"/>
      <c r="H223" s="47"/>
      <c r="I223" s="8" t="e">
        <f>VLOOKUP(C223,[1]LHP!$B$4850:$G$7706,6,1)</f>
        <v>#N/A</v>
      </c>
      <c r="J223" s="9" t="e">
        <v>#N/A</v>
      </c>
      <c r="K223" s="9">
        <v>0</v>
      </c>
      <c r="L223" s="10">
        <v>0</v>
      </c>
    </row>
    <row r="224" spans="1:12" x14ac:dyDescent="0.25">
      <c r="A224" s="49"/>
      <c r="B224" s="58"/>
      <c r="C224" s="14"/>
      <c r="D224" s="60"/>
      <c r="E224" s="61"/>
      <c r="F224" s="6"/>
      <c r="G224" s="7"/>
      <c r="H224" s="47"/>
      <c r="I224" s="8" t="e">
        <f>VLOOKUP(C224,[1]LHP!$B$4850:$G$7706,6,1)</f>
        <v>#N/A</v>
      </c>
      <c r="J224" s="9" t="e">
        <v>#N/A</v>
      </c>
      <c r="K224" s="9">
        <v>0</v>
      </c>
      <c r="L224" s="10">
        <v>0</v>
      </c>
    </row>
    <row r="225" spans="1:12" x14ac:dyDescent="0.25">
      <c r="A225" s="11"/>
      <c r="B225" s="12"/>
      <c r="C225" s="14"/>
      <c r="D225" s="60"/>
      <c r="E225" s="61"/>
      <c r="F225" s="6"/>
      <c r="G225" s="7"/>
      <c r="H225" s="47"/>
      <c r="I225" s="8" t="e">
        <f>VLOOKUP(C225,[1]LHP!$B$4850:$G$7706,6,1)</f>
        <v>#N/A</v>
      </c>
      <c r="J225" s="9" t="e">
        <v>#N/A</v>
      </c>
      <c r="K225" s="9">
        <v>0</v>
      </c>
      <c r="L225" s="10">
        <v>0</v>
      </c>
    </row>
    <row r="226" spans="1:12" x14ac:dyDescent="0.25">
      <c r="A226" s="11"/>
      <c r="B226" s="12"/>
      <c r="C226" s="14"/>
      <c r="D226" s="60"/>
      <c r="E226" s="61"/>
      <c r="F226" s="6"/>
      <c r="G226" s="7"/>
      <c r="H226" s="47"/>
      <c r="I226" s="8" t="e">
        <f>VLOOKUP(C226,[1]LHP!$B$4850:$G$7706,6,1)</f>
        <v>#N/A</v>
      </c>
      <c r="J226" s="9" t="e">
        <v>#N/A</v>
      </c>
      <c r="K226" s="9">
        <v>0</v>
      </c>
      <c r="L226" s="10">
        <v>0</v>
      </c>
    </row>
    <row r="227" spans="1:12" x14ac:dyDescent="0.25">
      <c r="A227" s="11"/>
      <c r="B227" s="12"/>
      <c r="C227" s="14"/>
      <c r="D227" s="60"/>
      <c r="E227" s="61"/>
      <c r="F227" s="6"/>
      <c r="G227" s="7"/>
      <c r="H227" s="47"/>
      <c r="I227" s="8" t="e">
        <f>VLOOKUP(C227,[1]LHP!$B$4850:$G$7706,6,1)</f>
        <v>#N/A</v>
      </c>
      <c r="J227" s="9" t="e">
        <v>#N/A</v>
      </c>
      <c r="K227" s="9">
        <v>0</v>
      </c>
      <c r="L227" s="10">
        <v>0</v>
      </c>
    </row>
    <row r="228" spans="1:12" x14ac:dyDescent="0.25">
      <c r="A228" s="11"/>
      <c r="B228" s="12"/>
      <c r="C228" s="14"/>
      <c r="D228" s="60"/>
      <c r="E228" s="61"/>
      <c r="F228" s="6"/>
      <c r="G228" s="7"/>
      <c r="H228" s="47"/>
      <c r="I228" s="8" t="e">
        <f>VLOOKUP(C228,[1]LHP!$B$4850:$G$7706,6,1)</f>
        <v>#N/A</v>
      </c>
      <c r="J228" s="9" t="e">
        <v>#N/A</v>
      </c>
      <c r="K228" s="9">
        <v>0</v>
      </c>
      <c r="L228" s="10">
        <v>0</v>
      </c>
    </row>
    <row r="229" spans="1:12" x14ac:dyDescent="0.25">
      <c r="A229" s="11"/>
      <c r="B229" s="12"/>
      <c r="C229" s="14"/>
      <c r="D229" s="60"/>
      <c r="E229" s="61"/>
      <c r="F229" s="6"/>
      <c r="G229" s="7"/>
      <c r="H229" s="47"/>
      <c r="I229" s="8" t="e">
        <f>VLOOKUP(C229,[1]LHP!$B$4850:$G$7706,6,1)</f>
        <v>#N/A</v>
      </c>
      <c r="J229" s="9" t="e">
        <v>#N/A</v>
      </c>
      <c r="K229" s="9">
        <v>0</v>
      </c>
      <c r="L229" s="10">
        <v>0</v>
      </c>
    </row>
    <row r="230" spans="1:12" x14ac:dyDescent="0.25">
      <c r="A230" s="11"/>
      <c r="B230" s="12"/>
      <c r="C230" s="14"/>
      <c r="D230" s="60"/>
      <c r="E230" s="61"/>
      <c r="F230" s="6"/>
      <c r="G230" s="7"/>
      <c r="H230" s="47"/>
      <c r="I230" s="8" t="e">
        <f>VLOOKUP(C230,[1]LHP!$B$4850:$G$7706,6,1)</f>
        <v>#N/A</v>
      </c>
      <c r="J230" s="9" t="e">
        <v>#N/A</v>
      </c>
      <c r="K230" s="9">
        <v>0</v>
      </c>
      <c r="L230" s="10">
        <v>0</v>
      </c>
    </row>
    <row r="231" spans="1:12" x14ac:dyDescent="0.25">
      <c r="A231" s="11"/>
      <c r="B231" s="12"/>
      <c r="C231" s="14"/>
      <c r="D231" s="60"/>
      <c r="E231" s="61"/>
      <c r="F231" s="6"/>
      <c r="G231" s="7"/>
      <c r="H231" s="47"/>
      <c r="I231" s="8" t="e">
        <f>VLOOKUP(C231,[1]LHP!$B$4850:$G$7706,6,1)</f>
        <v>#N/A</v>
      </c>
      <c r="J231" s="9" t="e">
        <v>#N/A</v>
      </c>
      <c r="K231" s="9">
        <v>0</v>
      </c>
      <c r="L231" s="10">
        <v>0</v>
      </c>
    </row>
    <row r="232" spans="1:12" x14ac:dyDescent="0.25">
      <c r="A232" s="11"/>
      <c r="B232" s="12"/>
      <c r="C232" s="14"/>
      <c r="D232" s="60"/>
      <c r="E232" s="61"/>
      <c r="F232" s="6"/>
      <c r="G232" s="7"/>
      <c r="H232" s="47"/>
      <c r="I232" s="8" t="e">
        <f>VLOOKUP(C232,[1]LHP!$B$4850:$G$7706,6,1)</f>
        <v>#N/A</v>
      </c>
      <c r="J232" s="9" t="e">
        <v>#N/A</v>
      </c>
      <c r="K232" s="9">
        <v>0</v>
      </c>
      <c r="L232" s="10">
        <v>0</v>
      </c>
    </row>
    <row r="233" spans="1:12" x14ac:dyDescent="0.25">
      <c r="A233" s="43"/>
      <c r="B233" s="44"/>
      <c r="C233" s="14"/>
      <c r="D233" s="60"/>
      <c r="E233" s="61"/>
      <c r="F233" s="6"/>
      <c r="G233" s="7"/>
      <c r="H233" s="47"/>
      <c r="I233" s="8" t="e">
        <f>VLOOKUP(C233,[1]LHP!$B$4850:$G$7706,6,1)</f>
        <v>#N/A</v>
      </c>
      <c r="J233" s="9" t="e">
        <v>#N/A</v>
      </c>
      <c r="K233" s="9">
        <v>0</v>
      </c>
      <c r="L233" s="10">
        <v>0</v>
      </c>
    </row>
    <row r="234" spans="1:12" x14ac:dyDescent="0.25">
      <c r="A234" s="45" t="s">
        <v>186</v>
      </c>
      <c r="B234" s="46" t="s">
        <v>187</v>
      </c>
      <c r="C234" s="4" t="s">
        <v>188</v>
      </c>
      <c r="D234" s="24" t="s">
        <v>79</v>
      </c>
      <c r="E234" s="5" t="s">
        <v>189</v>
      </c>
      <c r="F234" s="6">
        <v>1</v>
      </c>
      <c r="G234" s="7"/>
      <c r="H234" s="47">
        <v>60</v>
      </c>
      <c r="I234" s="8">
        <v>26</v>
      </c>
      <c r="J234" s="9">
        <v>0</v>
      </c>
      <c r="K234" s="9">
        <v>1.3</v>
      </c>
      <c r="L234" s="10">
        <v>58.5</v>
      </c>
    </row>
    <row r="235" spans="1:12" x14ac:dyDescent="0.25">
      <c r="A235" s="11" t="s">
        <v>11</v>
      </c>
      <c r="B235" s="12"/>
      <c r="C235" s="4" t="s">
        <v>190</v>
      </c>
      <c r="D235" s="24" t="s">
        <v>7</v>
      </c>
      <c r="E235" s="5" t="s">
        <v>189</v>
      </c>
      <c r="F235" s="6">
        <v>1</v>
      </c>
      <c r="G235" s="7"/>
      <c r="H235" s="47">
        <v>7</v>
      </c>
      <c r="I235" s="8">
        <v>24</v>
      </c>
      <c r="J235" s="9">
        <v>0</v>
      </c>
      <c r="K235" s="9">
        <v>0</v>
      </c>
      <c r="L235" s="10">
        <v>15.6</v>
      </c>
    </row>
    <row r="236" spans="1:12" x14ac:dyDescent="0.25">
      <c r="A236" s="11" t="s">
        <v>191</v>
      </c>
      <c r="B236" s="12"/>
      <c r="C236" s="4" t="s">
        <v>192</v>
      </c>
      <c r="D236" s="41" t="s">
        <v>29</v>
      </c>
      <c r="E236" s="5" t="s">
        <v>189</v>
      </c>
      <c r="F236" s="6">
        <v>1</v>
      </c>
      <c r="G236" s="7">
        <v>15</v>
      </c>
      <c r="H236" s="47"/>
      <c r="I236" s="8"/>
      <c r="J236" s="9">
        <v>0</v>
      </c>
      <c r="K236" s="9">
        <v>0</v>
      </c>
      <c r="L236" s="10">
        <v>0</v>
      </c>
    </row>
    <row r="237" spans="1:12" x14ac:dyDescent="0.25">
      <c r="A237" s="11"/>
      <c r="B237" s="12"/>
      <c r="C237" s="4" t="s">
        <v>193</v>
      </c>
      <c r="D237" s="24" t="s">
        <v>52</v>
      </c>
      <c r="E237" s="5" t="s">
        <v>189</v>
      </c>
      <c r="F237" s="6">
        <v>1</v>
      </c>
      <c r="G237" s="7"/>
      <c r="H237" s="47">
        <v>60</v>
      </c>
      <c r="I237" s="8">
        <v>26</v>
      </c>
      <c r="J237" s="9">
        <v>0</v>
      </c>
      <c r="K237" s="9">
        <v>1.3</v>
      </c>
      <c r="L237" s="10">
        <v>58.5</v>
      </c>
    </row>
    <row r="238" spans="1:12" x14ac:dyDescent="0.25">
      <c r="A238" s="11" t="s">
        <v>194</v>
      </c>
      <c r="B238" s="12">
        <v>64.5</v>
      </c>
      <c r="C238" s="4" t="s">
        <v>195</v>
      </c>
      <c r="D238" s="24" t="s">
        <v>26</v>
      </c>
      <c r="E238" s="5" t="s">
        <v>196</v>
      </c>
      <c r="F238" s="6">
        <v>1</v>
      </c>
      <c r="G238" s="7">
        <v>60</v>
      </c>
      <c r="H238" s="47"/>
      <c r="I238" s="8">
        <v>58</v>
      </c>
      <c r="J238" s="9">
        <v>1.2</v>
      </c>
      <c r="K238" s="9">
        <v>0</v>
      </c>
      <c r="L238" s="10">
        <v>72</v>
      </c>
    </row>
    <row r="239" spans="1:12" x14ac:dyDescent="0.25">
      <c r="A239" s="11"/>
      <c r="B239" s="12"/>
      <c r="C239" s="4" t="s">
        <v>197</v>
      </c>
      <c r="D239" s="24" t="s">
        <v>60</v>
      </c>
      <c r="E239" s="51" t="s">
        <v>198</v>
      </c>
      <c r="F239" s="6">
        <v>1</v>
      </c>
      <c r="G239" s="7"/>
      <c r="H239" s="47">
        <v>180</v>
      </c>
      <c r="I239" s="8">
        <v>26</v>
      </c>
      <c r="J239" s="9">
        <v>0</v>
      </c>
      <c r="K239" s="9">
        <v>1</v>
      </c>
      <c r="L239" s="13">
        <v>135</v>
      </c>
    </row>
    <row r="240" spans="1:12" x14ac:dyDescent="0.25">
      <c r="A240" s="18" t="s">
        <v>199</v>
      </c>
      <c r="B240" s="19">
        <v>28</v>
      </c>
      <c r="C240" s="4" t="s">
        <v>200</v>
      </c>
      <c r="D240" s="24" t="s">
        <v>60</v>
      </c>
      <c r="E240" s="51" t="s">
        <v>201</v>
      </c>
      <c r="F240" s="6">
        <v>1</v>
      </c>
      <c r="G240" s="7"/>
      <c r="H240" s="47">
        <v>90</v>
      </c>
      <c r="I240" s="8">
        <v>29</v>
      </c>
      <c r="J240" s="9">
        <v>0</v>
      </c>
      <c r="K240" s="9">
        <v>1</v>
      </c>
      <c r="L240" s="10">
        <v>67.5</v>
      </c>
    </row>
    <row r="241" spans="1:12" x14ac:dyDescent="0.25">
      <c r="A241" s="11"/>
      <c r="B241" s="12">
        <f>B238-B239+B240</f>
        <v>92.5</v>
      </c>
      <c r="C241" s="4"/>
      <c r="D241" s="24"/>
      <c r="E241" s="5"/>
      <c r="F241" s="6"/>
      <c r="G241" s="7"/>
      <c r="H241" s="47"/>
      <c r="I241" s="8"/>
      <c r="J241" s="9">
        <v>0</v>
      </c>
      <c r="K241" s="9">
        <v>0</v>
      </c>
      <c r="L241" s="10">
        <v>0</v>
      </c>
    </row>
    <row r="242" spans="1:12" x14ac:dyDescent="0.25">
      <c r="A242" s="11"/>
      <c r="B242" s="12"/>
      <c r="C242" s="27" t="s">
        <v>202</v>
      </c>
      <c r="D242" s="24" t="s">
        <v>79</v>
      </c>
      <c r="E242" s="51" t="s">
        <v>145</v>
      </c>
      <c r="F242" s="6">
        <v>2</v>
      </c>
      <c r="G242" s="21"/>
      <c r="H242" s="47">
        <v>60</v>
      </c>
      <c r="I242" s="8">
        <f>VLOOKUP(C242,[1]LHP!$B$4850:$G$7706,6,1)</f>
        <v>29</v>
      </c>
      <c r="J242" s="9">
        <v>0</v>
      </c>
      <c r="K242" s="9">
        <v>1</v>
      </c>
      <c r="L242" s="13">
        <v>45</v>
      </c>
    </row>
    <row r="243" spans="1:12" x14ac:dyDescent="0.25">
      <c r="A243" s="11"/>
      <c r="B243" s="12"/>
      <c r="C243" s="27" t="s">
        <v>203</v>
      </c>
      <c r="D243" s="24" t="s">
        <v>79</v>
      </c>
      <c r="E243" s="5" t="s">
        <v>204</v>
      </c>
      <c r="F243" s="6">
        <v>2</v>
      </c>
      <c r="G243" s="7"/>
      <c r="H243" s="47">
        <v>60</v>
      </c>
      <c r="I243" s="8">
        <v>20</v>
      </c>
      <c r="J243" s="9">
        <v>0</v>
      </c>
      <c r="K243" s="9">
        <v>1</v>
      </c>
      <c r="L243" s="13">
        <v>45</v>
      </c>
    </row>
    <row r="244" spans="1:12" x14ac:dyDescent="0.25">
      <c r="A244" s="11"/>
      <c r="B244" s="12"/>
      <c r="C244" s="27" t="s">
        <v>205</v>
      </c>
      <c r="D244" s="41" t="s">
        <v>29</v>
      </c>
      <c r="E244" s="51" t="s">
        <v>189</v>
      </c>
      <c r="F244" s="6">
        <v>2</v>
      </c>
      <c r="G244" s="7">
        <v>13</v>
      </c>
      <c r="H244" s="47"/>
      <c r="I244" s="8"/>
      <c r="J244" s="9">
        <v>0</v>
      </c>
      <c r="K244" s="9">
        <v>0</v>
      </c>
      <c r="L244" s="10">
        <v>0</v>
      </c>
    </row>
    <row r="245" spans="1:12" ht="24.75" x14ac:dyDescent="0.25">
      <c r="A245" s="11"/>
      <c r="B245" s="12"/>
      <c r="C245" s="27" t="s">
        <v>206</v>
      </c>
      <c r="D245" s="40" t="s">
        <v>93</v>
      </c>
      <c r="E245" s="51" t="s">
        <v>189</v>
      </c>
      <c r="F245" s="6">
        <v>2</v>
      </c>
      <c r="G245" s="63"/>
      <c r="H245" s="47">
        <v>60</v>
      </c>
      <c r="I245" s="8">
        <f>VLOOKUP(C245,[1]LHP!$B$4850:$G$7706,6,1)</f>
        <v>24</v>
      </c>
      <c r="J245" s="9">
        <v>0</v>
      </c>
      <c r="K245" s="9">
        <v>1.3</v>
      </c>
      <c r="L245" s="10">
        <v>58.5</v>
      </c>
    </row>
    <row r="246" spans="1:12" x14ac:dyDescent="0.25">
      <c r="A246" s="11"/>
      <c r="B246" s="12"/>
      <c r="C246" s="27" t="s">
        <v>207</v>
      </c>
      <c r="D246" s="24" t="s">
        <v>79</v>
      </c>
      <c r="E246" s="51" t="s">
        <v>53</v>
      </c>
      <c r="F246" s="6">
        <v>2</v>
      </c>
      <c r="G246" s="7"/>
      <c r="H246" s="47">
        <v>60</v>
      </c>
      <c r="I246" s="8">
        <f>VLOOKUP(C246,[1]LHP!$B$4850:$G$7706,6,1)</f>
        <v>22</v>
      </c>
      <c r="J246" s="9">
        <v>0</v>
      </c>
      <c r="K246" s="9">
        <v>1.3</v>
      </c>
      <c r="L246" s="10">
        <v>58.5</v>
      </c>
    </row>
    <row r="247" spans="1:12" x14ac:dyDescent="0.25">
      <c r="A247" s="11"/>
      <c r="B247" s="12"/>
      <c r="C247" s="27" t="s">
        <v>208</v>
      </c>
      <c r="D247" s="24" t="s">
        <v>79</v>
      </c>
      <c r="E247" s="5" t="s">
        <v>95</v>
      </c>
      <c r="F247" s="6">
        <v>2</v>
      </c>
      <c r="G247" s="7"/>
      <c r="H247" s="47">
        <v>60</v>
      </c>
      <c r="I247" s="8">
        <f>VLOOKUP(C247,[1]LHP!$B$4850:$G$7706,6,1)</f>
        <v>26</v>
      </c>
      <c r="J247" s="9">
        <v>0</v>
      </c>
      <c r="K247" s="9">
        <v>1.3</v>
      </c>
      <c r="L247" s="10">
        <v>58.5</v>
      </c>
    </row>
    <row r="248" spans="1:12" x14ac:dyDescent="0.25">
      <c r="A248" s="11"/>
      <c r="B248" s="12"/>
      <c r="C248" s="27" t="s">
        <v>209</v>
      </c>
      <c r="D248" s="24" t="s">
        <v>104</v>
      </c>
      <c r="E248" s="51" t="s">
        <v>210</v>
      </c>
      <c r="F248" s="6">
        <v>2</v>
      </c>
      <c r="G248" s="7"/>
      <c r="H248" s="47">
        <v>90</v>
      </c>
      <c r="I248" s="8">
        <v>25</v>
      </c>
      <c r="J248" s="9">
        <v>0</v>
      </c>
      <c r="K248" s="9">
        <v>1</v>
      </c>
      <c r="L248" s="10">
        <v>67.5</v>
      </c>
    </row>
    <row r="249" spans="1:12" x14ac:dyDescent="0.25">
      <c r="A249" s="11"/>
      <c r="B249" s="12"/>
      <c r="C249" s="27" t="s">
        <v>211</v>
      </c>
      <c r="D249" s="24" t="s">
        <v>104</v>
      </c>
      <c r="E249" s="51" t="s">
        <v>212</v>
      </c>
      <c r="F249" s="6">
        <v>2</v>
      </c>
      <c r="G249" s="7"/>
      <c r="H249" s="47">
        <v>90</v>
      </c>
      <c r="I249" s="8">
        <v>22</v>
      </c>
      <c r="J249" s="9">
        <v>0</v>
      </c>
      <c r="K249" s="9">
        <v>1</v>
      </c>
      <c r="L249" s="13">
        <v>67.5</v>
      </c>
    </row>
    <row r="250" spans="1:12" x14ac:dyDescent="0.25">
      <c r="A250" s="11"/>
      <c r="B250" s="12"/>
      <c r="C250" s="27" t="s">
        <v>98</v>
      </c>
      <c r="D250" s="24" t="s">
        <v>104</v>
      </c>
      <c r="E250" s="5" t="s">
        <v>69</v>
      </c>
      <c r="F250" s="6">
        <v>2</v>
      </c>
      <c r="G250" s="7"/>
      <c r="H250" s="47">
        <v>60</v>
      </c>
      <c r="I250" s="8">
        <v>25</v>
      </c>
      <c r="J250" s="9">
        <v>0</v>
      </c>
      <c r="K250" s="9">
        <v>1</v>
      </c>
      <c r="L250" s="13">
        <v>45</v>
      </c>
    </row>
    <row r="251" spans="1:12" x14ac:dyDescent="0.25">
      <c r="A251" s="11"/>
      <c r="B251" s="12"/>
      <c r="C251" s="27" t="s">
        <v>213</v>
      </c>
      <c r="D251" s="24" t="s">
        <v>104</v>
      </c>
      <c r="E251" s="51" t="s">
        <v>214</v>
      </c>
      <c r="F251" s="6">
        <v>2</v>
      </c>
      <c r="G251" s="7"/>
      <c r="H251" s="47">
        <v>60</v>
      </c>
      <c r="I251" s="8">
        <v>23</v>
      </c>
      <c r="J251" s="9">
        <v>0</v>
      </c>
      <c r="K251" s="9">
        <v>1</v>
      </c>
      <c r="L251" s="10">
        <v>45</v>
      </c>
    </row>
    <row r="252" spans="1:12" x14ac:dyDescent="0.25">
      <c r="A252" s="11"/>
      <c r="B252" s="12"/>
      <c r="C252" s="27"/>
      <c r="D252" s="24"/>
      <c r="E252" s="25"/>
      <c r="F252" s="6"/>
      <c r="G252" s="7"/>
      <c r="H252" s="47"/>
      <c r="I252" s="8"/>
      <c r="J252" s="9">
        <v>0</v>
      </c>
      <c r="K252" s="9">
        <v>0</v>
      </c>
      <c r="L252" s="10">
        <v>0</v>
      </c>
    </row>
    <row r="253" spans="1:12" ht="24.75" x14ac:dyDescent="0.25">
      <c r="A253" s="11"/>
      <c r="B253" s="12"/>
      <c r="C253" s="14" t="s">
        <v>215</v>
      </c>
      <c r="D253" s="40" t="s">
        <v>216</v>
      </c>
      <c r="E253" s="25" t="s">
        <v>217</v>
      </c>
      <c r="F253" s="6" t="s">
        <v>218</v>
      </c>
      <c r="G253" s="7"/>
      <c r="H253" s="21">
        <v>8</v>
      </c>
      <c r="I253" s="8">
        <v>22</v>
      </c>
      <c r="J253" s="9">
        <v>0</v>
      </c>
      <c r="K253" s="9">
        <v>1</v>
      </c>
      <c r="L253" s="10">
        <v>6</v>
      </c>
    </row>
    <row r="254" spans="1:12" ht="36.75" x14ac:dyDescent="0.25">
      <c r="A254" s="11"/>
      <c r="B254" s="12"/>
      <c r="C254" s="14" t="s">
        <v>85</v>
      </c>
      <c r="D254" s="40" t="s">
        <v>86</v>
      </c>
      <c r="E254" s="25" t="s">
        <v>217</v>
      </c>
      <c r="F254" s="6" t="s">
        <v>218</v>
      </c>
      <c r="G254" s="7"/>
      <c r="H254" s="21">
        <v>60</v>
      </c>
      <c r="I254" s="8">
        <f>VLOOKUP(C254,[1]LHP!$B$4850:$G$7706,6,1)</f>
        <v>23</v>
      </c>
      <c r="J254" s="9">
        <v>0</v>
      </c>
      <c r="K254" s="9">
        <v>1</v>
      </c>
      <c r="L254" s="10">
        <v>45</v>
      </c>
    </row>
    <row r="255" spans="1:12" x14ac:dyDescent="0.25">
      <c r="A255" s="11"/>
      <c r="B255" s="12"/>
      <c r="C255" s="27"/>
      <c r="D255" s="16"/>
      <c r="E255" s="17"/>
      <c r="F255" s="6"/>
      <c r="G255" s="7">
        <v>35</v>
      </c>
      <c r="H255" s="7"/>
      <c r="I255" s="8">
        <v>10</v>
      </c>
      <c r="J255" s="9">
        <v>1</v>
      </c>
      <c r="K255" s="9">
        <v>0</v>
      </c>
      <c r="L255" s="10">
        <v>35</v>
      </c>
    </row>
    <row r="256" spans="1:12" x14ac:dyDescent="0.25">
      <c r="A256" s="11"/>
      <c r="B256" s="12"/>
      <c r="C256" s="27"/>
      <c r="D256" s="16"/>
      <c r="E256" s="25"/>
      <c r="F256" s="6"/>
      <c r="G256" s="7"/>
      <c r="H256" s="7"/>
      <c r="I256" s="8">
        <v>10</v>
      </c>
      <c r="J256" s="9">
        <v>0</v>
      </c>
      <c r="K256" s="9">
        <v>0</v>
      </c>
      <c r="L256" s="10">
        <v>0</v>
      </c>
    </row>
    <row r="257" spans="1:12" x14ac:dyDescent="0.25">
      <c r="A257" s="11"/>
      <c r="B257" s="12"/>
      <c r="C257" s="27"/>
      <c r="D257" s="16"/>
      <c r="E257" s="25"/>
      <c r="F257" s="6"/>
      <c r="G257" s="7"/>
      <c r="H257" s="7"/>
      <c r="I257" s="8">
        <v>10</v>
      </c>
      <c r="J257" s="9">
        <v>0</v>
      </c>
      <c r="K257" s="9">
        <v>0</v>
      </c>
      <c r="L257" s="10">
        <v>0</v>
      </c>
    </row>
    <row r="258" spans="1:12" x14ac:dyDescent="0.25">
      <c r="A258" s="11"/>
      <c r="B258" s="12"/>
      <c r="C258" s="14"/>
      <c r="D258" s="16"/>
      <c r="E258" s="5"/>
      <c r="F258" s="6"/>
      <c r="G258" s="7"/>
      <c r="H258" s="7"/>
      <c r="I258" s="8"/>
      <c r="J258" s="9">
        <v>0</v>
      </c>
      <c r="K258" s="9">
        <v>0</v>
      </c>
      <c r="L258" s="10">
        <v>0</v>
      </c>
    </row>
    <row r="259" spans="1:12" x14ac:dyDescent="0.25">
      <c r="A259" s="11"/>
      <c r="B259" s="12"/>
      <c r="C259" s="4"/>
      <c r="D259" s="4"/>
      <c r="E259" s="5"/>
      <c r="F259" s="6"/>
      <c r="G259" s="7"/>
      <c r="H259" s="7"/>
      <c r="I259" s="8" t="e">
        <f>VLOOKUP(C259,[1]LHP!$B$4850:$G$7706,6,1)</f>
        <v>#N/A</v>
      </c>
      <c r="J259" s="9" t="e">
        <v>#N/A</v>
      </c>
      <c r="K259" s="9">
        <v>0</v>
      </c>
      <c r="L259" s="10">
        <v>0</v>
      </c>
    </row>
    <row r="260" spans="1:12" x14ac:dyDescent="0.25">
      <c r="A260" s="11"/>
      <c r="B260" s="12"/>
      <c r="C260" s="4"/>
      <c r="D260" s="4"/>
      <c r="E260" s="5"/>
      <c r="F260" s="6"/>
      <c r="G260" s="7"/>
      <c r="H260" s="7"/>
      <c r="I260" s="8" t="e">
        <f>VLOOKUP(C260,[1]LHP!$B$4850:$G$7706,6,1)</f>
        <v>#N/A</v>
      </c>
      <c r="J260" s="9" t="e">
        <v>#N/A</v>
      </c>
      <c r="K260" s="9">
        <v>0</v>
      </c>
      <c r="L260" s="10">
        <v>0</v>
      </c>
    </row>
    <row r="261" spans="1:12" x14ac:dyDescent="0.25">
      <c r="A261" s="11"/>
      <c r="B261" s="12"/>
      <c r="C261" s="27"/>
      <c r="D261" s="24"/>
      <c r="E261" s="25"/>
      <c r="F261" s="6"/>
      <c r="G261" s="7"/>
      <c r="H261" s="7"/>
      <c r="I261" s="8" t="e">
        <f>VLOOKUP(C261,[1]LHP!$B$4850:$G$7706,6,1)</f>
        <v>#N/A</v>
      </c>
      <c r="J261" s="9" t="e">
        <v>#N/A</v>
      </c>
      <c r="K261" s="9">
        <v>0</v>
      </c>
      <c r="L261" s="10">
        <v>0</v>
      </c>
    </row>
    <row r="262" spans="1:12" x14ac:dyDescent="0.25">
      <c r="A262" s="11"/>
      <c r="B262" s="12"/>
      <c r="C262" s="4"/>
      <c r="D262" s="24"/>
      <c r="E262" s="5"/>
      <c r="F262" s="6"/>
      <c r="G262" s="7"/>
      <c r="H262" s="7"/>
      <c r="I262" s="8" t="e">
        <f>VLOOKUP(C262,[1]LHP!$B$4850:$G$7706,6,1)</f>
        <v>#N/A</v>
      </c>
      <c r="J262" s="9" t="e">
        <v>#N/A</v>
      </c>
      <c r="K262" s="9">
        <v>0</v>
      </c>
      <c r="L262" s="10">
        <v>0</v>
      </c>
    </row>
    <row r="263" spans="1:12" x14ac:dyDescent="0.25">
      <c r="A263" s="11"/>
      <c r="B263" s="12"/>
      <c r="C263" s="14"/>
      <c r="D263" s="24"/>
      <c r="E263" s="25"/>
      <c r="F263" s="6"/>
      <c r="G263" s="7"/>
      <c r="H263" s="7"/>
      <c r="I263" s="8" t="e">
        <f>VLOOKUP(C263,[1]LHP!$B$4850:$G$7706,6,1)</f>
        <v>#N/A</v>
      </c>
      <c r="J263" s="9" t="e">
        <v>#N/A</v>
      </c>
      <c r="K263" s="9">
        <v>0</v>
      </c>
      <c r="L263" s="10">
        <v>0</v>
      </c>
    </row>
    <row r="264" spans="1:12" x14ac:dyDescent="0.25">
      <c r="A264" s="11"/>
      <c r="B264" s="12"/>
      <c r="C264" s="14"/>
      <c r="D264" s="24"/>
      <c r="E264" s="25"/>
      <c r="F264" s="6"/>
      <c r="G264" s="7"/>
      <c r="H264" s="7"/>
      <c r="I264" s="8" t="e">
        <f>VLOOKUP(C264,[1]LHP!$B$4850:$G$7706,6,1)</f>
        <v>#N/A</v>
      </c>
      <c r="J264" s="9" t="e">
        <v>#N/A</v>
      </c>
      <c r="K264" s="9">
        <v>0</v>
      </c>
      <c r="L264" s="10">
        <v>0</v>
      </c>
    </row>
    <row r="265" spans="1:12" x14ac:dyDescent="0.25">
      <c r="A265" s="11"/>
      <c r="B265" s="12"/>
      <c r="C265" s="14"/>
      <c r="D265" s="24"/>
      <c r="E265" s="25"/>
      <c r="F265" s="6"/>
      <c r="G265" s="7"/>
      <c r="H265" s="7"/>
      <c r="I265" s="8" t="e">
        <f>VLOOKUP(C265,[1]LHP!$B$4850:$G$7706,6,1)</f>
        <v>#N/A</v>
      </c>
      <c r="J265" s="9" t="e">
        <v>#N/A</v>
      </c>
      <c r="K265" s="9">
        <v>0</v>
      </c>
      <c r="L265" s="10">
        <v>0</v>
      </c>
    </row>
    <row r="266" spans="1:12" x14ac:dyDescent="0.25">
      <c r="A266" s="11"/>
      <c r="B266" s="12"/>
      <c r="C266" s="14"/>
      <c r="D266" s="24"/>
      <c r="E266" s="25"/>
      <c r="F266" s="6"/>
      <c r="G266" s="7"/>
      <c r="H266" s="7"/>
      <c r="I266" s="8" t="e">
        <f>VLOOKUP(C266,[1]LHP!$B$4850:$G$7706,6,1)</f>
        <v>#N/A</v>
      </c>
      <c r="J266" s="9" t="e">
        <v>#N/A</v>
      </c>
      <c r="K266" s="9">
        <v>0</v>
      </c>
      <c r="L266" s="10">
        <v>0</v>
      </c>
    </row>
    <row r="267" spans="1:12" x14ac:dyDescent="0.25">
      <c r="A267" s="11"/>
      <c r="B267" s="12"/>
      <c r="C267" s="27"/>
      <c r="D267" s="24"/>
      <c r="E267" s="25"/>
      <c r="F267" s="6"/>
      <c r="G267" s="7"/>
      <c r="H267" s="7"/>
      <c r="I267" s="8" t="e">
        <f>VLOOKUP(C267,[1]LHP!$B$4850:$G$7706,6,1)</f>
        <v>#N/A</v>
      </c>
      <c r="J267" s="9" t="e">
        <v>#N/A</v>
      </c>
      <c r="K267" s="9">
        <v>0</v>
      </c>
      <c r="L267" s="10">
        <v>0</v>
      </c>
    </row>
    <row r="268" spans="1:12" x14ac:dyDescent="0.25">
      <c r="A268" s="11"/>
      <c r="B268" s="12"/>
      <c r="C268" s="27"/>
      <c r="D268" s="24"/>
      <c r="E268" s="25"/>
      <c r="F268" s="6"/>
      <c r="G268" s="7"/>
      <c r="H268" s="7"/>
      <c r="I268" s="8" t="e">
        <f>VLOOKUP(C268,[1]LHP!$B$4850:$G$7706,6,1)</f>
        <v>#N/A</v>
      </c>
      <c r="J268" s="9" t="e">
        <v>#N/A</v>
      </c>
      <c r="K268" s="9">
        <v>0</v>
      </c>
      <c r="L268" s="10">
        <v>0</v>
      </c>
    </row>
    <row r="269" spans="1:12" x14ac:dyDescent="0.25">
      <c r="A269" s="11"/>
      <c r="B269" s="12"/>
      <c r="C269" s="14"/>
      <c r="D269" s="16"/>
      <c r="E269" s="5"/>
      <c r="F269" s="6"/>
      <c r="G269" s="7"/>
      <c r="H269" s="7"/>
      <c r="I269" s="8" t="e">
        <f>VLOOKUP(C269,[1]LHP!$B$4850:$G$7706,6,1)</f>
        <v>#N/A</v>
      </c>
      <c r="J269" s="9" t="e">
        <v>#N/A</v>
      </c>
      <c r="K269" s="9">
        <v>0</v>
      </c>
      <c r="L269" s="10">
        <v>0</v>
      </c>
    </row>
    <row r="270" spans="1:12" x14ac:dyDescent="0.25">
      <c r="A270" s="11"/>
      <c r="B270" s="12"/>
      <c r="C270" s="4"/>
      <c r="D270" s="4"/>
      <c r="E270" s="5"/>
      <c r="F270" s="6"/>
      <c r="G270" s="7"/>
      <c r="H270" s="7"/>
      <c r="I270" s="8" t="e">
        <f>VLOOKUP(C270,[1]LHP!$B$4850:$G$7706,6,1)</f>
        <v>#N/A</v>
      </c>
      <c r="J270" s="9" t="e">
        <v>#N/A</v>
      </c>
      <c r="K270" s="9">
        <v>0</v>
      </c>
      <c r="L270" s="10">
        <v>0</v>
      </c>
    </row>
    <row r="271" spans="1:12" x14ac:dyDescent="0.25">
      <c r="A271" s="11"/>
      <c r="B271" s="12"/>
      <c r="C271" s="4"/>
      <c r="D271" s="4"/>
      <c r="E271" s="5"/>
      <c r="F271" s="6"/>
      <c r="G271" s="7"/>
      <c r="H271" s="7"/>
      <c r="I271" s="8" t="e">
        <f>VLOOKUP(C271,[1]LHP!$B$4850:$G$7706,6,1)</f>
        <v>#N/A</v>
      </c>
      <c r="J271" s="9" t="e">
        <v>#N/A</v>
      </c>
      <c r="K271" s="9">
        <v>0</v>
      </c>
      <c r="L271" s="10">
        <v>0</v>
      </c>
    </row>
    <row r="272" spans="1:12" x14ac:dyDescent="0.25">
      <c r="A272" s="11"/>
      <c r="B272" s="12"/>
      <c r="C272" s="27"/>
      <c r="D272" s="24"/>
      <c r="E272" s="25"/>
      <c r="F272" s="6"/>
      <c r="G272" s="7"/>
      <c r="H272" s="7"/>
      <c r="I272" s="8" t="e">
        <f>VLOOKUP(C272,[1]LHP!$B$4850:$G$7706,6,1)</f>
        <v>#N/A</v>
      </c>
      <c r="J272" s="9" t="e">
        <v>#N/A</v>
      </c>
      <c r="K272" s="9">
        <v>0</v>
      </c>
      <c r="L272" s="10">
        <v>0</v>
      </c>
    </row>
    <row r="273" spans="1:12" x14ac:dyDescent="0.25">
      <c r="A273" s="11"/>
      <c r="B273" s="12"/>
      <c r="C273" s="4"/>
      <c r="D273" s="24"/>
      <c r="E273" s="5"/>
      <c r="F273" s="6"/>
      <c r="G273" s="7"/>
      <c r="H273" s="7"/>
      <c r="I273" s="8" t="e">
        <f>VLOOKUP(C273,[1]LHP!$B$4850:$G$7706,6,1)</f>
        <v>#N/A</v>
      </c>
      <c r="J273" s="9" t="e">
        <v>#N/A</v>
      </c>
      <c r="K273" s="9">
        <v>0</v>
      </c>
      <c r="L273" s="10">
        <v>0</v>
      </c>
    </row>
    <row r="274" spans="1:12" x14ac:dyDescent="0.25">
      <c r="A274" s="11"/>
      <c r="B274" s="12"/>
      <c r="C274" s="14"/>
      <c r="D274" s="24"/>
      <c r="E274" s="25"/>
      <c r="F274" s="6"/>
      <c r="G274" s="7"/>
      <c r="H274" s="7"/>
      <c r="I274" s="8" t="e">
        <f>VLOOKUP(C274,[1]LHP!$B$4850:$G$7706,6,1)</f>
        <v>#N/A</v>
      </c>
      <c r="J274" s="9" t="e">
        <v>#N/A</v>
      </c>
      <c r="K274" s="9">
        <v>0</v>
      </c>
      <c r="L274" s="10">
        <v>0</v>
      </c>
    </row>
    <row r="275" spans="1:12" x14ac:dyDescent="0.25">
      <c r="A275" s="11"/>
      <c r="B275" s="12"/>
      <c r="C275" s="27"/>
      <c r="D275" s="24"/>
      <c r="E275" s="25"/>
      <c r="F275" s="6"/>
      <c r="G275" s="7"/>
      <c r="H275" s="21"/>
      <c r="I275" s="8" t="e">
        <f>VLOOKUP(C275,[1]LHP!$B$4850:$G$7706,6,1)</f>
        <v>#N/A</v>
      </c>
      <c r="J275" s="9" t="e">
        <v>#N/A</v>
      </c>
      <c r="K275" s="9">
        <v>0</v>
      </c>
      <c r="L275" s="10">
        <v>0</v>
      </c>
    </row>
    <row r="276" spans="1:12" x14ac:dyDescent="0.25">
      <c r="A276" s="11"/>
      <c r="B276" s="12"/>
      <c r="C276" s="27"/>
      <c r="D276" s="24"/>
      <c r="E276" s="25"/>
      <c r="F276" s="6"/>
      <c r="G276" s="7"/>
      <c r="H276" s="21"/>
      <c r="I276" s="8" t="e">
        <f>VLOOKUP(C276,[1]LHP!$B$4850:$G$7706,6,1)</f>
        <v>#N/A</v>
      </c>
      <c r="J276" s="9" t="e">
        <v>#N/A</v>
      </c>
      <c r="K276" s="9">
        <v>0</v>
      </c>
      <c r="L276" s="10">
        <v>0</v>
      </c>
    </row>
    <row r="277" spans="1:12" x14ac:dyDescent="0.25">
      <c r="A277" s="11"/>
      <c r="B277" s="12"/>
      <c r="C277" s="27"/>
      <c r="D277" s="24"/>
      <c r="E277" s="25"/>
      <c r="F277" s="6"/>
      <c r="G277" s="7"/>
      <c r="H277" s="7"/>
      <c r="I277" s="8" t="e">
        <f>VLOOKUP(C277,[1]LHP!$B$4850:$G$7706,6,1)</f>
        <v>#N/A</v>
      </c>
      <c r="J277" s="9" t="e">
        <v>#N/A</v>
      </c>
      <c r="K277" s="9">
        <v>0</v>
      </c>
      <c r="L277" s="10">
        <v>0</v>
      </c>
    </row>
    <row r="278" spans="1:12" x14ac:dyDescent="0.25">
      <c r="A278" s="11"/>
      <c r="B278" s="12"/>
      <c r="C278" s="27"/>
      <c r="D278" s="24"/>
      <c r="E278" s="25"/>
      <c r="F278" s="6"/>
      <c r="G278" s="7"/>
      <c r="H278" s="7"/>
      <c r="I278" s="8" t="e">
        <f>VLOOKUP(C278,[1]LHP!$B$4850:$G$7706,6,1)</f>
        <v>#N/A</v>
      </c>
      <c r="J278" s="9" t="e">
        <v>#N/A</v>
      </c>
      <c r="K278" s="9">
        <v>0</v>
      </c>
      <c r="L278" s="10">
        <v>0</v>
      </c>
    </row>
    <row r="279" spans="1:12" x14ac:dyDescent="0.25">
      <c r="A279" s="11"/>
      <c r="B279" s="12"/>
      <c r="C279" s="14"/>
      <c r="D279" s="16"/>
      <c r="E279" s="5"/>
      <c r="F279" s="6"/>
      <c r="G279" s="7"/>
      <c r="H279" s="7"/>
      <c r="I279" s="8" t="e">
        <f>VLOOKUP(C279,[1]LHP!$B$4850:$G$7706,6,1)</f>
        <v>#N/A</v>
      </c>
      <c r="J279" s="9" t="e">
        <v>#N/A</v>
      </c>
      <c r="K279" s="9">
        <v>0</v>
      </c>
      <c r="L279" s="10">
        <v>0</v>
      </c>
    </row>
    <row r="280" spans="1:12" x14ac:dyDescent="0.25">
      <c r="A280" s="11"/>
      <c r="B280" s="12"/>
      <c r="C280" s="4"/>
      <c r="D280" s="4"/>
      <c r="E280" s="5"/>
      <c r="F280" s="6"/>
      <c r="G280" s="7"/>
      <c r="H280" s="7"/>
      <c r="I280" s="8" t="e">
        <f>VLOOKUP(C280,[1]LHP!$B$4850:$G$7706,6,1)</f>
        <v>#N/A</v>
      </c>
      <c r="J280" s="9" t="e">
        <v>#N/A</v>
      </c>
      <c r="K280" s="9">
        <v>0</v>
      </c>
      <c r="L280" s="10">
        <v>0</v>
      </c>
    </row>
    <row r="281" spans="1:12" x14ac:dyDescent="0.25">
      <c r="A281" s="11"/>
      <c r="B281" s="12"/>
      <c r="C281" s="4"/>
      <c r="D281" s="4"/>
      <c r="E281" s="5"/>
      <c r="F281" s="6"/>
      <c r="G281" s="7"/>
      <c r="H281" s="7"/>
      <c r="I281" s="8" t="e">
        <f>VLOOKUP(C281,[1]LHP!$B$4850:$G$7706,6,1)</f>
        <v>#N/A</v>
      </c>
      <c r="J281" s="9" t="e">
        <v>#N/A</v>
      </c>
      <c r="K281" s="9">
        <v>0</v>
      </c>
      <c r="L281" s="10">
        <v>0</v>
      </c>
    </row>
    <row r="282" spans="1:12" x14ac:dyDescent="0.25">
      <c r="A282" s="11"/>
      <c r="B282" s="12"/>
      <c r="C282" s="27"/>
      <c r="D282" s="24"/>
      <c r="E282" s="25"/>
      <c r="F282" s="6"/>
      <c r="G282" s="7"/>
      <c r="H282" s="7"/>
      <c r="I282" s="8" t="e">
        <f>VLOOKUP(C282,[1]LHP!$B$4850:$G$7706,6,1)</f>
        <v>#N/A</v>
      </c>
      <c r="J282" s="9" t="e">
        <v>#N/A</v>
      </c>
      <c r="K282" s="9">
        <v>0</v>
      </c>
      <c r="L282" s="10">
        <v>0</v>
      </c>
    </row>
    <row r="283" spans="1:12" x14ac:dyDescent="0.25">
      <c r="A283" s="11"/>
      <c r="B283" s="12"/>
      <c r="C283" s="4"/>
      <c r="D283" s="24"/>
      <c r="E283" s="5"/>
      <c r="F283" s="6"/>
      <c r="G283" s="7"/>
      <c r="H283" s="7"/>
      <c r="I283" s="8" t="e">
        <f>VLOOKUP(C283,[1]LHP!$B$4850:$G$7706,6,1)</f>
        <v>#N/A</v>
      </c>
      <c r="J283" s="9" t="e">
        <v>#N/A</v>
      </c>
      <c r="K283" s="9">
        <v>0</v>
      </c>
      <c r="L283" s="10">
        <v>0</v>
      </c>
    </row>
    <row r="284" spans="1:12" x14ac:dyDescent="0.25">
      <c r="A284" s="11"/>
      <c r="B284" s="12"/>
      <c r="C284" s="14"/>
      <c r="D284" s="24"/>
      <c r="E284" s="25"/>
      <c r="F284" s="6"/>
      <c r="G284" s="7"/>
      <c r="H284" s="7"/>
      <c r="I284" s="8" t="e">
        <f>VLOOKUP(C284,[1]LHP!$B$4850:$G$7706,6,1)</f>
        <v>#N/A</v>
      </c>
      <c r="J284" s="9" t="e">
        <v>#N/A</v>
      </c>
      <c r="K284" s="9">
        <v>0</v>
      </c>
      <c r="L284" s="10">
        <v>0</v>
      </c>
    </row>
    <row r="285" spans="1:12" x14ac:dyDescent="0.25">
      <c r="A285" s="11"/>
      <c r="B285" s="12"/>
      <c r="C285" s="14"/>
      <c r="D285" s="24"/>
      <c r="E285" s="25"/>
      <c r="F285" s="6"/>
      <c r="G285" s="7"/>
      <c r="H285" s="7"/>
      <c r="I285" s="8" t="e">
        <f>VLOOKUP(C285,[1]LHP!$B$4850:$G$7706,6,1)</f>
        <v>#N/A</v>
      </c>
      <c r="J285" s="9" t="e">
        <v>#N/A</v>
      </c>
      <c r="K285" s="9">
        <v>0</v>
      </c>
      <c r="L285" s="10">
        <v>0</v>
      </c>
    </row>
    <row r="286" spans="1:12" x14ac:dyDescent="0.25">
      <c r="A286" s="11"/>
      <c r="B286" s="12"/>
      <c r="C286" s="14"/>
      <c r="D286" s="24"/>
      <c r="E286" s="25"/>
      <c r="F286" s="6"/>
      <c r="G286" s="7"/>
      <c r="H286" s="7"/>
      <c r="I286" s="8" t="e">
        <f>VLOOKUP(C286,[1]LHP!$B$4850:$G$7706,6,1)</f>
        <v>#N/A</v>
      </c>
      <c r="J286" s="9" t="e">
        <v>#N/A</v>
      </c>
      <c r="K286" s="9">
        <v>0</v>
      </c>
      <c r="L286" s="10">
        <v>0</v>
      </c>
    </row>
    <row r="287" spans="1:12" x14ac:dyDescent="0.25">
      <c r="A287" s="11"/>
      <c r="B287" s="12"/>
      <c r="C287" s="14"/>
      <c r="D287" s="24"/>
      <c r="E287" s="25"/>
      <c r="F287" s="6"/>
      <c r="G287" s="7"/>
      <c r="H287" s="7"/>
      <c r="I287" s="8" t="e">
        <f>VLOOKUP(C287,[1]LHP!$B$4850:$G$7706,6,1)</f>
        <v>#N/A</v>
      </c>
      <c r="J287" s="9" t="e">
        <v>#N/A</v>
      </c>
      <c r="K287" s="9">
        <v>0</v>
      </c>
      <c r="L287" s="10">
        <v>0</v>
      </c>
    </row>
    <row r="288" spans="1:12" x14ac:dyDescent="0.25">
      <c r="A288" s="11"/>
      <c r="B288" s="12"/>
      <c r="C288" s="27"/>
      <c r="D288" s="24"/>
      <c r="E288" s="25"/>
      <c r="F288" s="6"/>
      <c r="G288" s="7"/>
      <c r="H288" s="7"/>
      <c r="I288" s="8" t="e">
        <f>VLOOKUP(C288,[1]LHP!$B$4850:$G$7706,6,1)</f>
        <v>#N/A</v>
      </c>
      <c r="J288" s="9" t="e">
        <v>#N/A</v>
      </c>
      <c r="K288" s="9">
        <v>0</v>
      </c>
      <c r="L288" s="10">
        <v>0</v>
      </c>
    </row>
    <row r="289" spans="1:12" x14ac:dyDescent="0.25">
      <c r="A289" s="11"/>
      <c r="B289" s="12"/>
      <c r="C289" s="27"/>
      <c r="D289" s="24"/>
      <c r="E289" s="25"/>
      <c r="F289" s="6"/>
      <c r="G289" s="7"/>
      <c r="H289" s="7"/>
      <c r="I289" s="8" t="e">
        <f>VLOOKUP(C289,[1]LHP!$B$4850:$G$7706,6,1)</f>
        <v>#N/A</v>
      </c>
      <c r="J289" s="9" t="e">
        <v>#N/A</v>
      </c>
      <c r="K289" s="9">
        <v>0</v>
      </c>
      <c r="L289" s="10">
        <v>0</v>
      </c>
    </row>
    <row r="290" spans="1:12" x14ac:dyDescent="0.25">
      <c r="A290" s="11"/>
      <c r="B290" s="12"/>
      <c r="C290" s="14"/>
      <c r="D290" s="16"/>
      <c r="E290" s="5"/>
      <c r="F290" s="6"/>
      <c r="G290" s="7"/>
      <c r="H290" s="7"/>
      <c r="I290" s="8" t="e">
        <f>VLOOKUP(C290,[1]LHP!$B$4850:$G$7706,6,1)</f>
        <v>#N/A</v>
      </c>
      <c r="J290" s="9" t="e">
        <v>#N/A</v>
      </c>
      <c r="K290" s="9">
        <v>0</v>
      </c>
      <c r="L290" s="10">
        <v>0</v>
      </c>
    </row>
    <row r="291" spans="1:12" x14ac:dyDescent="0.25">
      <c r="A291" s="11"/>
      <c r="B291" s="12"/>
      <c r="C291" s="4"/>
      <c r="D291" s="4"/>
      <c r="E291" s="5"/>
      <c r="F291" s="6"/>
      <c r="G291" s="7"/>
      <c r="H291" s="7"/>
      <c r="I291" s="8" t="e">
        <f>VLOOKUP(C291,[1]LHP!$B$4850:$G$7706,6,1)</f>
        <v>#N/A</v>
      </c>
      <c r="J291" s="9" t="e">
        <v>#N/A</v>
      </c>
      <c r="K291" s="9">
        <v>0</v>
      </c>
      <c r="L291" s="10">
        <v>0</v>
      </c>
    </row>
    <row r="292" spans="1:12" x14ac:dyDescent="0.25">
      <c r="A292" s="11"/>
      <c r="B292" s="12"/>
      <c r="C292" s="4"/>
      <c r="D292" s="4"/>
      <c r="E292" s="5"/>
      <c r="F292" s="6"/>
      <c r="G292" s="7"/>
      <c r="H292" s="7"/>
      <c r="I292" s="8" t="e">
        <f>VLOOKUP(C292,[1]LHP!$B$4850:$G$7706,6,1)</f>
        <v>#N/A</v>
      </c>
      <c r="J292" s="9" t="e">
        <v>#N/A</v>
      </c>
      <c r="K292" s="9">
        <v>0</v>
      </c>
      <c r="L292" s="10">
        <v>0</v>
      </c>
    </row>
    <row r="293" spans="1:12" x14ac:dyDescent="0.25">
      <c r="A293" s="11"/>
      <c r="B293" s="12"/>
      <c r="C293" s="27"/>
      <c r="D293" s="24"/>
      <c r="E293" s="25"/>
      <c r="F293" s="6"/>
      <c r="G293" s="7"/>
      <c r="H293" s="7"/>
      <c r="I293" s="8" t="e">
        <f>VLOOKUP(C293,[1]LHP!$B$4850:$G$7706,6,1)</f>
        <v>#N/A</v>
      </c>
      <c r="J293" s="9" t="e">
        <v>#N/A</v>
      </c>
      <c r="K293" s="9">
        <v>0</v>
      </c>
      <c r="L293" s="10">
        <v>0</v>
      </c>
    </row>
    <row r="294" spans="1:12" x14ac:dyDescent="0.25">
      <c r="A294" s="11"/>
      <c r="B294" s="12"/>
      <c r="C294" s="4"/>
      <c r="D294" s="24"/>
      <c r="E294" s="5"/>
      <c r="F294" s="6"/>
      <c r="G294" s="7"/>
      <c r="H294" s="7"/>
      <c r="I294" s="8" t="e">
        <f>VLOOKUP(C294,[1]LHP!$B$4850:$G$7706,6,1)</f>
        <v>#N/A</v>
      </c>
      <c r="J294" s="9" t="e">
        <v>#N/A</v>
      </c>
      <c r="K294" s="9">
        <v>0</v>
      </c>
      <c r="L294" s="10">
        <v>0</v>
      </c>
    </row>
    <row r="295" spans="1:12" x14ac:dyDescent="0.25">
      <c r="A295" s="11"/>
      <c r="B295" s="12"/>
      <c r="C295" s="14"/>
      <c r="D295" s="24"/>
      <c r="E295" s="25"/>
      <c r="F295" s="6"/>
      <c r="G295" s="7"/>
      <c r="H295" s="7"/>
      <c r="I295" s="8" t="e">
        <f>VLOOKUP(C295,[1]LHP!$B$4850:$G$7706,6,1)</f>
        <v>#N/A</v>
      </c>
      <c r="J295" s="9" t="e">
        <v>#N/A</v>
      </c>
      <c r="K295" s="9">
        <v>0</v>
      </c>
      <c r="L295" s="10">
        <v>0</v>
      </c>
    </row>
    <row r="296" spans="1:12" x14ac:dyDescent="0.25">
      <c r="A296" s="11"/>
      <c r="B296" s="12"/>
      <c r="C296" s="14"/>
      <c r="D296" s="24"/>
      <c r="E296" s="25"/>
      <c r="F296" s="6"/>
      <c r="G296" s="7"/>
      <c r="H296" s="7"/>
      <c r="I296" s="8" t="e">
        <f>VLOOKUP(C296,[1]LHP!$B$4850:$G$7706,6,1)</f>
        <v>#N/A</v>
      </c>
      <c r="J296" s="9" t="e">
        <v>#N/A</v>
      </c>
      <c r="K296" s="9">
        <v>0</v>
      </c>
      <c r="L296" s="10">
        <v>0</v>
      </c>
    </row>
    <row r="297" spans="1:12" x14ac:dyDescent="0.25">
      <c r="A297" s="11"/>
      <c r="B297" s="12"/>
      <c r="C297" s="14"/>
      <c r="D297" s="24"/>
      <c r="E297" s="25"/>
      <c r="F297" s="6"/>
      <c r="G297" s="7"/>
      <c r="H297" s="7"/>
      <c r="I297" s="8" t="e">
        <f>VLOOKUP(C297,[1]LHP!$B$4850:$G$7706,6,1)</f>
        <v>#N/A</v>
      </c>
      <c r="J297" s="9" t="e">
        <v>#N/A</v>
      </c>
      <c r="K297" s="9">
        <v>0</v>
      </c>
      <c r="L297" s="10">
        <v>0</v>
      </c>
    </row>
    <row r="298" spans="1:12" x14ac:dyDescent="0.25">
      <c r="A298" s="11"/>
      <c r="B298" s="12"/>
      <c r="C298" s="14"/>
      <c r="D298" s="24"/>
      <c r="E298" s="25"/>
      <c r="F298" s="6"/>
      <c r="G298" s="7"/>
      <c r="H298" s="7"/>
      <c r="I298" s="8" t="e">
        <f>VLOOKUP(C298,[1]LHP!$B$4850:$G$7706,6,1)</f>
        <v>#N/A</v>
      </c>
      <c r="J298" s="9" t="e">
        <v>#N/A</v>
      </c>
      <c r="K298" s="9">
        <v>0</v>
      </c>
      <c r="L298" s="10">
        <v>0</v>
      </c>
    </row>
    <row r="299" spans="1:12" x14ac:dyDescent="0.25">
      <c r="A299" s="11"/>
      <c r="B299" s="12"/>
      <c r="C299" s="14"/>
      <c r="D299" s="24"/>
      <c r="E299" s="25"/>
      <c r="F299" s="6"/>
      <c r="G299" s="7"/>
      <c r="H299" s="7"/>
      <c r="I299" s="8" t="e">
        <f>VLOOKUP(C299,[1]LHP!$B$4850:$G$7706,6,1)</f>
        <v>#N/A</v>
      </c>
      <c r="J299" s="9" t="e">
        <v>#N/A</v>
      </c>
      <c r="K299" s="9">
        <v>0</v>
      </c>
      <c r="L299" s="10">
        <v>0</v>
      </c>
    </row>
    <row r="300" spans="1:12" x14ac:dyDescent="0.25">
      <c r="A300" s="11"/>
      <c r="B300" s="12"/>
      <c r="C300" s="14"/>
      <c r="D300" s="24"/>
      <c r="E300" s="25"/>
      <c r="F300" s="6"/>
      <c r="G300" s="7"/>
      <c r="H300" s="7"/>
      <c r="I300" s="8" t="e">
        <f>VLOOKUP(C300,[1]LHP!$B$4850:$G$7706,6,1)</f>
        <v>#N/A</v>
      </c>
      <c r="J300" s="9" t="e">
        <v>#N/A</v>
      </c>
      <c r="K300" s="9">
        <v>0</v>
      </c>
      <c r="L300" s="10">
        <v>0</v>
      </c>
    </row>
    <row r="301" spans="1:12" x14ac:dyDescent="0.25">
      <c r="A301" s="11"/>
      <c r="B301" s="12"/>
      <c r="C301" s="14"/>
      <c r="D301" s="24"/>
      <c r="E301" s="25"/>
      <c r="F301" s="6"/>
      <c r="G301" s="7"/>
      <c r="H301" s="7"/>
      <c r="I301" s="8" t="e">
        <f>VLOOKUP(C301,[1]LHP!$B$4850:$G$7706,6,1)</f>
        <v>#N/A</v>
      </c>
      <c r="J301" s="9" t="e">
        <v>#N/A</v>
      </c>
      <c r="K301" s="9">
        <v>0</v>
      </c>
      <c r="L301" s="10">
        <v>0</v>
      </c>
    </row>
    <row r="302" spans="1:12" x14ac:dyDescent="0.25">
      <c r="A302" s="11"/>
      <c r="B302" s="12"/>
      <c r="C302" s="14"/>
      <c r="D302" s="24"/>
      <c r="E302" s="25"/>
      <c r="F302" s="6"/>
      <c r="G302" s="7"/>
      <c r="H302" s="7"/>
      <c r="I302" s="8" t="e">
        <f>VLOOKUP(C302,[1]LHP!$B$4850:$G$7706,6,1)</f>
        <v>#N/A</v>
      </c>
      <c r="J302" s="9" t="e">
        <v>#N/A</v>
      </c>
      <c r="K302" s="9">
        <v>0</v>
      </c>
      <c r="L302" s="10">
        <v>0</v>
      </c>
    </row>
    <row r="303" spans="1:12" x14ac:dyDescent="0.25">
      <c r="A303" s="43"/>
      <c r="B303" s="44"/>
      <c r="C303" s="14"/>
      <c r="D303" s="24"/>
      <c r="E303" s="25"/>
      <c r="F303" s="6"/>
      <c r="G303" s="7"/>
      <c r="H303" s="7"/>
      <c r="I303" s="8" t="e">
        <f>VLOOKUP(C303,[1]LHP!$B$4850:$G$7706,6,1)</f>
        <v>#N/A</v>
      </c>
      <c r="J303" s="9" t="e">
        <v>#N/A</v>
      </c>
      <c r="K303" s="9">
        <v>0</v>
      </c>
      <c r="L303" s="10">
        <v>0</v>
      </c>
    </row>
    <row r="304" spans="1:12" x14ac:dyDescent="0.25">
      <c r="A304" s="1" t="s">
        <v>219</v>
      </c>
      <c r="B304" s="2" t="s">
        <v>220</v>
      </c>
      <c r="C304" s="3" t="s">
        <v>221</v>
      </c>
      <c r="D304" s="64" t="s">
        <v>222</v>
      </c>
      <c r="E304" s="5" t="s">
        <v>223</v>
      </c>
      <c r="F304" s="65">
        <v>1</v>
      </c>
      <c r="G304" s="66"/>
      <c r="H304" s="48">
        <v>60</v>
      </c>
      <c r="I304" s="67">
        <v>27</v>
      </c>
      <c r="J304" s="9">
        <v>0</v>
      </c>
      <c r="K304" s="9">
        <v>1.3</v>
      </c>
      <c r="L304" s="10">
        <v>58.5</v>
      </c>
    </row>
    <row r="305" spans="1:12" x14ac:dyDescent="0.25">
      <c r="A305" s="11" t="s">
        <v>11</v>
      </c>
      <c r="B305" s="12"/>
      <c r="C305" s="3" t="s">
        <v>224</v>
      </c>
      <c r="D305" s="64" t="s">
        <v>7</v>
      </c>
      <c r="E305" s="5" t="s">
        <v>225</v>
      </c>
      <c r="F305" s="65">
        <v>1</v>
      </c>
      <c r="G305" s="66"/>
      <c r="H305" s="48">
        <v>7</v>
      </c>
      <c r="I305" s="67">
        <v>31</v>
      </c>
      <c r="J305" s="9">
        <v>0</v>
      </c>
      <c r="K305" s="9">
        <v>0</v>
      </c>
      <c r="L305" s="10">
        <v>15.5</v>
      </c>
    </row>
    <row r="306" spans="1:12" x14ac:dyDescent="0.25">
      <c r="A306" s="11" t="s">
        <v>191</v>
      </c>
      <c r="B306" s="12"/>
      <c r="C306" s="3" t="s">
        <v>226</v>
      </c>
      <c r="D306" s="64" t="s">
        <v>110</v>
      </c>
      <c r="E306" s="5" t="s">
        <v>225</v>
      </c>
      <c r="F306" s="65">
        <v>1</v>
      </c>
      <c r="G306" s="66">
        <v>45</v>
      </c>
      <c r="H306" s="48"/>
      <c r="I306" s="67">
        <v>38</v>
      </c>
      <c r="J306" s="9">
        <v>1.2</v>
      </c>
      <c r="K306" s="9">
        <v>0</v>
      </c>
      <c r="L306" s="10">
        <v>54</v>
      </c>
    </row>
    <row r="307" spans="1:12" x14ac:dyDescent="0.25">
      <c r="A307" s="11" t="s">
        <v>227</v>
      </c>
      <c r="B307" s="12">
        <v>64.5</v>
      </c>
      <c r="C307" s="3" t="s">
        <v>228</v>
      </c>
      <c r="D307" s="64" t="s">
        <v>52</v>
      </c>
      <c r="E307" s="5" t="s">
        <v>229</v>
      </c>
      <c r="F307" s="65">
        <v>1</v>
      </c>
      <c r="G307" s="66"/>
      <c r="H307" s="48">
        <v>60</v>
      </c>
      <c r="I307" s="67">
        <v>26</v>
      </c>
      <c r="J307" s="9">
        <v>0</v>
      </c>
      <c r="K307" s="9">
        <v>1</v>
      </c>
      <c r="L307" s="10">
        <v>45</v>
      </c>
    </row>
    <row r="308" spans="1:12" x14ac:dyDescent="0.25">
      <c r="A308" s="11"/>
      <c r="B308" s="12"/>
      <c r="C308" s="3" t="s">
        <v>230</v>
      </c>
      <c r="D308" s="64" t="s">
        <v>68</v>
      </c>
      <c r="E308" s="5" t="s">
        <v>231</v>
      </c>
      <c r="F308" s="65">
        <v>1</v>
      </c>
      <c r="G308" s="66"/>
      <c r="H308" s="48">
        <v>60</v>
      </c>
      <c r="I308" s="67">
        <v>24</v>
      </c>
      <c r="J308" s="9">
        <v>0</v>
      </c>
      <c r="K308" s="9">
        <v>1</v>
      </c>
      <c r="L308" s="13">
        <v>45</v>
      </c>
    </row>
    <row r="309" spans="1:12" x14ac:dyDescent="0.25">
      <c r="A309" s="18" t="s">
        <v>232</v>
      </c>
      <c r="B309" s="19">
        <v>20</v>
      </c>
      <c r="C309" s="3" t="s">
        <v>233</v>
      </c>
      <c r="D309" s="64" t="s">
        <v>68</v>
      </c>
      <c r="E309" s="5" t="s">
        <v>13</v>
      </c>
      <c r="F309" s="65">
        <v>1</v>
      </c>
      <c r="G309" s="66"/>
      <c r="H309" s="48">
        <v>120</v>
      </c>
      <c r="I309" s="67">
        <v>28</v>
      </c>
      <c r="J309" s="9">
        <v>0</v>
      </c>
      <c r="K309" s="9">
        <v>1</v>
      </c>
      <c r="L309" s="13">
        <v>90</v>
      </c>
    </row>
    <row r="310" spans="1:12" ht="24" x14ac:dyDescent="0.25">
      <c r="A310" s="11"/>
      <c r="B310" s="12"/>
      <c r="C310" s="3" t="s">
        <v>234</v>
      </c>
      <c r="D310" s="68" t="s">
        <v>52</v>
      </c>
      <c r="E310" s="5" t="s">
        <v>235</v>
      </c>
      <c r="F310" s="65">
        <v>1</v>
      </c>
      <c r="G310" s="66"/>
      <c r="H310" s="48">
        <v>60</v>
      </c>
      <c r="I310" s="8">
        <v>28</v>
      </c>
      <c r="J310" s="9">
        <v>0</v>
      </c>
      <c r="K310" s="9">
        <v>1</v>
      </c>
      <c r="L310" s="13">
        <v>45</v>
      </c>
    </row>
    <row r="311" spans="1:12" x14ac:dyDescent="0.25">
      <c r="A311" s="11"/>
      <c r="B311" s="12"/>
      <c r="C311" s="3" t="s">
        <v>236</v>
      </c>
      <c r="D311" s="68" t="s">
        <v>26</v>
      </c>
      <c r="E311" s="5" t="s">
        <v>237</v>
      </c>
      <c r="F311" s="65">
        <v>1</v>
      </c>
      <c r="G311" s="66">
        <v>60</v>
      </c>
      <c r="H311" s="48"/>
      <c r="I311" s="67">
        <v>45</v>
      </c>
      <c r="J311" s="9">
        <v>1.2</v>
      </c>
      <c r="K311" s="9">
        <v>0</v>
      </c>
      <c r="L311" s="10">
        <v>72</v>
      </c>
    </row>
    <row r="312" spans="1:12" x14ac:dyDescent="0.25">
      <c r="A312" s="11" t="s">
        <v>238</v>
      </c>
      <c r="B312" s="12"/>
      <c r="C312" s="3" t="s">
        <v>239</v>
      </c>
      <c r="D312" s="52" t="s">
        <v>29</v>
      </c>
      <c r="E312" s="5" t="s">
        <v>237</v>
      </c>
      <c r="F312" s="65">
        <v>1</v>
      </c>
      <c r="G312" s="66">
        <v>15</v>
      </c>
      <c r="H312" s="48"/>
      <c r="I312" s="8"/>
      <c r="J312" s="9">
        <v>0</v>
      </c>
      <c r="K312" s="9">
        <v>0</v>
      </c>
      <c r="L312" s="10">
        <v>0</v>
      </c>
    </row>
    <row r="313" spans="1:12" x14ac:dyDescent="0.25">
      <c r="A313" s="11"/>
      <c r="B313" s="12"/>
      <c r="C313" s="3"/>
      <c r="D313" s="68"/>
      <c r="E313" s="5"/>
      <c r="F313" s="65"/>
      <c r="G313" s="66"/>
      <c r="H313" s="48"/>
      <c r="I313" s="8"/>
      <c r="J313" s="9">
        <v>0</v>
      </c>
      <c r="K313" s="9">
        <v>0</v>
      </c>
      <c r="L313" s="10">
        <v>0</v>
      </c>
    </row>
    <row r="314" spans="1:12" ht="24" x14ac:dyDescent="0.25">
      <c r="A314" s="11"/>
      <c r="B314" s="12"/>
      <c r="C314" s="3" t="s">
        <v>240</v>
      </c>
      <c r="D314" s="68" t="s">
        <v>149</v>
      </c>
      <c r="E314" s="5" t="s">
        <v>133</v>
      </c>
      <c r="F314" s="65">
        <v>2</v>
      </c>
      <c r="G314" s="66">
        <v>30</v>
      </c>
      <c r="H314" s="48"/>
      <c r="I314" s="67">
        <f>VLOOKUP(C314,[1]LHP!$B$4850:$G$7706,6,1)</f>
        <v>42</v>
      </c>
      <c r="J314" s="9">
        <v>1.2</v>
      </c>
      <c r="K314" s="9">
        <v>0</v>
      </c>
      <c r="L314" s="10">
        <v>36</v>
      </c>
    </row>
    <row r="315" spans="1:12" ht="24" x14ac:dyDescent="0.25">
      <c r="A315" s="11"/>
      <c r="B315" s="12"/>
      <c r="C315" s="3" t="s">
        <v>241</v>
      </c>
      <c r="D315" s="68" t="s">
        <v>151</v>
      </c>
      <c r="E315" s="5" t="s">
        <v>133</v>
      </c>
      <c r="F315" s="65">
        <v>2</v>
      </c>
      <c r="G315" s="66">
        <v>15</v>
      </c>
      <c r="H315" s="48"/>
      <c r="I315" s="67">
        <v>40</v>
      </c>
      <c r="J315" s="9">
        <v>1.2</v>
      </c>
      <c r="K315" s="9">
        <v>0</v>
      </c>
      <c r="L315" s="10">
        <v>18</v>
      </c>
    </row>
    <row r="316" spans="1:12" ht="24" x14ac:dyDescent="0.25">
      <c r="A316" s="11"/>
      <c r="B316" s="12"/>
      <c r="C316" s="3" t="s">
        <v>242</v>
      </c>
      <c r="D316" s="68" t="s">
        <v>149</v>
      </c>
      <c r="E316" s="5" t="s">
        <v>10</v>
      </c>
      <c r="F316" s="65">
        <v>2</v>
      </c>
      <c r="G316" s="66">
        <v>30</v>
      </c>
      <c r="H316" s="48"/>
      <c r="I316" s="67">
        <f>VLOOKUP(C316,[1]LHP!$B$4850:$G$7706,6,1)</f>
        <v>45</v>
      </c>
      <c r="J316" s="9">
        <v>1.2</v>
      </c>
      <c r="K316" s="9">
        <v>0</v>
      </c>
      <c r="L316" s="10">
        <v>36</v>
      </c>
    </row>
    <row r="317" spans="1:12" ht="24" x14ac:dyDescent="0.25">
      <c r="A317" s="11"/>
      <c r="B317" s="12"/>
      <c r="C317" s="3" t="s">
        <v>243</v>
      </c>
      <c r="D317" s="68" t="s">
        <v>151</v>
      </c>
      <c r="E317" s="5" t="s">
        <v>10</v>
      </c>
      <c r="F317" s="65">
        <v>2</v>
      </c>
      <c r="G317" s="66">
        <v>15</v>
      </c>
      <c r="H317" s="69"/>
      <c r="I317" s="67">
        <f>VLOOKUP(C317,[1]LHP!$B$4850:$G$7706,6,1)</f>
        <v>45</v>
      </c>
      <c r="J317" s="9">
        <v>1.2</v>
      </c>
      <c r="K317" s="9">
        <v>0</v>
      </c>
      <c r="L317" s="10">
        <v>18</v>
      </c>
    </row>
    <row r="318" spans="1:12" ht="36" x14ac:dyDescent="0.25">
      <c r="A318" s="11"/>
      <c r="B318" s="12"/>
      <c r="C318" s="3" t="s">
        <v>244</v>
      </c>
      <c r="D318" s="68" t="s">
        <v>86</v>
      </c>
      <c r="E318" s="5" t="s">
        <v>245</v>
      </c>
      <c r="F318" s="65">
        <v>2</v>
      </c>
      <c r="G318" s="66"/>
      <c r="H318" s="69">
        <v>60</v>
      </c>
      <c r="I318" s="67">
        <v>22</v>
      </c>
      <c r="J318" s="9">
        <v>0</v>
      </c>
      <c r="K318" s="9">
        <v>1</v>
      </c>
      <c r="L318" s="13">
        <v>45</v>
      </c>
    </row>
    <row r="319" spans="1:12" x14ac:dyDescent="0.25">
      <c r="A319" s="11"/>
      <c r="B319" s="12"/>
      <c r="C319" s="3" t="s">
        <v>246</v>
      </c>
      <c r="D319" s="68" t="s">
        <v>83</v>
      </c>
      <c r="E319" s="5" t="s">
        <v>247</v>
      </c>
      <c r="F319" s="65">
        <v>2</v>
      </c>
      <c r="G319" s="66"/>
      <c r="H319" s="48">
        <v>7</v>
      </c>
      <c r="I319" s="67">
        <f>VLOOKUP(C319,[1]LHP!$B$4850:$G$7706,6,1)</f>
        <v>28</v>
      </c>
      <c r="J319" s="9">
        <v>0</v>
      </c>
      <c r="K319" s="9">
        <v>0</v>
      </c>
      <c r="L319" s="10">
        <v>18.2</v>
      </c>
    </row>
    <row r="320" spans="1:12" ht="24" x14ac:dyDescent="0.25">
      <c r="A320" s="11"/>
      <c r="B320" s="12"/>
      <c r="C320" s="3" t="s">
        <v>248</v>
      </c>
      <c r="D320" s="68" t="s">
        <v>68</v>
      </c>
      <c r="E320" s="5" t="s">
        <v>247</v>
      </c>
      <c r="F320" s="65">
        <v>2</v>
      </c>
      <c r="G320" s="66"/>
      <c r="H320" s="48">
        <v>60</v>
      </c>
      <c r="I320" s="67">
        <f>VLOOKUP(C320,[1]LHP!$B$4850:$G$7706,6,1)</f>
        <v>29</v>
      </c>
      <c r="J320" s="9">
        <v>0</v>
      </c>
      <c r="K320" s="9">
        <v>1.3</v>
      </c>
      <c r="L320" s="10">
        <v>58.5</v>
      </c>
    </row>
    <row r="321" spans="1:12" ht="24" x14ac:dyDescent="0.25">
      <c r="A321" s="11"/>
      <c r="B321" s="12"/>
      <c r="C321" s="3" t="s">
        <v>249</v>
      </c>
      <c r="D321" s="68" t="s">
        <v>68</v>
      </c>
      <c r="E321" s="5" t="s">
        <v>189</v>
      </c>
      <c r="F321" s="65">
        <v>2</v>
      </c>
      <c r="G321" s="66"/>
      <c r="H321" s="48">
        <v>60</v>
      </c>
      <c r="I321" s="67">
        <f>VLOOKUP(C321,[1]LHP!$B$4850:$G$7706,6,1)</f>
        <v>25</v>
      </c>
      <c r="J321" s="9">
        <v>0</v>
      </c>
      <c r="K321" s="9">
        <v>1.3</v>
      </c>
      <c r="L321" s="10">
        <v>58.5</v>
      </c>
    </row>
    <row r="322" spans="1:12" ht="24" x14ac:dyDescent="0.25">
      <c r="A322" s="11"/>
      <c r="B322" s="12"/>
      <c r="C322" s="3">
        <v>22100249801</v>
      </c>
      <c r="D322" s="68" t="s">
        <v>222</v>
      </c>
      <c r="E322" s="5" t="s">
        <v>53</v>
      </c>
      <c r="F322" s="65">
        <v>2</v>
      </c>
      <c r="G322" s="66"/>
      <c r="H322" s="48">
        <v>60</v>
      </c>
      <c r="I322" s="67">
        <v>22</v>
      </c>
      <c r="J322" s="9">
        <v>0</v>
      </c>
      <c r="K322" s="9">
        <v>1.3</v>
      </c>
      <c r="L322" s="10">
        <v>58.5</v>
      </c>
    </row>
    <row r="323" spans="1:12" x14ac:dyDescent="0.25">
      <c r="A323" s="11"/>
      <c r="B323" s="12"/>
      <c r="C323" s="3" t="s">
        <v>250</v>
      </c>
      <c r="D323" s="68" t="s">
        <v>83</v>
      </c>
      <c r="E323" s="5" t="s">
        <v>95</v>
      </c>
      <c r="F323" s="65">
        <v>2</v>
      </c>
      <c r="G323" s="66"/>
      <c r="H323" s="48">
        <v>7</v>
      </c>
      <c r="I323" s="67">
        <f>VLOOKUP(C323,[1]LHP!$B$4850:$G$7706,6,1)</f>
        <v>26</v>
      </c>
      <c r="J323" s="9">
        <v>0</v>
      </c>
      <c r="K323" s="9">
        <v>0</v>
      </c>
      <c r="L323" s="10">
        <v>16.899999999999999</v>
      </c>
    </row>
    <row r="324" spans="1:12" ht="36" x14ac:dyDescent="0.25">
      <c r="A324" s="11"/>
      <c r="B324" s="12"/>
      <c r="C324" s="3" t="s">
        <v>251</v>
      </c>
      <c r="D324" s="68" t="s">
        <v>86</v>
      </c>
      <c r="E324" s="5" t="s">
        <v>95</v>
      </c>
      <c r="F324" s="65">
        <v>2</v>
      </c>
      <c r="G324" s="66"/>
      <c r="H324" s="48">
        <v>60</v>
      </c>
      <c r="I324" s="67">
        <f>VLOOKUP(C324,[1]LHP!$B$4850:$G$7706,6,1)</f>
        <v>26</v>
      </c>
      <c r="J324" s="9">
        <v>0</v>
      </c>
      <c r="K324" s="9">
        <v>1.3</v>
      </c>
      <c r="L324" s="10">
        <v>58.5</v>
      </c>
    </row>
    <row r="325" spans="1:12" x14ac:dyDescent="0.25">
      <c r="A325" s="70"/>
      <c r="B325" s="71"/>
      <c r="C325" s="4" t="s">
        <v>252</v>
      </c>
      <c r="D325" s="52" t="s">
        <v>29</v>
      </c>
      <c r="E325" s="5" t="s">
        <v>237</v>
      </c>
      <c r="F325" s="65">
        <v>2</v>
      </c>
      <c r="G325" s="66">
        <v>15</v>
      </c>
      <c r="H325" s="48"/>
      <c r="I325" s="8"/>
      <c r="J325" s="9">
        <v>0</v>
      </c>
      <c r="K325" s="9">
        <v>0</v>
      </c>
      <c r="L325" s="10">
        <v>0</v>
      </c>
    </row>
    <row r="326" spans="1:12" x14ac:dyDescent="0.25">
      <c r="A326" s="70"/>
      <c r="B326" s="71"/>
      <c r="C326" s="4"/>
      <c r="D326" s="68"/>
      <c r="E326" s="5"/>
      <c r="F326" s="65"/>
      <c r="G326" s="72">
        <v>35</v>
      </c>
      <c r="H326" s="48"/>
      <c r="I326" s="8">
        <v>10</v>
      </c>
      <c r="J326" s="9">
        <v>1</v>
      </c>
      <c r="K326" s="9">
        <v>0</v>
      </c>
      <c r="L326" s="10">
        <v>35</v>
      </c>
    </row>
    <row r="327" spans="1:12" x14ac:dyDescent="0.25">
      <c r="A327" s="70"/>
      <c r="B327" s="71"/>
      <c r="C327" s="4"/>
      <c r="D327" s="42"/>
      <c r="E327" s="25"/>
      <c r="F327" s="6"/>
      <c r="G327" s="7"/>
      <c r="H327" s="48"/>
      <c r="I327" s="8"/>
      <c r="J327" s="9">
        <v>0</v>
      </c>
      <c r="K327" s="9">
        <v>0</v>
      </c>
      <c r="L327" s="10">
        <v>0</v>
      </c>
    </row>
    <row r="328" spans="1:12" x14ac:dyDescent="0.25">
      <c r="A328" s="11"/>
      <c r="B328" s="12"/>
      <c r="C328" s="4"/>
      <c r="D328" s="42"/>
      <c r="E328" s="25"/>
      <c r="F328" s="6"/>
      <c r="G328" s="7"/>
      <c r="H328" s="48"/>
      <c r="I328" s="8"/>
      <c r="J328" s="9">
        <v>0</v>
      </c>
      <c r="K328" s="9">
        <v>0</v>
      </c>
      <c r="L328" s="10">
        <v>0</v>
      </c>
    </row>
    <row r="329" spans="1:12" x14ac:dyDescent="0.25">
      <c r="A329" s="11"/>
      <c r="B329" s="12"/>
      <c r="C329" s="27"/>
      <c r="D329" s="64"/>
      <c r="E329" s="5"/>
      <c r="F329" s="65"/>
      <c r="G329" s="66"/>
      <c r="H329" s="48"/>
      <c r="I329" s="8"/>
      <c r="J329" s="9">
        <v>0</v>
      </c>
      <c r="K329" s="9">
        <v>0</v>
      </c>
      <c r="L329" s="10">
        <v>0</v>
      </c>
    </row>
    <row r="330" spans="1:12" x14ac:dyDescent="0.25">
      <c r="A330" s="11"/>
      <c r="B330" s="12"/>
      <c r="C330" s="27"/>
      <c r="D330" s="64"/>
      <c r="E330" s="5"/>
      <c r="F330" s="65"/>
      <c r="G330" s="66"/>
      <c r="H330" s="48"/>
      <c r="I330" s="8"/>
      <c r="J330" s="9">
        <v>0</v>
      </c>
      <c r="K330" s="9">
        <v>0</v>
      </c>
      <c r="L330" s="10">
        <v>0</v>
      </c>
    </row>
    <row r="331" spans="1:12" x14ac:dyDescent="0.25">
      <c r="A331" s="11"/>
      <c r="B331" s="12"/>
      <c r="C331" s="27"/>
      <c r="D331" s="68"/>
      <c r="E331" s="5"/>
      <c r="F331" s="65"/>
      <c r="G331" s="66"/>
      <c r="H331" s="69"/>
      <c r="I331" s="8"/>
      <c r="J331" s="9">
        <v>0</v>
      </c>
      <c r="K331" s="9">
        <v>0</v>
      </c>
      <c r="L331" s="10">
        <v>0</v>
      </c>
    </row>
    <row r="332" spans="1:12" x14ac:dyDescent="0.25">
      <c r="A332" s="11"/>
      <c r="B332" s="12"/>
      <c r="C332" s="27"/>
      <c r="D332" s="68"/>
      <c r="E332" s="5"/>
      <c r="F332" s="65"/>
      <c r="G332" s="66"/>
      <c r="H332" s="69"/>
      <c r="I332" s="8"/>
      <c r="J332" s="9">
        <v>0</v>
      </c>
      <c r="K332" s="9">
        <v>0</v>
      </c>
      <c r="L332" s="10">
        <v>0</v>
      </c>
    </row>
    <row r="333" spans="1:12" x14ac:dyDescent="0.25">
      <c r="A333" s="11"/>
      <c r="B333" s="12"/>
      <c r="C333" s="27"/>
      <c r="D333" s="68"/>
      <c r="E333" s="5"/>
      <c r="F333" s="65"/>
      <c r="G333" s="66"/>
      <c r="H333" s="69"/>
      <c r="I333" s="8"/>
      <c r="J333" s="9">
        <v>0</v>
      </c>
      <c r="K333" s="9">
        <v>0</v>
      </c>
      <c r="L333" s="10">
        <v>0</v>
      </c>
    </row>
    <row r="334" spans="1:12" x14ac:dyDescent="0.25">
      <c r="A334" s="11"/>
      <c r="B334" s="12"/>
      <c r="C334" s="14"/>
      <c r="D334" s="16"/>
      <c r="E334" s="5"/>
      <c r="F334" s="6"/>
      <c r="G334" s="56"/>
      <c r="H334" s="7"/>
      <c r="I334" s="8"/>
      <c r="J334" s="9">
        <v>0</v>
      </c>
      <c r="K334" s="9">
        <v>0</v>
      </c>
      <c r="L334" s="10">
        <v>0</v>
      </c>
    </row>
    <row r="335" spans="1:12" x14ac:dyDescent="0.25">
      <c r="A335" s="11"/>
      <c r="B335" s="12"/>
      <c r="C335" s="14"/>
      <c r="D335" s="24"/>
      <c r="E335" s="25"/>
      <c r="F335" s="6"/>
      <c r="G335" s="7"/>
      <c r="H335" s="7"/>
      <c r="I335" s="8"/>
      <c r="J335" s="9">
        <v>0</v>
      </c>
      <c r="K335" s="9">
        <v>0</v>
      </c>
      <c r="L335" s="10">
        <v>0</v>
      </c>
    </row>
    <row r="336" spans="1:12" x14ac:dyDescent="0.25">
      <c r="A336" s="11"/>
      <c r="B336" s="12"/>
      <c r="C336" s="14"/>
      <c r="D336" s="24"/>
      <c r="E336" s="17"/>
      <c r="F336" s="6"/>
      <c r="G336" s="7"/>
      <c r="H336" s="7"/>
      <c r="I336" s="8"/>
      <c r="J336" s="9">
        <v>0</v>
      </c>
      <c r="K336" s="9">
        <v>0</v>
      </c>
      <c r="L336" s="10">
        <v>0</v>
      </c>
    </row>
    <row r="337" spans="1:12" x14ac:dyDescent="0.25">
      <c r="A337" s="11"/>
      <c r="B337" s="12"/>
      <c r="C337" s="14"/>
      <c r="D337" s="24"/>
      <c r="E337" s="17"/>
      <c r="F337" s="6"/>
      <c r="G337" s="7"/>
      <c r="H337" s="7"/>
      <c r="I337" s="8"/>
      <c r="J337" s="9">
        <v>0</v>
      </c>
      <c r="K337" s="9">
        <v>0</v>
      </c>
      <c r="L337" s="10">
        <v>0</v>
      </c>
    </row>
    <row r="338" spans="1:12" x14ac:dyDescent="0.25">
      <c r="A338" s="11"/>
      <c r="B338" s="12"/>
      <c r="C338" s="14"/>
      <c r="D338" s="24"/>
      <c r="E338" s="25"/>
      <c r="F338" s="6"/>
      <c r="G338" s="7"/>
      <c r="H338" s="7"/>
      <c r="I338" s="8"/>
      <c r="J338" s="9">
        <v>0</v>
      </c>
      <c r="K338" s="9">
        <v>0</v>
      </c>
      <c r="L338" s="10">
        <v>0</v>
      </c>
    </row>
    <row r="339" spans="1:12" x14ac:dyDescent="0.25">
      <c r="A339" s="11"/>
      <c r="B339" s="12"/>
      <c r="C339" s="27"/>
      <c r="D339" s="64"/>
      <c r="E339" s="5"/>
      <c r="F339" s="65"/>
      <c r="G339" s="66"/>
      <c r="H339" s="48"/>
      <c r="I339" s="8"/>
      <c r="J339" s="9">
        <v>0</v>
      </c>
      <c r="K339" s="9">
        <v>0</v>
      </c>
      <c r="L339" s="10">
        <v>0</v>
      </c>
    </row>
    <row r="340" spans="1:12" x14ac:dyDescent="0.25">
      <c r="A340" s="11"/>
      <c r="B340" s="12"/>
      <c r="C340" s="27"/>
      <c r="D340" s="64"/>
      <c r="E340" s="5"/>
      <c r="F340" s="65"/>
      <c r="G340" s="66"/>
      <c r="H340" s="48"/>
      <c r="I340" s="8"/>
      <c r="J340" s="9">
        <v>0</v>
      </c>
      <c r="K340" s="9">
        <v>0</v>
      </c>
      <c r="L340" s="10">
        <v>0</v>
      </c>
    </row>
    <row r="341" spans="1:12" x14ac:dyDescent="0.25">
      <c r="A341" s="11"/>
      <c r="B341" s="12"/>
      <c r="C341" s="27"/>
      <c r="D341" s="68"/>
      <c r="E341" s="5"/>
      <c r="F341" s="65"/>
      <c r="G341" s="66"/>
      <c r="H341" s="69"/>
      <c r="I341" s="8"/>
      <c r="J341" s="9">
        <v>0</v>
      </c>
      <c r="K341" s="9">
        <v>0</v>
      </c>
      <c r="L341" s="10">
        <v>0</v>
      </c>
    </row>
    <row r="342" spans="1:12" x14ac:dyDescent="0.25">
      <c r="A342" s="11"/>
      <c r="B342" s="12"/>
      <c r="C342" s="27"/>
      <c r="D342" s="68"/>
      <c r="E342" s="5"/>
      <c r="F342" s="65"/>
      <c r="G342" s="66"/>
      <c r="H342" s="69"/>
      <c r="I342" s="8"/>
      <c r="J342" s="9">
        <v>0</v>
      </c>
      <c r="K342" s="9">
        <v>0</v>
      </c>
      <c r="L342" s="10">
        <v>0</v>
      </c>
    </row>
    <row r="343" spans="1:12" x14ac:dyDescent="0.25">
      <c r="A343" s="11"/>
      <c r="B343" s="12"/>
      <c r="C343" s="27"/>
      <c r="D343" s="68"/>
      <c r="E343" s="5"/>
      <c r="F343" s="65"/>
      <c r="G343" s="66"/>
      <c r="H343" s="69"/>
      <c r="I343" s="8"/>
      <c r="J343" s="9">
        <v>0</v>
      </c>
      <c r="K343" s="9">
        <v>0</v>
      </c>
      <c r="L343" s="10">
        <v>0</v>
      </c>
    </row>
    <row r="344" spans="1:12" x14ac:dyDescent="0.25">
      <c r="A344" s="11"/>
      <c r="B344" s="12"/>
      <c r="C344" s="14"/>
      <c r="D344" s="16"/>
      <c r="E344" s="5"/>
      <c r="F344" s="6"/>
      <c r="G344" s="56"/>
      <c r="H344" s="7"/>
      <c r="I344" s="8"/>
      <c r="J344" s="9">
        <v>0</v>
      </c>
      <c r="K344" s="9">
        <v>0</v>
      </c>
      <c r="L344" s="10">
        <v>0</v>
      </c>
    </row>
    <row r="345" spans="1:12" x14ac:dyDescent="0.25">
      <c r="A345" s="11"/>
      <c r="B345" s="12"/>
      <c r="C345" s="14"/>
      <c r="D345" s="16"/>
      <c r="E345" s="5"/>
      <c r="F345" s="6"/>
      <c r="G345" s="56"/>
      <c r="H345" s="7"/>
      <c r="I345" s="8"/>
      <c r="J345" s="9">
        <v>0</v>
      </c>
      <c r="K345" s="9">
        <v>0</v>
      </c>
      <c r="L345" s="10">
        <v>0</v>
      </c>
    </row>
    <row r="346" spans="1:12" x14ac:dyDescent="0.25">
      <c r="A346" s="11"/>
      <c r="B346" s="12"/>
      <c r="C346" s="14"/>
      <c r="D346" s="24"/>
      <c r="E346" s="25"/>
      <c r="F346" s="6"/>
      <c r="G346" s="7"/>
      <c r="H346" s="7"/>
      <c r="I346" s="8"/>
      <c r="J346" s="9">
        <v>0</v>
      </c>
      <c r="K346" s="9">
        <v>0</v>
      </c>
      <c r="L346" s="10">
        <v>0</v>
      </c>
    </row>
    <row r="347" spans="1:12" x14ac:dyDescent="0.25">
      <c r="A347" s="11"/>
      <c r="B347" s="12"/>
      <c r="C347" s="14"/>
      <c r="D347" s="16"/>
      <c r="E347" s="5"/>
      <c r="F347" s="6"/>
      <c r="G347" s="56"/>
      <c r="H347" s="7"/>
      <c r="I347" s="8"/>
      <c r="J347" s="9">
        <v>0</v>
      </c>
      <c r="K347" s="9">
        <v>0</v>
      </c>
      <c r="L347" s="10">
        <v>0</v>
      </c>
    </row>
    <row r="348" spans="1:12" x14ac:dyDescent="0.25">
      <c r="A348" s="11"/>
      <c r="B348" s="12"/>
      <c r="C348" s="14"/>
      <c r="D348" s="24"/>
      <c r="E348" s="25"/>
      <c r="F348" s="6"/>
      <c r="G348" s="7"/>
      <c r="H348" s="7"/>
      <c r="I348" s="8"/>
      <c r="J348" s="9">
        <v>0</v>
      </c>
      <c r="K348" s="9">
        <v>0</v>
      </c>
      <c r="L348" s="10">
        <v>0</v>
      </c>
    </row>
    <row r="349" spans="1:12" x14ac:dyDescent="0.25">
      <c r="A349" s="11"/>
      <c r="B349" s="12"/>
      <c r="C349" s="14"/>
      <c r="D349" s="24"/>
      <c r="E349" s="17"/>
      <c r="F349" s="6"/>
      <c r="G349" s="7"/>
      <c r="H349" s="7"/>
      <c r="I349" s="8"/>
      <c r="J349" s="9">
        <v>0</v>
      </c>
      <c r="K349" s="9">
        <v>0</v>
      </c>
      <c r="L349" s="10">
        <v>0</v>
      </c>
    </row>
    <row r="350" spans="1:12" x14ac:dyDescent="0.25">
      <c r="A350" s="11"/>
      <c r="B350" s="12"/>
      <c r="C350" s="14"/>
      <c r="D350" s="24"/>
      <c r="E350" s="17"/>
      <c r="F350" s="6"/>
      <c r="G350" s="7"/>
      <c r="H350" s="7"/>
      <c r="I350" s="8"/>
      <c r="J350" s="9">
        <v>0</v>
      </c>
      <c r="K350" s="9">
        <v>0</v>
      </c>
      <c r="L350" s="10">
        <v>0</v>
      </c>
    </row>
    <row r="351" spans="1:12" x14ac:dyDescent="0.25">
      <c r="A351" s="11"/>
      <c r="B351" s="12"/>
      <c r="C351" s="14"/>
      <c r="D351" s="24"/>
      <c r="E351" s="25"/>
      <c r="F351" s="6"/>
      <c r="G351" s="7"/>
      <c r="H351" s="7"/>
      <c r="I351" s="8"/>
      <c r="J351" s="9">
        <v>0</v>
      </c>
      <c r="K351" s="9">
        <v>0</v>
      </c>
      <c r="L351" s="10">
        <v>0</v>
      </c>
    </row>
    <row r="352" spans="1:12" x14ac:dyDescent="0.25">
      <c r="A352" s="11"/>
      <c r="B352" s="12"/>
      <c r="C352" s="27"/>
      <c r="D352" s="64"/>
      <c r="E352" s="5"/>
      <c r="F352" s="65"/>
      <c r="G352" s="66"/>
      <c r="H352" s="48"/>
      <c r="I352" s="8"/>
      <c r="J352" s="9">
        <v>0</v>
      </c>
      <c r="K352" s="9">
        <v>0</v>
      </c>
      <c r="L352" s="10">
        <v>0</v>
      </c>
    </row>
    <row r="353" spans="1:12" x14ac:dyDescent="0.25">
      <c r="A353" s="11"/>
      <c r="B353" s="12"/>
      <c r="C353" s="27"/>
      <c r="D353" s="64"/>
      <c r="E353" s="5"/>
      <c r="F353" s="65"/>
      <c r="G353" s="66"/>
      <c r="H353" s="48"/>
      <c r="I353" s="8"/>
      <c r="J353" s="9">
        <v>0</v>
      </c>
      <c r="K353" s="9">
        <v>0</v>
      </c>
      <c r="L353" s="10">
        <v>0</v>
      </c>
    </row>
    <row r="354" spans="1:12" x14ac:dyDescent="0.25">
      <c r="A354" s="11"/>
      <c r="B354" s="12"/>
      <c r="C354" s="27"/>
      <c r="D354" s="68"/>
      <c r="E354" s="5"/>
      <c r="F354" s="65"/>
      <c r="G354" s="66"/>
      <c r="H354" s="69"/>
      <c r="I354" s="8"/>
      <c r="J354" s="9">
        <v>0</v>
      </c>
      <c r="K354" s="9">
        <v>0</v>
      </c>
      <c r="L354" s="10">
        <v>0</v>
      </c>
    </row>
    <row r="355" spans="1:12" x14ac:dyDescent="0.25">
      <c r="A355" s="11"/>
      <c r="B355" s="12"/>
      <c r="C355" s="27"/>
      <c r="D355" s="68"/>
      <c r="E355" s="5"/>
      <c r="F355" s="65"/>
      <c r="G355" s="66"/>
      <c r="H355" s="69"/>
      <c r="I355" s="8"/>
      <c r="J355" s="9">
        <v>0</v>
      </c>
      <c r="K355" s="9">
        <v>0</v>
      </c>
      <c r="L355" s="10">
        <v>0</v>
      </c>
    </row>
    <row r="356" spans="1:12" x14ac:dyDescent="0.25">
      <c r="A356" s="11"/>
      <c r="B356" s="12"/>
      <c r="C356" s="27"/>
      <c r="D356" s="68"/>
      <c r="E356" s="5"/>
      <c r="F356" s="65"/>
      <c r="G356" s="66"/>
      <c r="H356" s="69"/>
      <c r="I356" s="8"/>
      <c r="J356" s="9">
        <v>0</v>
      </c>
      <c r="K356" s="9">
        <v>0</v>
      </c>
      <c r="L356" s="10">
        <v>0</v>
      </c>
    </row>
    <row r="357" spans="1:12" x14ac:dyDescent="0.25">
      <c r="A357" s="11"/>
      <c r="B357" s="12"/>
      <c r="C357" s="14"/>
      <c r="D357" s="24"/>
      <c r="E357" s="17"/>
      <c r="F357" s="6"/>
      <c r="G357" s="7"/>
      <c r="H357" s="7"/>
      <c r="I357" s="8"/>
      <c r="J357" s="9">
        <v>0</v>
      </c>
      <c r="K357" s="9">
        <v>0</v>
      </c>
      <c r="L357" s="10">
        <v>0</v>
      </c>
    </row>
    <row r="358" spans="1:12" x14ac:dyDescent="0.25">
      <c r="A358" s="11"/>
      <c r="B358" s="12"/>
      <c r="C358" s="14"/>
      <c r="D358" s="24"/>
      <c r="E358" s="17"/>
      <c r="F358" s="6"/>
      <c r="G358" s="7"/>
      <c r="H358" s="7"/>
      <c r="I358" s="8"/>
      <c r="J358" s="9">
        <v>0</v>
      </c>
      <c r="K358" s="9">
        <v>0</v>
      </c>
      <c r="L358" s="10">
        <v>0</v>
      </c>
    </row>
    <row r="359" spans="1:12" x14ac:dyDescent="0.25">
      <c r="A359" s="11"/>
      <c r="B359" s="12"/>
      <c r="C359" s="14"/>
      <c r="D359" s="24"/>
      <c r="E359" s="25"/>
      <c r="F359" s="6"/>
      <c r="G359" s="7"/>
      <c r="H359" s="7"/>
      <c r="I359" s="8"/>
      <c r="J359" s="9">
        <v>0</v>
      </c>
      <c r="K359" s="9">
        <v>0</v>
      </c>
      <c r="L359" s="10">
        <v>0</v>
      </c>
    </row>
    <row r="360" spans="1:12" x14ac:dyDescent="0.25">
      <c r="A360" s="11"/>
      <c r="B360" s="12"/>
      <c r="C360" s="27"/>
      <c r="D360" s="64"/>
      <c r="E360" s="5"/>
      <c r="F360" s="65"/>
      <c r="G360" s="66"/>
      <c r="H360" s="48"/>
      <c r="I360" s="8"/>
      <c r="J360" s="9">
        <v>0</v>
      </c>
      <c r="K360" s="9">
        <v>0</v>
      </c>
      <c r="L360" s="10">
        <v>0</v>
      </c>
    </row>
    <row r="361" spans="1:12" x14ac:dyDescent="0.25">
      <c r="A361" s="11"/>
      <c r="B361" s="12"/>
      <c r="C361" s="27"/>
      <c r="D361" s="64"/>
      <c r="E361" s="5"/>
      <c r="F361" s="65"/>
      <c r="G361" s="66"/>
      <c r="H361" s="48"/>
      <c r="I361" s="8"/>
      <c r="J361" s="9">
        <v>0</v>
      </c>
      <c r="K361" s="9">
        <v>0</v>
      </c>
      <c r="L361" s="10">
        <v>0</v>
      </c>
    </row>
    <row r="362" spans="1:12" x14ac:dyDescent="0.25">
      <c r="A362" s="11"/>
      <c r="B362" s="12"/>
      <c r="C362" s="27"/>
      <c r="D362" s="68"/>
      <c r="E362" s="5"/>
      <c r="F362" s="65"/>
      <c r="G362" s="66"/>
      <c r="H362" s="69"/>
      <c r="I362" s="8"/>
      <c r="J362" s="9">
        <v>0</v>
      </c>
      <c r="K362" s="9">
        <v>0</v>
      </c>
      <c r="L362" s="10">
        <v>0</v>
      </c>
    </row>
    <row r="363" spans="1:12" x14ac:dyDescent="0.25">
      <c r="A363" s="11"/>
      <c r="B363" s="12"/>
      <c r="C363" s="27"/>
      <c r="D363" s="68"/>
      <c r="E363" s="5"/>
      <c r="F363" s="65"/>
      <c r="G363" s="66"/>
      <c r="H363" s="69"/>
      <c r="I363" s="8"/>
      <c r="J363" s="9">
        <v>0</v>
      </c>
      <c r="K363" s="9">
        <v>0</v>
      </c>
      <c r="L363" s="10">
        <v>0</v>
      </c>
    </row>
    <row r="364" spans="1:12" x14ac:dyDescent="0.25">
      <c r="A364" s="11"/>
      <c r="B364" s="12"/>
      <c r="C364" s="27"/>
      <c r="D364" s="68"/>
      <c r="E364" s="5"/>
      <c r="F364" s="65"/>
      <c r="G364" s="66"/>
      <c r="H364" s="69"/>
      <c r="I364" s="8"/>
      <c r="J364" s="9">
        <v>0</v>
      </c>
      <c r="K364" s="9">
        <v>0</v>
      </c>
      <c r="L364" s="10">
        <v>0</v>
      </c>
    </row>
    <row r="365" spans="1:12" x14ac:dyDescent="0.25">
      <c r="A365" s="11"/>
      <c r="B365" s="12"/>
      <c r="C365" s="14"/>
      <c r="D365" s="24"/>
      <c r="E365" s="25"/>
      <c r="F365" s="6"/>
      <c r="G365" s="7"/>
      <c r="H365" s="7"/>
      <c r="I365" s="8"/>
      <c r="J365" s="9">
        <v>0</v>
      </c>
      <c r="K365" s="9">
        <v>0</v>
      </c>
      <c r="L365" s="10">
        <v>0</v>
      </c>
    </row>
    <row r="366" spans="1:12" x14ac:dyDescent="0.25">
      <c r="A366" s="11"/>
      <c r="B366" s="12"/>
      <c r="C366" s="14"/>
      <c r="D366" s="24"/>
      <c r="E366" s="17"/>
      <c r="F366" s="6"/>
      <c r="G366" s="7"/>
      <c r="H366" s="7"/>
      <c r="I366" s="8"/>
      <c r="J366" s="9">
        <v>0</v>
      </c>
      <c r="K366" s="9">
        <v>0</v>
      </c>
      <c r="L366" s="10">
        <v>0</v>
      </c>
    </row>
    <row r="367" spans="1:12" x14ac:dyDescent="0.25">
      <c r="A367" s="11"/>
      <c r="B367" s="12"/>
      <c r="C367" s="14"/>
      <c r="D367" s="24"/>
      <c r="E367" s="17"/>
      <c r="F367" s="6"/>
      <c r="G367" s="7"/>
      <c r="H367" s="7"/>
      <c r="I367" s="8"/>
      <c r="J367" s="9">
        <v>0</v>
      </c>
      <c r="K367" s="9">
        <v>0</v>
      </c>
      <c r="L367" s="10">
        <v>0</v>
      </c>
    </row>
    <row r="368" spans="1:12" x14ac:dyDescent="0.25">
      <c r="A368" s="11"/>
      <c r="B368" s="12"/>
      <c r="C368" s="14"/>
      <c r="D368" s="24"/>
      <c r="E368" s="25"/>
      <c r="F368" s="6"/>
      <c r="G368" s="7"/>
      <c r="H368" s="7"/>
      <c r="I368" s="8"/>
      <c r="J368" s="9">
        <v>0</v>
      </c>
      <c r="K368" s="9">
        <v>0</v>
      </c>
      <c r="L368" s="10">
        <v>0</v>
      </c>
    </row>
    <row r="369" spans="1:12" x14ac:dyDescent="0.25">
      <c r="A369" s="11"/>
      <c r="B369" s="12"/>
      <c r="C369" s="14"/>
      <c r="D369" s="24"/>
      <c r="E369" s="25"/>
      <c r="F369" s="6"/>
      <c r="G369" s="7"/>
      <c r="H369" s="7"/>
      <c r="I369" s="8"/>
      <c r="J369" s="9">
        <v>0</v>
      </c>
      <c r="K369" s="9">
        <v>0</v>
      </c>
      <c r="L369" s="10">
        <v>0</v>
      </c>
    </row>
    <row r="370" spans="1:12" x14ac:dyDescent="0.25">
      <c r="A370" s="11"/>
      <c r="B370" s="12"/>
      <c r="C370" s="14"/>
      <c r="D370" s="24"/>
      <c r="E370" s="25"/>
      <c r="F370" s="6"/>
      <c r="G370" s="7"/>
      <c r="H370" s="7"/>
      <c r="I370" s="8"/>
      <c r="J370" s="9">
        <v>0</v>
      </c>
      <c r="K370" s="9">
        <v>0</v>
      </c>
      <c r="L370" s="10">
        <v>0</v>
      </c>
    </row>
    <row r="371" spans="1:12" x14ac:dyDescent="0.25">
      <c r="A371" s="11"/>
      <c r="B371" s="12"/>
      <c r="C371" s="14"/>
      <c r="D371" s="24"/>
      <c r="E371" s="25"/>
      <c r="F371" s="6"/>
      <c r="G371" s="7"/>
      <c r="H371" s="7"/>
      <c r="I371" s="8"/>
      <c r="J371" s="9">
        <v>0</v>
      </c>
      <c r="K371" s="9">
        <v>0</v>
      </c>
      <c r="L371" s="10">
        <v>0</v>
      </c>
    </row>
    <row r="372" spans="1:12" x14ac:dyDescent="0.25">
      <c r="A372" s="11"/>
      <c r="B372" s="12"/>
      <c r="C372" s="14"/>
      <c r="D372" s="24"/>
      <c r="E372" s="25"/>
      <c r="F372" s="6"/>
      <c r="G372" s="7"/>
      <c r="H372" s="7"/>
      <c r="I372" s="8"/>
      <c r="J372" s="9">
        <v>0</v>
      </c>
      <c r="K372" s="9">
        <v>0</v>
      </c>
      <c r="L372" s="10">
        <v>0</v>
      </c>
    </row>
    <row r="373" spans="1:12" x14ac:dyDescent="0.25">
      <c r="A373" s="43"/>
      <c r="B373" s="44"/>
      <c r="C373" s="14"/>
      <c r="D373" s="24"/>
      <c r="E373" s="25"/>
      <c r="F373" s="6"/>
      <c r="G373" s="7"/>
      <c r="H373" s="7"/>
      <c r="I373" s="8"/>
      <c r="J373" s="9">
        <v>0</v>
      </c>
      <c r="K373" s="9">
        <v>0</v>
      </c>
      <c r="L373" s="10">
        <v>0</v>
      </c>
    </row>
    <row r="374" spans="1:12" x14ac:dyDescent="0.25">
      <c r="A374" s="45" t="s">
        <v>253</v>
      </c>
      <c r="B374" s="46" t="s">
        <v>254</v>
      </c>
      <c r="C374" s="3" t="s">
        <v>2</v>
      </c>
      <c r="D374" s="27" t="s">
        <v>3</v>
      </c>
      <c r="E374" s="51" t="s">
        <v>123</v>
      </c>
      <c r="F374" s="6">
        <v>1</v>
      </c>
      <c r="G374" s="7"/>
      <c r="H374" s="47">
        <v>60</v>
      </c>
      <c r="I374" s="67">
        <v>28</v>
      </c>
      <c r="J374" s="9">
        <v>0</v>
      </c>
      <c r="K374" s="9">
        <v>1</v>
      </c>
      <c r="L374" s="13">
        <v>45</v>
      </c>
    </row>
    <row r="375" spans="1:12" x14ac:dyDescent="0.25">
      <c r="A375" s="11" t="s">
        <v>255</v>
      </c>
      <c r="B375" s="12"/>
      <c r="C375" s="3" t="s">
        <v>256</v>
      </c>
      <c r="D375" s="27" t="s">
        <v>7</v>
      </c>
      <c r="E375" s="51" t="s">
        <v>154</v>
      </c>
      <c r="F375" s="73">
        <v>1</v>
      </c>
      <c r="G375" s="7"/>
      <c r="H375" s="47">
        <v>12</v>
      </c>
      <c r="I375" s="67">
        <v>46</v>
      </c>
      <c r="J375" s="9">
        <v>0</v>
      </c>
      <c r="K375" s="9">
        <v>0</v>
      </c>
      <c r="L375" s="10">
        <v>23</v>
      </c>
    </row>
    <row r="376" spans="1:12" x14ac:dyDescent="0.25">
      <c r="A376" s="11" t="s">
        <v>257</v>
      </c>
      <c r="B376" s="12"/>
      <c r="C376" s="3" t="s">
        <v>258</v>
      </c>
      <c r="D376" s="74" t="s">
        <v>29</v>
      </c>
      <c r="E376" s="51" t="s">
        <v>154</v>
      </c>
      <c r="F376" s="73">
        <v>1</v>
      </c>
      <c r="G376" s="7">
        <v>15</v>
      </c>
      <c r="H376" s="47"/>
      <c r="I376" s="8"/>
      <c r="J376" s="9">
        <v>0</v>
      </c>
      <c r="K376" s="9">
        <v>0</v>
      </c>
      <c r="L376" s="10">
        <v>0</v>
      </c>
    </row>
    <row r="377" spans="1:12" x14ac:dyDescent="0.25">
      <c r="A377" s="11" t="s">
        <v>259</v>
      </c>
      <c r="B377" s="12">
        <f>64.5-2.15</f>
        <v>62.35</v>
      </c>
      <c r="C377" s="3" t="s">
        <v>260</v>
      </c>
      <c r="D377" s="4" t="s">
        <v>3</v>
      </c>
      <c r="E377" s="5" t="s">
        <v>126</v>
      </c>
      <c r="F377" s="73">
        <v>1</v>
      </c>
      <c r="G377" s="7"/>
      <c r="H377" s="47">
        <v>120</v>
      </c>
      <c r="I377" s="67">
        <v>27</v>
      </c>
      <c r="J377" s="9">
        <v>0</v>
      </c>
      <c r="K377" s="9">
        <v>1</v>
      </c>
      <c r="L377" s="13">
        <v>90</v>
      </c>
    </row>
    <row r="378" spans="1:12" x14ac:dyDescent="0.25">
      <c r="A378" s="11" t="s">
        <v>261</v>
      </c>
      <c r="B378" s="12">
        <v>1</v>
      </c>
      <c r="C378" s="3" t="s">
        <v>262</v>
      </c>
      <c r="D378" s="4" t="s">
        <v>132</v>
      </c>
      <c r="E378" s="5" t="s">
        <v>189</v>
      </c>
      <c r="F378" s="73">
        <v>1</v>
      </c>
      <c r="G378" s="7">
        <v>60</v>
      </c>
      <c r="H378" s="47"/>
      <c r="I378" s="67">
        <v>26</v>
      </c>
      <c r="J378" s="9">
        <v>1.3</v>
      </c>
      <c r="K378" s="9">
        <v>0</v>
      </c>
      <c r="L378" s="10">
        <v>78</v>
      </c>
    </row>
    <row r="379" spans="1:12" x14ac:dyDescent="0.25">
      <c r="A379" s="11"/>
      <c r="B379" s="12"/>
      <c r="C379" s="3" t="s">
        <v>263</v>
      </c>
      <c r="D379" s="4" t="s">
        <v>7</v>
      </c>
      <c r="E379" s="5" t="s">
        <v>39</v>
      </c>
      <c r="F379" s="73">
        <v>1</v>
      </c>
      <c r="G379" s="7"/>
      <c r="H379" s="47">
        <v>7</v>
      </c>
      <c r="I379" s="67">
        <v>26</v>
      </c>
      <c r="J379" s="9">
        <v>0</v>
      </c>
      <c r="K379" s="9">
        <v>0</v>
      </c>
      <c r="L379" s="13">
        <v>16.899999999999999</v>
      </c>
    </row>
    <row r="380" spans="1:12" ht="24" x14ac:dyDescent="0.25">
      <c r="A380" s="11"/>
      <c r="B380" s="12"/>
      <c r="C380" s="3" t="s">
        <v>264</v>
      </c>
      <c r="D380" s="68" t="s">
        <v>265</v>
      </c>
      <c r="E380" s="5" t="s">
        <v>39</v>
      </c>
      <c r="F380" s="73">
        <v>1</v>
      </c>
      <c r="G380" s="7"/>
      <c r="H380" s="47">
        <v>25</v>
      </c>
      <c r="I380" s="8">
        <f>VLOOKUP(C380,[1]LHP!$B$4850:$G$7706,6,1)</f>
        <v>29</v>
      </c>
      <c r="J380" s="9">
        <v>0</v>
      </c>
      <c r="K380" s="9">
        <v>1.3</v>
      </c>
      <c r="L380" s="10">
        <v>24.4</v>
      </c>
    </row>
    <row r="381" spans="1:12" x14ac:dyDescent="0.25">
      <c r="A381" s="11"/>
      <c r="B381" s="12"/>
      <c r="C381" s="14" t="s">
        <v>264</v>
      </c>
      <c r="D381" s="40" t="s">
        <v>34</v>
      </c>
      <c r="E381" s="25" t="s">
        <v>266</v>
      </c>
      <c r="F381" s="73">
        <v>1</v>
      </c>
      <c r="G381" s="7"/>
      <c r="H381" s="47">
        <v>70</v>
      </c>
      <c r="I381" s="67">
        <v>15</v>
      </c>
      <c r="J381" s="9">
        <v>0</v>
      </c>
      <c r="K381" s="9">
        <v>1.3</v>
      </c>
      <c r="L381" s="10">
        <v>68.3</v>
      </c>
    </row>
    <row r="382" spans="1:12" ht="24" x14ac:dyDescent="0.25">
      <c r="A382" s="11"/>
      <c r="B382" s="12"/>
      <c r="C382" s="3" t="s">
        <v>267</v>
      </c>
      <c r="D382" s="68" t="s">
        <v>265</v>
      </c>
      <c r="E382" s="5" t="s">
        <v>268</v>
      </c>
      <c r="F382" s="73">
        <v>1</v>
      </c>
      <c r="G382" s="21"/>
      <c r="H382" s="47">
        <v>35</v>
      </c>
      <c r="I382" s="67">
        <v>15</v>
      </c>
      <c r="J382" s="9">
        <v>0</v>
      </c>
      <c r="K382" s="9">
        <v>1.3</v>
      </c>
      <c r="L382" s="10">
        <v>34.1</v>
      </c>
    </row>
    <row r="383" spans="1:12" x14ac:dyDescent="0.25">
      <c r="A383" s="11"/>
      <c r="B383" s="12"/>
      <c r="C383" s="3" t="s">
        <v>269</v>
      </c>
      <c r="D383" s="68" t="s">
        <v>270</v>
      </c>
      <c r="E383" s="5" t="s">
        <v>21</v>
      </c>
      <c r="F383" s="6">
        <v>1</v>
      </c>
      <c r="G383" s="7">
        <v>45</v>
      </c>
      <c r="H383" s="47"/>
      <c r="I383" s="67">
        <v>50</v>
      </c>
      <c r="J383" s="9">
        <v>1.2</v>
      </c>
      <c r="K383" s="9">
        <v>0</v>
      </c>
      <c r="L383" s="10">
        <v>54</v>
      </c>
    </row>
    <row r="384" spans="1:12" x14ac:dyDescent="0.25">
      <c r="A384" s="11" t="s">
        <v>73</v>
      </c>
      <c r="B384" s="12"/>
      <c r="C384" s="3" t="s">
        <v>271</v>
      </c>
      <c r="D384" s="68" t="s">
        <v>23</v>
      </c>
      <c r="E384" s="5" t="s">
        <v>196</v>
      </c>
      <c r="F384" s="6">
        <v>1</v>
      </c>
      <c r="G384" s="7">
        <v>30</v>
      </c>
      <c r="H384" s="47"/>
      <c r="I384" s="67">
        <v>58</v>
      </c>
      <c r="J384" s="9">
        <v>1.2</v>
      </c>
      <c r="K384" s="9">
        <v>0</v>
      </c>
      <c r="L384" s="10">
        <v>36</v>
      </c>
    </row>
    <row r="385" spans="1:12" x14ac:dyDescent="0.25">
      <c r="A385" s="11"/>
      <c r="B385" s="12"/>
      <c r="C385" s="3"/>
      <c r="D385" s="68"/>
      <c r="E385" s="5"/>
      <c r="F385" s="6"/>
      <c r="G385" s="7"/>
      <c r="H385" s="47"/>
      <c r="I385" s="8"/>
      <c r="J385" s="9">
        <v>0</v>
      </c>
      <c r="K385" s="9">
        <v>0</v>
      </c>
      <c r="L385" s="10">
        <v>0</v>
      </c>
    </row>
    <row r="386" spans="1:12" ht="24" x14ac:dyDescent="0.25">
      <c r="A386" s="11"/>
      <c r="B386" s="12"/>
      <c r="C386" s="3" t="s">
        <v>272</v>
      </c>
      <c r="D386" s="68" t="s">
        <v>31</v>
      </c>
      <c r="E386" s="5" t="s">
        <v>143</v>
      </c>
      <c r="F386" s="6">
        <v>2</v>
      </c>
      <c r="G386" s="7"/>
      <c r="H386" s="47">
        <v>60</v>
      </c>
      <c r="I386" s="67">
        <f>VLOOKUP(C386,[1]LHP!$B$4850:$G$7706,6,1)</f>
        <v>26</v>
      </c>
      <c r="J386" s="9">
        <v>0</v>
      </c>
      <c r="K386" s="9">
        <v>1</v>
      </c>
      <c r="L386" s="10">
        <v>45</v>
      </c>
    </row>
    <row r="387" spans="1:12" x14ac:dyDescent="0.25">
      <c r="A387" s="11"/>
      <c r="B387" s="12"/>
      <c r="C387" s="3" t="s">
        <v>273</v>
      </c>
      <c r="D387" s="52" t="s">
        <v>29</v>
      </c>
      <c r="E387" s="5" t="s">
        <v>154</v>
      </c>
      <c r="F387" s="6">
        <v>2</v>
      </c>
      <c r="G387" s="7">
        <v>14</v>
      </c>
      <c r="H387" s="47"/>
      <c r="I387" s="8"/>
      <c r="J387" s="9">
        <v>0</v>
      </c>
      <c r="K387" s="9">
        <v>0</v>
      </c>
      <c r="L387" s="10">
        <v>0</v>
      </c>
    </row>
    <row r="388" spans="1:12" x14ac:dyDescent="0.25">
      <c r="A388" s="11"/>
      <c r="B388" s="12"/>
      <c r="C388" s="3" t="s">
        <v>274</v>
      </c>
      <c r="D388" s="68" t="s">
        <v>34</v>
      </c>
      <c r="E388" s="5" t="s">
        <v>126</v>
      </c>
      <c r="F388" s="73">
        <v>2</v>
      </c>
      <c r="G388" s="7"/>
      <c r="H388" s="47">
        <v>120</v>
      </c>
      <c r="I388" s="67">
        <v>23</v>
      </c>
      <c r="J388" s="9">
        <v>0</v>
      </c>
      <c r="K388" s="9">
        <v>1</v>
      </c>
      <c r="L388" s="13">
        <v>90</v>
      </c>
    </row>
    <row r="389" spans="1:12" ht="24" x14ac:dyDescent="0.25">
      <c r="A389" s="11"/>
      <c r="B389" s="12"/>
      <c r="C389" s="3" t="s">
        <v>275</v>
      </c>
      <c r="D389" s="68" t="s">
        <v>38</v>
      </c>
      <c r="E389" s="5" t="s">
        <v>136</v>
      </c>
      <c r="F389" s="73">
        <v>2</v>
      </c>
      <c r="G389" s="7"/>
      <c r="H389" s="47">
        <v>60</v>
      </c>
      <c r="I389" s="67">
        <f>VLOOKUP(C389,[1]LHP!$B$4850:$G$7706,6,1)</f>
        <v>23</v>
      </c>
      <c r="J389" s="9">
        <v>0</v>
      </c>
      <c r="K389" s="9">
        <v>1.3</v>
      </c>
      <c r="L389" s="10">
        <v>58.5</v>
      </c>
    </row>
    <row r="390" spans="1:12" x14ac:dyDescent="0.25">
      <c r="A390" s="11"/>
      <c r="B390" s="12"/>
      <c r="C390" s="3" t="s">
        <v>276</v>
      </c>
      <c r="D390" s="24" t="s">
        <v>34</v>
      </c>
      <c r="E390" s="75" t="s">
        <v>16</v>
      </c>
      <c r="F390" s="76">
        <v>2</v>
      </c>
      <c r="G390" s="54"/>
      <c r="H390" s="56">
        <v>60</v>
      </c>
      <c r="I390" s="67">
        <f>VLOOKUP(C390,[1]LHP!$B$4850:$G$7706,6,1)</f>
        <v>14</v>
      </c>
      <c r="J390" s="9">
        <v>0</v>
      </c>
      <c r="K390" s="9">
        <v>1.3</v>
      </c>
      <c r="L390" s="10">
        <v>58.5</v>
      </c>
    </row>
    <row r="391" spans="1:12" x14ac:dyDescent="0.25">
      <c r="A391" s="11"/>
      <c r="B391" s="12"/>
      <c r="C391" s="3" t="s">
        <v>277</v>
      </c>
      <c r="D391" s="24" t="s">
        <v>41</v>
      </c>
      <c r="E391" s="75" t="s">
        <v>278</v>
      </c>
      <c r="F391" s="76">
        <v>2</v>
      </c>
      <c r="G391" s="54">
        <v>60</v>
      </c>
      <c r="H391" s="56"/>
      <c r="I391" s="67">
        <f>VLOOKUP(C391,[1]LHP!$B$4850:$G$7706,6,1)</f>
        <v>29</v>
      </c>
      <c r="J391" s="9">
        <v>1.3</v>
      </c>
      <c r="K391" s="9">
        <v>0</v>
      </c>
      <c r="L391" s="10">
        <v>78</v>
      </c>
    </row>
    <row r="392" spans="1:12" x14ac:dyDescent="0.25">
      <c r="A392" s="11"/>
      <c r="B392" s="12"/>
      <c r="C392" s="3" t="s">
        <v>279</v>
      </c>
      <c r="D392" s="24" t="s">
        <v>3</v>
      </c>
      <c r="E392" s="75" t="s">
        <v>280</v>
      </c>
      <c r="F392" s="76">
        <v>2</v>
      </c>
      <c r="G392" s="54"/>
      <c r="H392" s="56">
        <v>60</v>
      </c>
      <c r="I392" s="67">
        <v>16</v>
      </c>
      <c r="J392" s="9">
        <v>0</v>
      </c>
      <c r="K392" s="9">
        <v>1.3</v>
      </c>
      <c r="L392" s="10">
        <v>58.5</v>
      </c>
    </row>
    <row r="393" spans="1:12" ht="24" x14ac:dyDescent="0.25">
      <c r="A393" s="11"/>
      <c r="B393" s="12"/>
      <c r="C393" s="3" t="s">
        <v>281</v>
      </c>
      <c r="D393" s="68" t="s">
        <v>282</v>
      </c>
      <c r="E393" s="5" t="s">
        <v>27</v>
      </c>
      <c r="F393" s="6">
        <v>2</v>
      </c>
      <c r="G393" s="7"/>
      <c r="H393" s="47">
        <v>55</v>
      </c>
      <c r="I393" s="67">
        <f>VLOOKUP(C393,[1]LHP!$B$4850:$G$7706,6,1)</f>
        <v>18</v>
      </c>
      <c r="J393" s="9">
        <v>0</v>
      </c>
      <c r="K393" s="9">
        <v>1.3</v>
      </c>
      <c r="L393" s="10">
        <v>53.6</v>
      </c>
    </row>
    <row r="394" spans="1:12" ht="24" x14ac:dyDescent="0.25">
      <c r="A394" s="11"/>
      <c r="B394" s="12"/>
      <c r="C394" s="77" t="s">
        <v>283</v>
      </c>
      <c r="D394" s="35" t="s">
        <v>284</v>
      </c>
      <c r="E394" s="35" t="s">
        <v>69</v>
      </c>
      <c r="F394" s="78">
        <v>2</v>
      </c>
      <c r="G394" s="7"/>
      <c r="H394" s="47">
        <v>5</v>
      </c>
      <c r="I394" s="8">
        <v>27</v>
      </c>
      <c r="J394" s="9">
        <v>0</v>
      </c>
      <c r="K394" s="9">
        <v>1</v>
      </c>
      <c r="L394" s="10">
        <v>3.8</v>
      </c>
    </row>
    <row r="395" spans="1:12" x14ac:dyDescent="0.25">
      <c r="A395" s="11"/>
      <c r="B395" s="12"/>
      <c r="C395" s="3"/>
      <c r="D395" s="4"/>
      <c r="E395" s="5"/>
      <c r="F395" s="6"/>
      <c r="G395" s="7"/>
      <c r="H395" s="47"/>
      <c r="I395" s="8"/>
      <c r="J395" s="9">
        <v>0</v>
      </c>
      <c r="K395" s="9">
        <v>0</v>
      </c>
      <c r="L395" s="10">
        <v>0</v>
      </c>
    </row>
    <row r="396" spans="1:12" x14ac:dyDescent="0.25">
      <c r="A396" s="11"/>
      <c r="B396" s="12"/>
      <c r="C396" s="3"/>
      <c r="D396" s="4"/>
      <c r="E396" s="5"/>
      <c r="F396" s="6"/>
      <c r="G396" s="7"/>
      <c r="H396" s="47"/>
      <c r="I396" s="8"/>
      <c r="J396" s="9">
        <v>0</v>
      </c>
      <c r="K396" s="9">
        <v>0</v>
      </c>
      <c r="L396" s="10">
        <v>0</v>
      </c>
    </row>
    <row r="397" spans="1:12" x14ac:dyDescent="0.25">
      <c r="A397" s="11"/>
      <c r="B397" s="12"/>
      <c r="C397" s="3"/>
      <c r="D397" s="4"/>
      <c r="E397" s="5"/>
      <c r="F397" s="6"/>
      <c r="G397" s="7"/>
      <c r="H397" s="47"/>
      <c r="I397" s="8"/>
      <c r="J397" s="9">
        <v>0</v>
      </c>
      <c r="K397" s="9">
        <v>0</v>
      </c>
      <c r="L397" s="10">
        <v>0</v>
      </c>
    </row>
    <row r="398" spans="1:12" x14ac:dyDescent="0.25">
      <c r="A398" s="11"/>
      <c r="B398" s="12"/>
      <c r="C398" s="3"/>
      <c r="D398" s="4"/>
      <c r="E398" s="5"/>
      <c r="F398" s="73"/>
      <c r="G398" s="7"/>
      <c r="H398" s="47"/>
      <c r="I398" s="8"/>
      <c r="J398" s="9">
        <v>0</v>
      </c>
      <c r="K398" s="9">
        <v>0</v>
      </c>
      <c r="L398" s="10">
        <v>0</v>
      </c>
    </row>
    <row r="399" spans="1:12" x14ac:dyDescent="0.25">
      <c r="A399" s="11"/>
      <c r="B399" s="12"/>
      <c r="C399" s="3"/>
      <c r="D399" s="4"/>
      <c r="E399" s="5"/>
      <c r="F399" s="6"/>
      <c r="G399" s="7"/>
      <c r="H399" s="47"/>
      <c r="I399" s="8"/>
      <c r="J399" s="9">
        <v>0</v>
      </c>
      <c r="K399" s="9">
        <v>0</v>
      </c>
      <c r="L399" s="10">
        <v>0</v>
      </c>
    </row>
    <row r="400" spans="1:12" x14ac:dyDescent="0.25">
      <c r="A400" s="11"/>
      <c r="B400" s="12"/>
      <c r="C400" s="3"/>
      <c r="D400" s="4"/>
      <c r="E400" s="5"/>
      <c r="F400" s="73"/>
      <c r="G400" s="7"/>
      <c r="H400" s="47"/>
      <c r="I400" s="8"/>
      <c r="J400" s="9">
        <v>0</v>
      </c>
      <c r="K400" s="9">
        <v>0</v>
      </c>
      <c r="L400" s="10">
        <v>0</v>
      </c>
    </row>
    <row r="401" spans="1:12" x14ac:dyDescent="0.25">
      <c r="A401" s="11"/>
      <c r="B401" s="12"/>
      <c r="C401" s="3"/>
      <c r="D401" s="24"/>
      <c r="E401" s="75"/>
      <c r="F401" s="76"/>
      <c r="G401" s="54"/>
      <c r="H401" s="56"/>
      <c r="I401" s="8"/>
      <c r="J401" s="9">
        <v>0</v>
      </c>
      <c r="K401" s="9">
        <v>0</v>
      </c>
      <c r="L401" s="10">
        <v>0</v>
      </c>
    </row>
    <row r="402" spans="1:12" x14ac:dyDescent="0.25">
      <c r="A402" s="11"/>
      <c r="B402" s="12"/>
      <c r="C402" s="3"/>
      <c r="D402" s="24"/>
      <c r="E402" s="75"/>
      <c r="F402" s="76"/>
      <c r="G402" s="54"/>
      <c r="H402" s="56"/>
      <c r="I402" s="8"/>
      <c r="J402" s="9">
        <v>0</v>
      </c>
      <c r="K402" s="9">
        <v>0</v>
      </c>
      <c r="L402" s="10">
        <v>0</v>
      </c>
    </row>
    <row r="403" spans="1:12" x14ac:dyDescent="0.25">
      <c r="A403" s="11"/>
      <c r="B403" s="12"/>
      <c r="C403" s="3"/>
      <c r="D403" s="24"/>
      <c r="E403" s="75"/>
      <c r="F403" s="76"/>
      <c r="G403" s="54"/>
      <c r="H403" s="56"/>
      <c r="I403" s="8"/>
      <c r="J403" s="9">
        <v>0</v>
      </c>
      <c r="K403" s="9">
        <v>0</v>
      </c>
      <c r="L403" s="10">
        <v>0</v>
      </c>
    </row>
    <row r="404" spans="1:12" x14ac:dyDescent="0.25">
      <c r="A404" s="11"/>
      <c r="B404" s="12"/>
      <c r="C404" s="3"/>
      <c r="D404" s="4"/>
      <c r="E404" s="5"/>
      <c r="F404" s="6"/>
      <c r="G404" s="7"/>
      <c r="H404" s="47"/>
      <c r="I404" s="8"/>
      <c r="J404" s="9">
        <v>0</v>
      </c>
      <c r="K404" s="9">
        <v>0</v>
      </c>
      <c r="L404" s="10">
        <v>0</v>
      </c>
    </row>
    <row r="405" spans="1:12" x14ac:dyDescent="0.25">
      <c r="A405" s="11"/>
      <c r="B405" s="12"/>
      <c r="C405" s="3"/>
      <c r="D405" s="4"/>
      <c r="E405" s="5"/>
      <c r="F405" s="6"/>
      <c r="G405" s="7"/>
      <c r="H405" s="47"/>
      <c r="I405" s="8"/>
      <c r="J405" s="9">
        <v>0</v>
      </c>
      <c r="K405" s="9">
        <v>0</v>
      </c>
      <c r="L405" s="10">
        <v>0</v>
      </c>
    </row>
    <row r="406" spans="1:12" x14ac:dyDescent="0.25">
      <c r="A406" s="11"/>
      <c r="B406" s="12"/>
      <c r="C406" s="3"/>
      <c r="D406" s="4"/>
      <c r="E406" s="5"/>
      <c r="F406" s="6"/>
      <c r="G406" s="7"/>
      <c r="H406" s="47"/>
      <c r="I406" s="8"/>
      <c r="J406" s="9">
        <v>0</v>
      </c>
      <c r="K406" s="9">
        <v>0</v>
      </c>
      <c r="L406" s="10">
        <v>0</v>
      </c>
    </row>
    <row r="407" spans="1:12" x14ac:dyDescent="0.25">
      <c r="A407" s="11"/>
      <c r="B407" s="12"/>
      <c r="C407" s="3"/>
      <c r="D407" s="4"/>
      <c r="E407" s="5"/>
      <c r="F407" s="6"/>
      <c r="G407" s="7"/>
      <c r="H407" s="47"/>
      <c r="I407" s="8"/>
      <c r="J407" s="9">
        <v>0</v>
      </c>
      <c r="K407" s="9">
        <v>0</v>
      </c>
      <c r="L407" s="10">
        <v>0</v>
      </c>
    </row>
    <row r="408" spans="1:12" x14ac:dyDescent="0.25">
      <c r="A408" s="11"/>
      <c r="B408" s="12"/>
      <c r="C408" s="3"/>
      <c r="D408" s="4"/>
      <c r="E408" s="5"/>
      <c r="F408" s="73"/>
      <c r="G408" s="7"/>
      <c r="H408" s="47"/>
      <c r="I408" s="8"/>
      <c r="J408" s="9">
        <v>0</v>
      </c>
      <c r="K408" s="9">
        <v>0</v>
      </c>
      <c r="L408" s="10">
        <v>0</v>
      </c>
    </row>
    <row r="409" spans="1:12" x14ac:dyDescent="0.25">
      <c r="A409" s="11"/>
      <c r="B409" s="12"/>
      <c r="C409" s="3"/>
      <c r="D409" s="4"/>
      <c r="E409" s="5"/>
      <c r="F409" s="6"/>
      <c r="G409" s="7"/>
      <c r="H409" s="47"/>
      <c r="I409" s="8"/>
      <c r="J409" s="9">
        <v>0</v>
      </c>
      <c r="K409" s="9">
        <v>0</v>
      </c>
      <c r="L409" s="10">
        <v>0</v>
      </c>
    </row>
    <row r="410" spans="1:12" x14ac:dyDescent="0.25">
      <c r="A410" s="11"/>
      <c r="B410" s="12"/>
      <c r="C410" s="3"/>
      <c r="D410" s="4"/>
      <c r="E410" s="5"/>
      <c r="F410" s="73"/>
      <c r="G410" s="7"/>
      <c r="H410" s="47"/>
      <c r="I410" s="8"/>
      <c r="J410" s="9">
        <v>0</v>
      </c>
      <c r="K410" s="9">
        <v>0</v>
      </c>
      <c r="L410" s="10">
        <v>0</v>
      </c>
    </row>
    <row r="411" spans="1:12" x14ac:dyDescent="0.25">
      <c r="A411" s="11"/>
      <c r="B411" s="12"/>
      <c r="C411" s="3"/>
      <c r="D411" s="24"/>
      <c r="E411" s="75"/>
      <c r="F411" s="76"/>
      <c r="G411" s="54"/>
      <c r="H411" s="56"/>
      <c r="I411" s="8"/>
      <c r="J411" s="9">
        <v>0</v>
      </c>
      <c r="K411" s="9">
        <v>0</v>
      </c>
      <c r="L411" s="10">
        <v>0</v>
      </c>
    </row>
    <row r="412" spans="1:12" x14ac:dyDescent="0.25">
      <c r="A412" s="11"/>
      <c r="B412" s="12"/>
      <c r="C412" s="3"/>
      <c r="D412" s="24"/>
      <c r="E412" s="75"/>
      <c r="F412" s="76"/>
      <c r="G412" s="54"/>
      <c r="H412" s="56"/>
      <c r="I412" s="8"/>
      <c r="J412" s="9">
        <v>0</v>
      </c>
      <c r="K412" s="9">
        <v>0</v>
      </c>
      <c r="L412" s="10">
        <v>0</v>
      </c>
    </row>
    <row r="413" spans="1:12" x14ac:dyDescent="0.25">
      <c r="A413" s="11"/>
      <c r="B413" s="12"/>
      <c r="C413" s="3"/>
      <c r="D413" s="24"/>
      <c r="E413" s="75"/>
      <c r="F413" s="76"/>
      <c r="G413" s="54"/>
      <c r="H413" s="56"/>
      <c r="I413" s="8"/>
      <c r="J413" s="9">
        <v>0</v>
      </c>
      <c r="K413" s="9">
        <v>0</v>
      </c>
      <c r="L413" s="10">
        <v>0</v>
      </c>
    </row>
    <row r="414" spans="1:12" x14ac:dyDescent="0.25">
      <c r="A414" s="11"/>
      <c r="B414" s="12"/>
      <c r="C414" s="3"/>
      <c r="D414" s="4"/>
      <c r="E414" s="5"/>
      <c r="F414" s="6"/>
      <c r="G414" s="7"/>
      <c r="H414" s="47"/>
      <c r="I414" s="8"/>
      <c r="J414" s="9">
        <v>0</v>
      </c>
      <c r="K414" s="9">
        <v>0</v>
      </c>
      <c r="L414" s="10">
        <v>0</v>
      </c>
    </row>
    <row r="415" spans="1:12" x14ac:dyDescent="0.25">
      <c r="A415" s="11"/>
      <c r="B415" s="12"/>
      <c r="C415" s="3"/>
      <c r="D415" s="4"/>
      <c r="E415" s="5"/>
      <c r="F415" s="6"/>
      <c r="G415" s="7"/>
      <c r="H415" s="47"/>
      <c r="I415" s="8"/>
      <c r="J415" s="9">
        <v>0</v>
      </c>
      <c r="K415" s="9">
        <v>0</v>
      </c>
      <c r="L415" s="10">
        <v>0</v>
      </c>
    </row>
    <row r="416" spans="1:12" x14ac:dyDescent="0.25">
      <c r="A416" s="11"/>
      <c r="B416" s="12"/>
      <c r="C416" s="3"/>
      <c r="D416" s="4"/>
      <c r="E416" s="5"/>
      <c r="F416" s="6"/>
      <c r="G416" s="7"/>
      <c r="H416" s="47"/>
      <c r="I416" s="8"/>
      <c r="J416" s="9">
        <v>0</v>
      </c>
      <c r="K416" s="9">
        <v>0</v>
      </c>
      <c r="L416" s="10">
        <v>0</v>
      </c>
    </row>
    <row r="417" spans="1:12" x14ac:dyDescent="0.25">
      <c r="A417" s="11"/>
      <c r="B417" s="12"/>
      <c r="C417" s="3"/>
      <c r="D417" s="4"/>
      <c r="E417" s="5"/>
      <c r="F417" s="6"/>
      <c r="G417" s="7"/>
      <c r="H417" s="47"/>
      <c r="I417" s="8"/>
      <c r="J417" s="9">
        <v>0</v>
      </c>
      <c r="K417" s="9">
        <v>0</v>
      </c>
      <c r="L417" s="10">
        <v>0</v>
      </c>
    </row>
    <row r="418" spans="1:12" x14ac:dyDescent="0.25">
      <c r="A418" s="11"/>
      <c r="B418" s="12"/>
      <c r="C418" s="3"/>
      <c r="D418" s="4"/>
      <c r="E418" s="5"/>
      <c r="F418" s="73"/>
      <c r="G418" s="7"/>
      <c r="H418" s="47"/>
      <c r="I418" s="8"/>
      <c r="J418" s="9">
        <v>0</v>
      </c>
      <c r="K418" s="9">
        <v>0</v>
      </c>
      <c r="L418" s="10">
        <v>0</v>
      </c>
    </row>
    <row r="419" spans="1:12" x14ac:dyDescent="0.25">
      <c r="A419" s="11"/>
      <c r="B419" s="12"/>
      <c r="C419" s="3"/>
      <c r="D419" s="4"/>
      <c r="E419" s="5"/>
      <c r="F419" s="6"/>
      <c r="G419" s="7"/>
      <c r="H419" s="47"/>
      <c r="I419" s="8"/>
      <c r="J419" s="9">
        <v>0</v>
      </c>
      <c r="K419" s="9">
        <v>0</v>
      </c>
      <c r="L419" s="10">
        <v>0</v>
      </c>
    </row>
    <row r="420" spans="1:12" x14ac:dyDescent="0.25">
      <c r="A420" s="11"/>
      <c r="B420" s="12"/>
      <c r="C420" s="3"/>
      <c r="D420" s="4"/>
      <c r="E420" s="5"/>
      <c r="F420" s="73"/>
      <c r="G420" s="7"/>
      <c r="H420" s="47"/>
      <c r="I420" s="8"/>
      <c r="J420" s="9">
        <v>0</v>
      </c>
      <c r="K420" s="9">
        <v>0</v>
      </c>
      <c r="L420" s="10">
        <v>0</v>
      </c>
    </row>
    <row r="421" spans="1:12" x14ac:dyDescent="0.25">
      <c r="A421" s="11"/>
      <c r="B421" s="12"/>
      <c r="C421" s="3"/>
      <c r="D421" s="24"/>
      <c r="E421" s="75"/>
      <c r="F421" s="76"/>
      <c r="G421" s="54"/>
      <c r="H421" s="56"/>
      <c r="I421" s="8"/>
      <c r="J421" s="9">
        <v>0</v>
      </c>
      <c r="K421" s="9">
        <v>0</v>
      </c>
      <c r="L421" s="10">
        <v>0</v>
      </c>
    </row>
    <row r="422" spans="1:12" x14ac:dyDescent="0.25">
      <c r="A422" s="11"/>
      <c r="B422" s="12"/>
      <c r="C422" s="3"/>
      <c r="D422" s="24"/>
      <c r="E422" s="75"/>
      <c r="F422" s="76"/>
      <c r="G422" s="54"/>
      <c r="H422" s="56"/>
      <c r="I422" s="8"/>
      <c r="J422" s="9">
        <v>0</v>
      </c>
      <c r="K422" s="9">
        <v>0</v>
      </c>
      <c r="L422" s="10">
        <v>0</v>
      </c>
    </row>
    <row r="423" spans="1:12" x14ac:dyDescent="0.25">
      <c r="A423" s="11"/>
      <c r="B423" s="12"/>
      <c r="C423" s="3"/>
      <c r="D423" s="24"/>
      <c r="E423" s="75"/>
      <c r="F423" s="76"/>
      <c r="G423" s="54"/>
      <c r="H423" s="56"/>
      <c r="I423" s="8"/>
      <c r="J423" s="9">
        <v>0</v>
      </c>
      <c r="K423" s="9">
        <v>0</v>
      </c>
      <c r="L423" s="10">
        <v>0</v>
      </c>
    </row>
    <row r="424" spans="1:12" x14ac:dyDescent="0.25">
      <c r="A424" s="11"/>
      <c r="B424" s="12"/>
      <c r="C424" s="14"/>
      <c r="D424" s="24"/>
      <c r="E424" s="75"/>
      <c r="F424" s="76"/>
      <c r="G424" s="56"/>
      <c r="H424" s="56"/>
      <c r="I424" s="8"/>
      <c r="J424" s="9">
        <v>0</v>
      </c>
      <c r="K424" s="9">
        <v>0</v>
      </c>
      <c r="L424" s="10">
        <v>0</v>
      </c>
    </row>
    <row r="425" spans="1:12" x14ac:dyDescent="0.25">
      <c r="A425" s="11"/>
      <c r="B425" s="12"/>
      <c r="C425" s="4"/>
      <c r="D425" s="24"/>
      <c r="E425" s="5"/>
      <c r="F425" s="6"/>
      <c r="G425" s="7"/>
      <c r="H425" s="7"/>
      <c r="I425" s="8"/>
      <c r="J425" s="9">
        <v>0</v>
      </c>
      <c r="K425" s="9">
        <v>0</v>
      </c>
      <c r="L425" s="10">
        <v>0</v>
      </c>
    </row>
    <row r="426" spans="1:12" x14ac:dyDescent="0.25">
      <c r="A426" s="11"/>
      <c r="B426" s="12"/>
      <c r="C426" s="4"/>
      <c r="D426" s="24"/>
      <c r="E426" s="79"/>
      <c r="F426" s="6"/>
      <c r="G426" s="7"/>
      <c r="H426" s="7"/>
      <c r="I426" s="8"/>
      <c r="J426" s="9">
        <v>0</v>
      </c>
      <c r="K426" s="9">
        <v>0</v>
      </c>
      <c r="L426" s="10">
        <v>0</v>
      </c>
    </row>
    <row r="427" spans="1:12" x14ac:dyDescent="0.25">
      <c r="A427" s="11"/>
      <c r="B427" s="12"/>
      <c r="C427" s="27"/>
      <c r="D427" s="24"/>
      <c r="E427" s="25"/>
      <c r="F427" s="6"/>
      <c r="G427" s="7"/>
      <c r="H427" s="7"/>
      <c r="I427" s="8"/>
      <c r="J427" s="9">
        <v>0</v>
      </c>
      <c r="K427" s="9">
        <v>0</v>
      </c>
      <c r="L427" s="10">
        <v>0</v>
      </c>
    </row>
    <row r="428" spans="1:12" x14ac:dyDescent="0.25">
      <c r="A428" s="11"/>
      <c r="B428" s="12"/>
      <c r="C428" s="4"/>
      <c r="D428" s="24"/>
      <c r="E428" s="17"/>
      <c r="F428" s="6"/>
      <c r="G428" s="7"/>
      <c r="H428" s="7"/>
      <c r="I428" s="8"/>
      <c r="J428" s="9">
        <v>0</v>
      </c>
      <c r="K428" s="9">
        <v>0</v>
      </c>
      <c r="L428" s="10">
        <v>0</v>
      </c>
    </row>
    <row r="429" spans="1:12" x14ac:dyDescent="0.25">
      <c r="A429" s="11"/>
      <c r="B429" s="12"/>
      <c r="C429" s="27"/>
      <c r="D429" s="24"/>
      <c r="E429" s="25"/>
      <c r="F429" s="6"/>
      <c r="G429" s="7"/>
      <c r="H429" s="7"/>
      <c r="I429" s="8"/>
      <c r="J429" s="9">
        <v>0</v>
      </c>
      <c r="K429" s="9">
        <v>0</v>
      </c>
      <c r="L429" s="10">
        <v>0</v>
      </c>
    </row>
    <row r="430" spans="1:12" x14ac:dyDescent="0.25">
      <c r="A430" s="11"/>
      <c r="B430" s="12"/>
      <c r="C430" s="27"/>
      <c r="D430" s="24"/>
      <c r="E430" s="25"/>
      <c r="F430" s="6"/>
      <c r="G430" s="7"/>
      <c r="H430" s="7"/>
      <c r="I430" s="8"/>
      <c r="J430" s="9">
        <v>0</v>
      </c>
      <c r="K430" s="9">
        <v>0</v>
      </c>
      <c r="L430" s="10">
        <v>0</v>
      </c>
    </row>
    <row r="431" spans="1:12" x14ac:dyDescent="0.25">
      <c r="A431" s="11"/>
      <c r="B431" s="12"/>
      <c r="C431" s="27"/>
      <c r="D431" s="24"/>
      <c r="E431" s="25"/>
      <c r="F431" s="6"/>
      <c r="G431" s="7"/>
      <c r="H431" s="7"/>
      <c r="I431" s="8"/>
      <c r="J431" s="9">
        <v>0</v>
      </c>
      <c r="K431" s="9">
        <v>0</v>
      </c>
      <c r="L431" s="10">
        <v>0</v>
      </c>
    </row>
    <row r="432" spans="1:12" x14ac:dyDescent="0.25">
      <c r="A432" s="11"/>
      <c r="B432" s="12"/>
      <c r="C432" s="27"/>
      <c r="D432" s="16"/>
      <c r="E432" s="25"/>
      <c r="F432" s="6"/>
      <c r="G432" s="7"/>
      <c r="H432" s="7"/>
      <c r="I432" s="8"/>
      <c r="J432" s="9">
        <v>0</v>
      </c>
      <c r="K432" s="9">
        <v>0</v>
      </c>
      <c r="L432" s="10">
        <v>0</v>
      </c>
    </row>
    <row r="433" spans="1:12" x14ac:dyDescent="0.25">
      <c r="A433" s="11"/>
      <c r="B433" s="12"/>
      <c r="C433" s="14"/>
      <c r="D433" s="16"/>
      <c r="E433" s="25"/>
      <c r="F433" s="6"/>
      <c r="G433" s="7"/>
      <c r="H433" s="7"/>
      <c r="I433" s="8"/>
      <c r="J433" s="9">
        <v>0</v>
      </c>
      <c r="K433" s="9">
        <v>0</v>
      </c>
      <c r="L433" s="10">
        <v>0</v>
      </c>
    </row>
    <row r="434" spans="1:12" x14ac:dyDescent="0.25">
      <c r="A434" s="11"/>
      <c r="B434" s="12"/>
      <c r="C434" s="14"/>
      <c r="D434" s="24"/>
      <c r="E434" s="25"/>
      <c r="F434" s="6"/>
      <c r="G434" s="7"/>
      <c r="H434" s="7"/>
      <c r="I434" s="8"/>
      <c r="J434" s="9">
        <v>0</v>
      </c>
      <c r="K434" s="9">
        <v>0</v>
      </c>
      <c r="L434" s="10">
        <v>0</v>
      </c>
    </row>
    <row r="435" spans="1:12" x14ac:dyDescent="0.25">
      <c r="A435" s="11"/>
      <c r="B435" s="12"/>
      <c r="C435" s="14"/>
      <c r="D435" s="24"/>
      <c r="E435" s="25"/>
      <c r="F435" s="6"/>
      <c r="G435" s="7"/>
      <c r="H435" s="7"/>
      <c r="I435" s="8"/>
      <c r="J435" s="9">
        <v>0</v>
      </c>
      <c r="K435" s="9">
        <v>0</v>
      </c>
      <c r="L435" s="10">
        <v>0</v>
      </c>
    </row>
    <row r="436" spans="1:12" x14ac:dyDescent="0.25">
      <c r="A436" s="11"/>
      <c r="B436" s="12"/>
      <c r="C436" s="14"/>
      <c r="D436" s="24"/>
      <c r="E436" s="25"/>
      <c r="F436" s="6"/>
      <c r="G436" s="7"/>
      <c r="H436" s="7"/>
      <c r="I436" s="8"/>
      <c r="J436" s="9">
        <v>0</v>
      </c>
      <c r="K436" s="9">
        <v>0</v>
      </c>
      <c r="L436" s="10">
        <v>0</v>
      </c>
    </row>
    <row r="437" spans="1:12" x14ac:dyDescent="0.25">
      <c r="A437" s="11"/>
      <c r="B437" s="12"/>
      <c r="C437" s="14"/>
      <c r="D437" s="24"/>
      <c r="E437" s="25"/>
      <c r="F437" s="6"/>
      <c r="G437" s="7"/>
      <c r="H437" s="7"/>
      <c r="I437" s="8"/>
      <c r="J437" s="9">
        <v>0</v>
      </c>
      <c r="K437" s="9">
        <v>0</v>
      </c>
      <c r="L437" s="10">
        <v>0</v>
      </c>
    </row>
    <row r="438" spans="1:12" x14ac:dyDescent="0.25">
      <c r="A438" s="11"/>
      <c r="B438" s="12"/>
      <c r="C438" s="14"/>
      <c r="D438" s="24"/>
      <c r="E438" s="25"/>
      <c r="F438" s="6"/>
      <c r="G438" s="7"/>
      <c r="H438" s="7"/>
      <c r="I438" s="8"/>
      <c r="J438" s="9">
        <v>0</v>
      </c>
      <c r="K438" s="9">
        <v>0</v>
      </c>
      <c r="L438" s="10">
        <v>0</v>
      </c>
    </row>
    <row r="439" spans="1:12" x14ac:dyDescent="0.25">
      <c r="A439" s="11"/>
      <c r="B439" s="12"/>
      <c r="C439" s="14"/>
      <c r="D439" s="24"/>
      <c r="E439" s="25"/>
      <c r="F439" s="6"/>
      <c r="G439" s="7"/>
      <c r="H439" s="7"/>
      <c r="I439" s="8"/>
      <c r="J439" s="9">
        <v>0</v>
      </c>
      <c r="K439" s="9">
        <v>0</v>
      </c>
      <c r="L439" s="10">
        <v>0</v>
      </c>
    </row>
    <row r="440" spans="1:12" x14ac:dyDescent="0.25">
      <c r="A440" s="11"/>
      <c r="B440" s="12"/>
      <c r="C440" s="14"/>
      <c r="D440" s="24"/>
      <c r="E440" s="25"/>
      <c r="F440" s="6"/>
      <c r="G440" s="7"/>
      <c r="H440" s="7"/>
      <c r="I440" s="8"/>
      <c r="J440" s="9">
        <v>0</v>
      </c>
      <c r="K440" s="9">
        <v>0</v>
      </c>
      <c r="L440" s="10">
        <v>0</v>
      </c>
    </row>
    <row r="441" spans="1:12" x14ac:dyDescent="0.25">
      <c r="A441" s="11"/>
      <c r="B441" s="12"/>
      <c r="C441" s="14"/>
      <c r="D441" s="24"/>
      <c r="E441" s="25"/>
      <c r="F441" s="6"/>
      <c r="G441" s="7"/>
      <c r="H441" s="7"/>
      <c r="I441" s="8"/>
      <c r="J441" s="9">
        <v>0</v>
      </c>
      <c r="K441" s="9">
        <v>0</v>
      </c>
      <c r="L441" s="10">
        <v>0</v>
      </c>
    </row>
    <row r="442" spans="1:12" x14ac:dyDescent="0.25">
      <c r="A442" s="11"/>
      <c r="B442" s="12"/>
      <c r="C442" s="14"/>
      <c r="D442" s="24"/>
      <c r="E442" s="25"/>
      <c r="F442" s="6"/>
      <c r="G442" s="7"/>
      <c r="H442" s="7"/>
      <c r="I442" s="8"/>
      <c r="J442" s="9">
        <v>0</v>
      </c>
      <c r="K442" s="9">
        <v>0</v>
      </c>
      <c r="L442" s="10">
        <v>0</v>
      </c>
    </row>
    <row r="443" spans="1:12" x14ac:dyDescent="0.25">
      <c r="A443" s="43"/>
      <c r="B443" s="44"/>
      <c r="C443" s="14"/>
      <c r="D443" s="24"/>
      <c r="E443" s="25"/>
      <c r="F443" s="6"/>
      <c r="G443" s="7"/>
      <c r="H443" s="7"/>
      <c r="I443" s="8"/>
      <c r="J443" s="9">
        <v>0</v>
      </c>
      <c r="K443" s="9">
        <v>0</v>
      </c>
      <c r="L443" s="10">
        <v>0</v>
      </c>
    </row>
    <row r="444" spans="1:12" x14ac:dyDescent="0.25">
      <c r="A444" s="45" t="s">
        <v>285</v>
      </c>
      <c r="B444" s="46" t="s">
        <v>286</v>
      </c>
      <c r="C444" s="3" t="s">
        <v>287</v>
      </c>
      <c r="D444" s="16" t="s">
        <v>90</v>
      </c>
      <c r="E444" s="5" t="s">
        <v>223</v>
      </c>
      <c r="F444" s="76">
        <v>1</v>
      </c>
      <c r="G444" s="54">
        <v>30</v>
      </c>
      <c r="H444" s="7"/>
      <c r="I444" s="67">
        <v>29</v>
      </c>
      <c r="J444" s="9">
        <v>1.3</v>
      </c>
      <c r="K444" s="9">
        <v>0</v>
      </c>
      <c r="L444" s="10">
        <v>39</v>
      </c>
    </row>
    <row r="445" spans="1:12" x14ac:dyDescent="0.25">
      <c r="A445" s="11"/>
      <c r="B445" s="12"/>
      <c r="C445" s="3" t="s">
        <v>288</v>
      </c>
      <c r="D445" s="16" t="s">
        <v>149</v>
      </c>
      <c r="E445" s="5" t="s">
        <v>289</v>
      </c>
      <c r="F445" s="76">
        <v>1</v>
      </c>
      <c r="G445" s="54">
        <v>30</v>
      </c>
      <c r="H445" s="7"/>
      <c r="I445" s="67">
        <v>32</v>
      </c>
      <c r="J445" s="9">
        <v>1.3</v>
      </c>
      <c r="K445" s="9">
        <v>0</v>
      </c>
      <c r="L445" s="10">
        <v>39</v>
      </c>
    </row>
    <row r="446" spans="1:12" x14ac:dyDescent="0.25">
      <c r="A446" s="11" t="s">
        <v>11</v>
      </c>
      <c r="B446" s="12"/>
      <c r="C446" s="3" t="s">
        <v>290</v>
      </c>
      <c r="D446" s="16" t="s">
        <v>90</v>
      </c>
      <c r="E446" s="80" t="s">
        <v>291</v>
      </c>
      <c r="F446" s="76">
        <v>1</v>
      </c>
      <c r="G446" s="54">
        <v>30</v>
      </c>
      <c r="H446" s="7"/>
      <c r="I446" s="67">
        <v>34</v>
      </c>
      <c r="J446" s="9">
        <v>1.3</v>
      </c>
      <c r="K446" s="9">
        <v>0</v>
      </c>
      <c r="L446" s="10">
        <v>39</v>
      </c>
    </row>
    <row r="447" spans="1:12" x14ac:dyDescent="0.25">
      <c r="A447" s="11" t="s">
        <v>257</v>
      </c>
      <c r="B447" s="12">
        <f>64.5/2</f>
        <v>32.25</v>
      </c>
      <c r="C447" s="3" t="s">
        <v>292</v>
      </c>
      <c r="D447" s="16" t="s">
        <v>52</v>
      </c>
      <c r="E447" s="5" t="s">
        <v>293</v>
      </c>
      <c r="F447" s="76">
        <v>1</v>
      </c>
      <c r="G447" s="54"/>
      <c r="H447" s="7">
        <v>120</v>
      </c>
      <c r="I447" s="67">
        <v>25</v>
      </c>
      <c r="J447" s="9">
        <v>0</v>
      </c>
      <c r="K447" s="9">
        <v>1</v>
      </c>
      <c r="L447" s="13">
        <v>90</v>
      </c>
    </row>
    <row r="448" spans="1:12" x14ac:dyDescent="0.25">
      <c r="A448" s="11" t="s">
        <v>294</v>
      </c>
      <c r="B448" s="12">
        <f>8*2.15</f>
        <v>17.2</v>
      </c>
      <c r="C448" s="3" t="s">
        <v>295</v>
      </c>
      <c r="D448" s="16" t="s">
        <v>132</v>
      </c>
      <c r="E448" s="80" t="s">
        <v>53</v>
      </c>
      <c r="F448" s="76">
        <v>1</v>
      </c>
      <c r="G448" s="54">
        <v>60</v>
      </c>
      <c r="H448" s="7"/>
      <c r="I448" s="67">
        <v>39</v>
      </c>
      <c r="J448" s="9">
        <v>1.3</v>
      </c>
      <c r="K448" s="9">
        <v>0</v>
      </c>
      <c r="L448" s="10">
        <v>78</v>
      </c>
    </row>
    <row r="449" spans="1:12" x14ac:dyDescent="0.25">
      <c r="A449" s="11"/>
      <c r="B449" s="12"/>
      <c r="C449" s="3" t="s">
        <v>296</v>
      </c>
      <c r="D449" s="16" t="s">
        <v>26</v>
      </c>
      <c r="E449" s="5" t="s">
        <v>297</v>
      </c>
      <c r="F449" s="76">
        <v>1</v>
      </c>
      <c r="G449" s="54">
        <v>60</v>
      </c>
      <c r="H449" s="7"/>
      <c r="I449" s="67">
        <v>59</v>
      </c>
      <c r="J449" s="9">
        <v>1.2</v>
      </c>
      <c r="K449" s="9">
        <v>0</v>
      </c>
      <c r="L449" s="10">
        <v>72</v>
      </c>
    </row>
    <row r="450" spans="1:12" x14ac:dyDescent="0.25">
      <c r="A450" s="11"/>
      <c r="B450" s="11"/>
      <c r="C450" s="3" t="s">
        <v>298</v>
      </c>
      <c r="D450" s="16" t="s">
        <v>60</v>
      </c>
      <c r="E450" s="80" t="s">
        <v>212</v>
      </c>
      <c r="F450" s="76">
        <v>1</v>
      </c>
      <c r="G450" s="54"/>
      <c r="H450" s="7">
        <v>90</v>
      </c>
      <c r="I450" s="67">
        <v>30</v>
      </c>
      <c r="J450" s="9">
        <v>0</v>
      </c>
      <c r="K450" s="9">
        <v>1.1000000000000001</v>
      </c>
      <c r="L450" s="13">
        <v>74.3</v>
      </c>
    </row>
    <row r="451" spans="1:12" x14ac:dyDescent="0.25">
      <c r="A451" s="18" t="s">
        <v>299</v>
      </c>
      <c r="B451" s="19">
        <v>20</v>
      </c>
      <c r="C451" s="3" t="s">
        <v>298</v>
      </c>
      <c r="D451" s="16" t="s">
        <v>60</v>
      </c>
      <c r="E451" s="80" t="s">
        <v>300</v>
      </c>
      <c r="F451" s="76">
        <v>1</v>
      </c>
      <c r="G451" s="54"/>
      <c r="H451" s="7">
        <v>90</v>
      </c>
      <c r="I451" s="67">
        <v>29</v>
      </c>
      <c r="J451" s="9">
        <v>0</v>
      </c>
      <c r="K451" s="9">
        <v>1</v>
      </c>
      <c r="L451" s="13">
        <v>67.5</v>
      </c>
    </row>
    <row r="452" spans="1:12" ht="24.75" x14ac:dyDescent="0.25">
      <c r="A452" s="11"/>
      <c r="B452" s="12"/>
      <c r="C452" s="3" t="s">
        <v>301</v>
      </c>
      <c r="D452" s="17" t="s">
        <v>302</v>
      </c>
      <c r="E452" s="5" t="s">
        <v>72</v>
      </c>
      <c r="F452" s="76">
        <v>1</v>
      </c>
      <c r="G452" s="54">
        <v>32</v>
      </c>
      <c r="H452" s="7"/>
      <c r="I452" s="67">
        <v>41</v>
      </c>
      <c r="J452" s="9">
        <v>1.3</v>
      </c>
      <c r="K452" s="9">
        <v>0</v>
      </c>
      <c r="L452" s="10">
        <v>41.6</v>
      </c>
    </row>
    <row r="453" spans="1:12" ht="24.75" x14ac:dyDescent="0.25">
      <c r="A453" s="11"/>
      <c r="B453" s="12"/>
      <c r="C453" s="3" t="s">
        <v>70</v>
      </c>
      <c r="D453" s="81" t="s">
        <v>303</v>
      </c>
      <c r="E453" s="75" t="s">
        <v>72</v>
      </c>
      <c r="F453" s="76">
        <v>1</v>
      </c>
      <c r="G453" s="56">
        <v>8</v>
      </c>
      <c r="H453" s="7"/>
      <c r="I453" s="8"/>
      <c r="J453" s="9">
        <v>0</v>
      </c>
      <c r="K453" s="9">
        <v>0</v>
      </c>
      <c r="L453" s="10">
        <v>0</v>
      </c>
    </row>
    <row r="454" spans="1:12" ht="36.75" x14ac:dyDescent="0.25">
      <c r="A454" s="11"/>
      <c r="B454" s="12"/>
      <c r="C454" s="3" t="s">
        <v>100</v>
      </c>
      <c r="D454" s="17" t="s">
        <v>304</v>
      </c>
      <c r="E454" s="5" t="s">
        <v>305</v>
      </c>
      <c r="F454" s="76">
        <v>1</v>
      </c>
      <c r="G454" s="56"/>
      <c r="H454" s="7">
        <v>50</v>
      </c>
      <c r="I454" s="67">
        <v>20</v>
      </c>
      <c r="J454" s="9">
        <v>0</v>
      </c>
      <c r="K454" s="9">
        <v>1.3</v>
      </c>
      <c r="L454" s="10">
        <v>48.8</v>
      </c>
    </row>
    <row r="455" spans="1:12" x14ac:dyDescent="0.25">
      <c r="A455" s="11" t="s">
        <v>73</v>
      </c>
      <c r="B455" s="12">
        <f>B448+B451+B447</f>
        <v>69.45</v>
      </c>
      <c r="C455" s="14" t="s">
        <v>306</v>
      </c>
      <c r="D455" s="16" t="s">
        <v>90</v>
      </c>
      <c r="E455" s="5" t="s">
        <v>147</v>
      </c>
      <c r="F455" s="76">
        <v>2</v>
      </c>
      <c r="G455" s="56">
        <v>30</v>
      </c>
      <c r="H455" s="7"/>
      <c r="I455" s="67">
        <f>VLOOKUP(C455,[1]LHP!$B$4850:$G$7706,6,1)</f>
        <v>45</v>
      </c>
      <c r="J455" s="9">
        <v>1.2</v>
      </c>
      <c r="K455" s="9">
        <v>0</v>
      </c>
      <c r="L455" s="10">
        <v>36</v>
      </c>
    </row>
    <row r="456" spans="1:12" x14ac:dyDescent="0.25">
      <c r="A456" s="11"/>
      <c r="B456" s="12"/>
      <c r="C456" s="14" t="s">
        <v>307</v>
      </c>
      <c r="D456" s="16" t="s">
        <v>90</v>
      </c>
      <c r="E456" s="5" t="s">
        <v>154</v>
      </c>
      <c r="F456" s="76">
        <v>2</v>
      </c>
      <c r="G456" s="56">
        <v>30</v>
      </c>
      <c r="H456" s="7"/>
      <c r="I456" s="67">
        <f>VLOOKUP(C456,[1]LHP!$B$4850:$G$7706,6,1)</f>
        <v>45</v>
      </c>
      <c r="J456" s="9">
        <v>1.2</v>
      </c>
      <c r="K456" s="9">
        <v>0</v>
      </c>
      <c r="L456" s="10">
        <v>36</v>
      </c>
    </row>
    <row r="457" spans="1:12" x14ac:dyDescent="0.25">
      <c r="A457" s="11"/>
      <c r="B457" s="12"/>
      <c r="C457" s="14" t="s">
        <v>308</v>
      </c>
      <c r="D457" s="16" t="s">
        <v>79</v>
      </c>
      <c r="E457" s="5" t="s">
        <v>309</v>
      </c>
      <c r="F457" s="76">
        <v>2</v>
      </c>
      <c r="G457" s="56"/>
      <c r="H457" s="7">
        <v>120</v>
      </c>
      <c r="I457" s="67">
        <v>20</v>
      </c>
      <c r="J457" s="9">
        <v>0</v>
      </c>
      <c r="K457" s="9">
        <v>1</v>
      </c>
      <c r="L457" s="13">
        <v>90</v>
      </c>
    </row>
    <row r="458" spans="1:12" ht="24.75" x14ac:dyDescent="0.25">
      <c r="A458" s="11"/>
      <c r="B458" s="12"/>
      <c r="C458" s="14" t="s">
        <v>310</v>
      </c>
      <c r="D458" s="17" t="s">
        <v>93</v>
      </c>
      <c r="E458" s="5" t="s">
        <v>39</v>
      </c>
      <c r="F458" s="76">
        <v>2</v>
      </c>
      <c r="G458" s="56"/>
      <c r="H458" s="7">
        <v>60</v>
      </c>
      <c r="I458" s="67">
        <f>VLOOKUP(C458,[1]LHP!$B$4850:$G$7706,6,1)</f>
        <v>26</v>
      </c>
      <c r="J458" s="9">
        <v>0</v>
      </c>
      <c r="K458" s="9">
        <v>1.3</v>
      </c>
      <c r="L458" s="10">
        <v>58.5</v>
      </c>
    </row>
    <row r="459" spans="1:12" ht="36.75" x14ac:dyDescent="0.25">
      <c r="A459" s="11"/>
      <c r="B459" s="12"/>
      <c r="C459" s="14" t="s">
        <v>311</v>
      </c>
      <c r="D459" s="17" t="s">
        <v>312</v>
      </c>
      <c r="E459" s="5" t="s">
        <v>278</v>
      </c>
      <c r="F459" s="76">
        <v>2</v>
      </c>
      <c r="G459" s="56">
        <v>10</v>
      </c>
      <c r="H459" s="7">
        <v>20</v>
      </c>
      <c r="I459" s="67">
        <f>VLOOKUP(C459,[1]LHP!$B$4850:$G$7706,6,1)</f>
        <v>29</v>
      </c>
      <c r="J459" s="9">
        <v>1.3</v>
      </c>
      <c r="K459" s="9">
        <v>1.3</v>
      </c>
      <c r="L459" s="10">
        <v>32.5</v>
      </c>
    </row>
    <row r="460" spans="1:12" x14ac:dyDescent="0.25">
      <c r="A460" s="11"/>
      <c r="B460" s="12"/>
      <c r="C460" s="14" t="s">
        <v>313</v>
      </c>
      <c r="D460" s="22" t="s">
        <v>29</v>
      </c>
      <c r="E460" s="5" t="s">
        <v>314</v>
      </c>
      <c r="F460" s="6">
        <v>2</v>
      </c>
      <c r="G460" s="56">
        <v>16</v>
      </c>
      <c r="H460" s="7"/>
      <c r="I460" s="8"/>
      <c r="J460" s="9">
        <v>0</v>
      </c>
      <c r="K460" s="9">
        <v>0</v>
      </c>
      <c r="L460" s="10">
        <v>0</v>
      </c>
    </row>
    <row r="461" spans="1:12" x14ac:dyDescent="0.25">
      <c r="A461" s="11"/>
      <c r="B461" s="12"/>
      <c r="C461" s="14" t="s">
        <v>100</v>
      </c>
      <c r="D461" s="16" t="s">
        <v>60</v>
      </c>
      <c r="E461" s="5" t="s">
        <v>280</v>
      </c>
      <c r="F461" s="6">
        <v>2</v>
      </c>
      <c r="G461" s="56"/>
      <c r="H461" s="7">
        <v>90</v>
      </c>
      <c r="I461" s="67">
        <v>16</v>
      </c>
      <c r="J461" s="9">
        <v>0</v>
      </c>
      <c r="K461" s="9">
        <v>1.3</v>
      </c>
      <c r="L461" s="10">
        <v>87.8</v>
      </c>
    </row>
    <row r="462" spans="1:12" x14ac:dyDescent="0.25">
      <c r="A462" s="11"/>
      <c r="B462" s="12"/>
      <c r="C462" s="14" t="s">
        <v>315</v>
      </c>
      <c r="D462" s="16" t="s">
        <v>26</v>
      </c>
      <c r="E462" s="5" t="s">
        <v>316</v>
      </c>
      <c r="F462" s="6">
        <v>2</v>
      </c>
      <c r="G462" s="56">
        <v>60</v>
      </c>
      <c r="H462" s="7"/>
      <c r="I462" s="67">
        <v>47</v>
      </c>
      <c r="J462" s="9">
        <v>1.2</v>
      </c>
      <c r="K462" s="9">
        <v>0</v>
      </c>
      <c r="L462" s="10">
        <v>72</v>
      </c>
    </row>
    <row r="463" spans="1:12" x14ac:dyDescent="0.25">
      <c r="A463" s="11"/>
      <c r="B463" s="12"/>
      <c r="C463" s="14" t="s">
        <v>317</v>
      </c>
      <c r="D463" s="16" t="s">
        <v>104</v>
      </c>
      <c r="E463" s="5" t="s">
        <v>318</v>
      </c>
      <c r="F463" s="6">
        <v>2</v>
      </c>
      <c r="G463" s="56"/>
      <c r="H463" s="7">
        <v>60</v>
      </c>
      <c r="I463" s="8">
        <v>24</v>
      </c>
      <c r="J463" s="9">
        <v>0</v>
      </c>
      <c r="K463" s="9">
        <v>1</v>
      </c>
      <c r="L463" s="13">
        <v>45</v>
      </c>
    </row>
    <row r="464" spans="1:12" x14ac:dyDescent="0.25">
      <c r="A464" s="11"/>
      <c r="B464" s="12"/>
      <c r="C464" s="82"/>
      <c r="D464" s="32"/>
      <c r="E464" s="83"/>
      <c r="F464" s="82"/>
      <c r="G464" s="7"/>
      <c r="H464" s="7"/>
      <c r="I464" s="8"/>
      <c r="J464" s="9">
        <v>0</v>
      </c>
      <c r="K464" s="9">
        <v>0</v>
      </c>
      <c r="L464" s="10">
        <v>0</v>
      </c>
    </row>
    <row r="465" spans="1:12" x14ac:dyDescent="0.25">
      <c r="A465" s="11"/>
      <c r="B465" s="12"/>
      <c r="C465" s="82" t="s">
        <v>215</v>
      </c>
      <c r="D465" s="32" t="s">
        <v>79</v>
      </c>
      <c r="E465" s="83" t="s">
        <v>319</v>
      </c>
      <c r="F465" s="76" t="s">
        <v>218</v>
      </c>
      <c r="G465" s="7"/>
      <c r="H465" s="7">
        <v>60</v>
      </c>
      <c r="I465" s="8">
        <v>22</v>
      </c>
      <c r="J465" s="9">
        <v>0</v>
      </c>
      <c r="K465" s="9">
        <v>1</v>
      </c>
      <c r="L465" s="13">
        <v>45</v>
      </c>
    </row>
    <row r="466" spans="1:12" x14ac:dyDescent="0.25">
      <c r="A466" s="11"/>
      <c r="B466" s="12"/>
      <c r="C466" s="14"/>
      <c r="D466" s="16"/>
      <c r="E466" s="80"/>
      <c r="F466" s="76"/>
      <c r="G466" s="54"/>
      <c r="H466" s="7"/>
      <c r="I466" s="8"/>
      <c r="J466" s="9">
        <v>0</v>
      </c>
      <c r="K466" s="9">
        <v>0</v>
      </c>
      <c r="L466" s="10">
        <v>0</v>
      </c>
    </row>
    <row r="467" spans="1:12" x14ac:dyDescent="0.25">
      <c r="A467" s="11"/>
      <c r="B467" s="12"/>
      <c r="C467" s="14"/>
      <c r="D467" s="16"/>
      <c r="E467" s="5"/>
      <c r="F467" s="6"/>
      <c r="G467" s="7"/>
      <c r="H467" s="7"/>
      <c r="I467" s="8"/>
      <c r="J467" s="9">
        <v>0</v>
      </c>
      <c r="K467" s="9">
        <v>0</v>
      </c>
      <c r="L467" s="10">
        <v>0</v>
      </c>
    </row>
    <row r="468" spans="1:12" x14ac:dyDescent="0.25">
      <c r="A468" s="11"/>
      <c r="B468" s="12"/>
      <c r="C468" s="14"/>
      <c r="D468" s="84"/>
      <c r="E468" s="5"/>
      <c r="F468" s="54"/>
      <c r="G468" s="54"/>
      <c r="H468" s="56"/>
      <c r="I468" s="8"/>
      <c r="J468" s="9">
        <v>0</v>
      </c>
      <c r="K468" s="9">
        <v>0</v>
      </c>
      <c r="L468" s="10">
        <v>0</v>
      </c>
    </row>
    <row r="469" spans="1:12" x14ac:dyDescent="0.25">
      <c r="A469" s="11"/>
      <c r="B469" s="12"/>
      <c r="C469" s="14"/>
      <c r="D469" s="24"/>
      <c r="E469" s="25"/>
      <c r="F469" s="6"/>
      <c r="G469" s="7"/>
      <c r="H469" s="7"/>
      <c r="I469" s="8"/>
      <c r="J469" s="9">
        <v>0</v>
      </c>
      <c r="K469" s="9">
        <v>0</v>
      </c>
      <c r="L469" s="10">
        <v>0</v>
      </c>
    </row>
    <row r="470" spans="1:12" x14ac:dyDescent="0.25">
      <c r="A470" s="11"/>
      <c r="B470" s="12"/>
      <c r="C470" s="3"/>
      <c r="D470" s="16"/>
      <c r="E470" s="17"/>
      <c r="F470" s="6"/>
      <c r="G470" s="7"/>
      <c r="H470" s="7"/>
      <c r="I470" s="8"/>
      <c r="J470" s="9">
        <v>0</v>
      </c>
      <c r="K470" s="9">
        <v>0</v>
      </c>
      <c r="L470" s="10">
        <v>0</v>
      </c>
    </row>
    <row r="471" spans="1:12" x14ac:dyDescent="0.25">
      <c r="A471" s="11"/>
      <c r="B471" s="12"/>
      <c r="C471" s="3"/>
      <c r="D471" s="16"/>
      <c r="E471" s="17"/>
      <c r="F471" s="76"/>
      <c r="G471" s="56"/>
      <c r="H471" s="54"/>
      <c r="I471" s="8"/>
      <c r="J471" s="9">
        <v>0</v>
      </c>
      <c r="K471" s="9">
        <v>0</v>
      </c>
      <c r="L471" s="10">
        <v>0</v>
      </c>
    </row>
    <row r="472" spans="1:12" x14ac:dyDescent="0.25">
      <c r="A472" s="11"/>
      <c r="B472" s="12"/>
      <c r="C472" s="3"/>
      <c r="D472" s="16"/>
      <c r="E472" s="79"/>
      <c r="F472" s="76"/>
      <c r="G472" s="56"/>
      <c r="H472" s="54"/>
      <c r="I472" s="8"/>
      <c r="J472" s="9">
        <v>0</v>
      </c>
      <c r="K472" s="9">
        <v>0</v>
      </c>
      <c r="L472" s="10">
        <v>0</v>
      </c>
    </row>
    <row r="473" spans="1:12" x14ac:dyDescent="0.25">
      <c r="A473" s="11"/>
      <c r="B473" s="12"/>
      <c r="C473" s="14"/>
      <c r="D473" s="24"/>
      <c r="E473" s="5"/>
      <c r="F473" s="6"/>
      <c r="G473" s="7"/>
      <c r="H473" s="7"/>
      <c r="I473" s="8"/>
      <c r="J473" s="9">
        <v>0</v>
      </c>
      <c r="K473" s="9">
        <v>0</v>
      </c>
      <c r="L473" s="10">
        <v>0</v>
      </c>
    </row>
    <row r="474" spans="1:12" x14ac:dyDescent="0.25">
      <c r="A474" s="11"/>
      <c r="B474" s="12"/>
      <c r="C474" s="14"/>
      <c r="D474" s="16"/>
      <c r="E474" s="5"/>
      <c r="F474" s="6"/>
      <c r="G474" s="7"/>
      <c r="H474" s="7"/>
      <c r="I474" s="8"/>
      <c r="J474" s="9">
        <v>0</v>
      </c>
      <c r="K474" s="9">
        <v>0</v>
      </c>
      <c r="L474" s="10">
        <v>0</v>
      </c>
    </row>
    <row r="475" spans="1:12" x14ac:dyDescent="0.25">
      <c r="A475" s="11"/>
      <c r="B475" s="12"/>
      <c r="C475" s="14"/>
      <c r="D475" s="16"/>
      <c r="E475" s="5"/>
      <c r="F475" s="76"/>
      <c r="G475" s="54"/>
      <c r="H475" s="7"/>
      <c r="I475" s="8"/>
      <c r="J475" s="9">
        <v>0</v>
      </c>
      <c r="K475" s="9">
        <v>0</v>
      </c>
      <c r="L475" s="10">
        <v>0</v>
      </c>
    </row>
    <row r="476" spans="1:12" x14ac:dyDescent="0.25">
      <c r="A476" s="11"/>
      <c r="B476" s="12"/>
      <c r="C476" s="14"/>
      <c r="D476" s="16"/>
      <c r="E476" s="80"/>
      <c r="F476" s="76"/>
      <c r="G476" s="54"/>
      <c r="H476" s="7"/>
      <c r="I476" s="8"/>
      <c r="J476" s="9">
        <v>0</v>
      </c>
      <c r="K476" s="9">
        <v>0</v>
      </c>
      <c r="L476" s="10">
        <v>0</v>
      </c>
    </row>
    <row r="477" spans="1:12" x14ac:dyDescent="0.25">
      <c r="A477" s="11"/>
      <c r="B477" s="12"/>
      <c r="C477" s="14"/>
      <c r="D477" s="16"/>
      <c r="E477" s="5"/>
      <c r="F477" s="6"/>
      <c r="G477" s="7"/>
      <c r="H477" s="7"/>
      <c r="I477" s="8"/>
      <c r="J477" s="9">
        <v>0</v>
      </c>
      <c r="K477" s="9">
        <v>0</v>
      </c>
      <c r="L477" s="10">
        <v>0</v>
      </c>
    </row>
    <row r="478" spans="1:12" x14ac:dyDescent="0.25">
      <c r="A478" s="11"/>
      <c r="B478" s="12"/>
      <c r="C478" s="14"/>
      <c r="D478" s="84"/>
      <c r="E478" s="5"/>
      <c r="F478" s="54"/>
      <c r="G478" s="54"/>
      <c r="H478" s="56"/>
      <c r="I478" s="8"/>
      <c r="J478" s="9">
        <v>0</v>
      </c>
      <c r="K478" s="9">
        <v>0</v>
      </c>
      <c r="L478" s="10">
        <v>0</v>
      </c>
    </row>
    <row r="479" spans="1:12" x14ac:dyDescent="0.25">
      <c r="A479" s="11"/>
      <c r="B479" s="12"/>
      <c r="C479" s="14"/>
      <c r="D479" s="24"/>
      <c r="E479" s="25"/>
      <c r="F479" s="6"/>
      <c r="G479" s="7"/>
      <c r="H479" s="7"/>
      <c r="I479" s="8"/>
      <c r="J479" s="9">
        <v>0</v>
      </c>
      <c r="K479" s="9">
        <v>0</v>
      </c>
      <c r="L479" s="10">
        <v>0</v>
      </c>
    </row>
    <row r="480" spans="1:12" x14ac:dyDescent="0.25">
      <c r="A480" s="11"/>
      <c r="B480" s="12"/>
      <c r="C480" s="3"/>
      <c r="D480" s="16"/>
      <c r="E480" s="17"/>
      <c r="F480" s="6"/>
      <c r="G480" s="7"/>
      <c r="H480" s="7"/>
      <c r="I480" s="8"/>
      <c r="J480" s="9">
        <v>0</v>
      </c>
      <c r="K480" s="9">
        <v>0</v>
      </c>
      <c r="L480" s="10">
        <v>0</v>
      </c>
    </row>
    <row r="481" spans="1:12" x14ac:dyDescent="0.25">
      <c r="A481" s="11"/>
      <c r="B481" s="12"/>
      <c r="C481" s="3"/>
      <c r="D481" s="16"/>
      <c r="E481" s="17"/>
      <c r="F481" s="76"/>
      <c r="G481" s="56"/>
      <c r="H481" s="54"/>
      <c r="I481" s="8"/>
      <c r="J481" s="9">
        <v>0</v>
      </c>
      <c r="K481" s="9">
        <v>0</v>
      </c>
      <c r="L481" s="10">
        <v>0</v>
      </c>
    </row>
    <row r="482" spans="1:12" x14ac:dyDescent="0.25">
      <c r="A482" s="11"/>
      <c r="B482" s="12"/>
      <c r="C482" s="3"/>
      <c r="D482" s="16"/>
      <c r="E482" s="79"/>
      <c r="F482" s="76"/>
      <c r="G482" s="56"/>
      <c r="H482" s="54"/>
      <c r="I482" s="8"/>
      <c r="J482" s="9">
        <v>0</v>
      </c>
      <c r="K482" s="9">
        <v>0</v>
      </c>
      <c r="L482" s="10">
        <v>0</v>
      </c>
    </row>
    <row r="483" spans="1:12" x14ac:dyDescent="0.25">
      <c r="A483" s="11"/>
      <c r="B483" s="12"/>
      <c r="C483" s="14"/>
      <c r="D483" s="24"/>
      <c r="E483" s="5"/>
      <c r="F483" s="6"/>
      <c r="G483" s="7"/>
      <c r="H483" s="7"/>
      <c r="I483" s="8"/>
      <c r="J483" s="9">
        <v>0</v>
      </c>
      <c r="K483" s="9">
        <v>0</v>
      </c>
      <c r="L483" s="10">
        <v>0</v>
      </c>
    </row>
    <row r="484" spans="1:12" x14ac:dyDescent="0.25">
      <c r="A484" s="11"/>
      <c r="B484" s="12"/>
      <c r="C484" s="14"/>
      <c r="D484" s="24"/>
      <c r="E484" s="5"/>
      <c r="F484" s="6"/>
      <c r="G484" s="7"/>
      <c r="H484" s="7"/>
      <c r="I484" s="8"/>
      <c r="J484" s="9">
        <v>0</v>
      </c>
      <c r="K484" s="9">
        <v>0</v>
      </c>
      <c r="L484" s="10">
        <v>0</v>
      </c>
    </row>
    <row r="485" spans="1:12" x14ac:dyDescent="0.25">
      <c r="A485" s="11"/>
      <c r="B485" s="12"/>
      <c r="C485" s="14"/>
      <c r="D485" s="16"/>
      <c r="E485" s="5"/>
      <c r="F485" s="6"/>
      <c r="G485" s="7"/>
      <c r="H485" s="7"/>
      <c r="I485" s="8"/>
      <c r="J485" s="9">
        <v>0</v>
      </c>
      <c r="K485" s="9">
        <v>0</v>
      </c>
      <c r="L485" s="10">
        <v>0</v>
      </c>
    </row>
    <row r="486" spans="1:12" x14ac:dyDescent="0.25">
      <c r="A486" s="11"/>
      <c r="B486" s="12"/>
      <c r="C486" s="14"/>
      <c r="D486" s="16"/>
      <c r="E486" s="5"/>
      <c r="F486" s="76"/>
      <c r="G486" s="54"/>
      <c r="H486" s="7"/>
      <c r="I486" s="8"/>
      <c r="J486" s="9">
        <v>0</v>
      </c>
      <c r="K486" s="9">
        <v>0</v>
      </c>
      <c r="L486" s="10">
        <v>0</v>
      </c>
    </row>
    <row r="487" spans="1:12" x14ac:dyDescent="0.25">
      <c r="A487" s="11"/>
      <c r="B487" s="12"/>
      <c r="C487" s="14"/>
      <c r="D487" s="16"/>
      <c r="E487" s="80"/>
      <c r="F487" s="76"/>
      <c r="G487" s="54"/>
      <c r="H487" s="7"/>
      <c r="I487" s="8"/>
      <c r="J487" s="9">
        <v>0</v>
      </c>
      <c r="K487" s="9">
        <v>0</v>
      </c>
      <c r="L487" s="10">
        <v>0</v>
      </c>
    </row>
    <row r="488" spans="1:12" x14ac:dyDescent="0.25">
      <c r="A488" s="11"/>
      <c r="B488" s="12"/>
      <c r="C488" s="14"/>
      <c r="D488" s="16"/>
      <c r="E488" s="5"/>
      <c r="F488" s="6"/>
      <c r="G488" s="7"/>
      <c r="H488" s="7"/>
      <c r="I488" s="8"/>
      <c r="J488" s="9">
        <v>0</v>
      </c>
      <c r="K488" s="9">
        <v>0</v>
      </c>
      <c r="L488" s="10">
        <v>0</v>
      </c>
    </row>
    <row r="489" spans="1:12" x14ac:dyDescent="0.25">
      <c r="A489" s="11"/>
      <c r="B489" s="12"/>
      <c r="C489" s="14"/>
      <c r="D489" s="84"/>
      <c r="E489" s="5"/>
      <c r="F489" s="54"/>
      <c r="G489" s="54"/>
      <c r="H489" s="56"/>
      <c r="I489" s="8"/>
      <c r="J489" s="9">
        <v>0</v>
      </c>
      <c r="K489" s="9">
        <v>0</v>
      </c>
      <c r="L489" s="10">
        <v>0</v>
      </c>
    </row>
    <row r="490" spans="1:12" x14ac:dyDescent="0.25">
      <c r="A490" s="11"/>
      <c r="B490" s="12"/>
      <c r="C490" s="14"/>
      <c r="D490" s="24"/>
      <c r="E490" s="25"/>
      <c r="F490" s="6"/>
      <c r="G490" s="7"/>
      <c r="H490" s="7"/>
      <c r="I490" s="8"/>
      <c r="J490" s="9">
        <v>0</v>
      </c>
      <c r="K490" s="9">
        <v>0</v>
      </c>
      <c r="L490" s="10">
        <v>0</v>
      </c>
    </row>
    <row r="491" spans="1:12" x14ac:dyDescent="0.25">
      <c r="A491" s="11"/>
      <c r="B491" s="12"/>
      <c r="C491" s="3"/>
      <c r="D491" s="16"/>
      <c r="E491" s="17"/>
      <c r="F491" s="6"/>
      <c r="G491" s="7"/>
      <c r="H491" s="7"/>
      <c r="I491" s="8"/>
      <c r="J491" s="9">
        <v>0</v>
      </c>
      <c r="K491" s="9">
        <v>0</v>
      </c>
      <c r="L491" s="10">
        <v>0</v>
      </c>
    </row>
    <row r="492" spans="1:12" x14ac:dyDescent="0.25">
      <c r="A492" s="11"/>
      <c r="B492" s="12"/>
      <c r="C492" s="3"/>
      <c r="D492" s="16"/>
      <c r="E492" s="17"/>
      <c r="F492" s="76"/>
      <c r="G492" s="56"/>
      <c r="H492" s="54"/>
      <c r="I492" s="8"/>
      <c r="J492" s="9">
        <v>0</v>
      </c>
      <c r="K492" s="9">
        <v>0</v>
      </c>
      <c r="L492" s="10">
        <v>0</v>
      </c>
    </row>
    <row r="493" spans="1:12" x14ac:dyDescent="0.25">
      <c r="A493" s="11"/>
      <c r="B493" s="12"/>
      <c r="C493" s="3"/>
      <c r="D493" s="16"/>
      <c r="E493" s="79"/>
      <c r="F493" s="76"/>
      <c r="G493" s="56"/>
      <c r="H493" s="54"/>
      <c r="I493" s="8"/>
      <c r="J493" s="9">
        <v>0</v>
      </c>
      <c r="K493" s="9">
        <v>0</v>
      </c>
      <c r="L493" s="10">
        <v>0</v>
      </c>
    </row>
    <row r="494" spans="1:12" x14ac:dyDescent="0.25">
      <c r="A494" s="11"/>
      <c r="B494" s="12"/>
      <c r="C494" s="14"/>
      <c r="D494" s="24"/>
      <c r="E494" s="5"/>
      <c r="F494" s="6"/>
      <c r="G494" s="7"/>
      <c r="H494" s="7"/>
      <c r="I494" s="8"/>
      <c r="J494" s="9">
        <v>0</v>
      </c>
      <c r="K494" s="9">
        <v>0</v>
      </c>
      <c r="L494" s="10">
        <v>0</v>
      </c>
    </row>
    <row r="495" spans="1:12" x14ac:dyDescent="0.25">
      <c r="A495" s="11"/>
      <c r="B495" s="12"/>
      <c r="C495" s="14"/>
      <c r="D495" s="16"/>
      <c r="E495" s="5"/>
      <c r="F495" s="6"/>
      <c r="G495" s="7"/>
      <c r="H495" s="7"/>
      <c r="I495" s="8"/>
      <c r="J495" s="9">
        <v>0</v>
      </c>
      <c r="K495" s="9">
        <v>0</v>
      </c>
      <c r="L495" s="10">
        <v>0</v>
      </c>
    </row>
    <row r="496" spans="1:12" x14ac:dyDescent="0.25">
      <c r="A496" s="11"/>
      <c r="B496" s="12"/>
      <c r="C496" s="14"/>
      <c r="D496" s="16"/>
      <c r="E496" s="5"/>
      <c r="F496" s="76"/>
      <c r="G496" s="54"/>
      <c r="H496" s="7"/>
      <c r="I496" s="8"/>
      <c r="J496" s="9">
        <v>0</v>
      </c>
      <c r="K496" s="9">
        <v>0</v>
      </c>
      <c r="L496" s="10">
        <v>0</v>
      </c>
    </row>
    <row r="497" spans="1:12" x14ac:dyDescent="0.25">
      <c r="A497" s="11"/>
      <c r="B497" s="12"/>
      <c r="C497" s="14"/>
      <c r="D497" s="16"/>
      <c r="E497" s="80"/>
      <c r="F497" s="76"/>
      <c r="G497" s="54"/>
      <c r="H497" s="7"/>
      <c r="I497" s="8"/>
      <c r="J497" s="9">
        <v>0</v>
      </c>
      <c r="K497" s="9">
        <v>0</v>
      </c>
      <c r="L497" s="10">
        <v>0</v>
      </c>
    </row>
    <row r="498" spans="1:12" x14ac:dyDescent="0.25">
      <c r="A498" s="11"/>
      <c r="B498" s="12"/>
      <c r="C498" s="14"/>
      <c r="D498" s="16"/>
      <c r="E498" s="5"/>
      <c r="F498" s="6"/>
      <c r="G498" s="7"/>
      <c r="H498" s="7"/>
      <c r="I498" s="8"/>
      <c r="J498" s="9">
        <v>0</v>
      </c>
      <c r="K498" s="9">
        <v>0</v>
      </c>
      <c r="L498" s="10">
        <v>0</v>
      </c>
    </row>
    <row r="499" spans="1:12" x14ac:dyDescent="0.25">
      <c r="A499" s="11"/>
      <c r="B499" s="12"/>
      <c r="C499" s="14"/>
      <c r="D499" s="84"/>
      <c r="E499" s="5"/>
      <c r="F499" s="54"/>
      <c r="G499" s="54"/>
      <c r="H499" s="56"/>
      <c r="I499" s="8"/>
      <c r="J499" s="9">
        <v>0</v>
      </c>
      <c r="K499" s="9">
        <v>0</v>
      </c>
      <c r="L499" s="10">
        <v>0</v>
      </c>
    </row>
    <row r="500" spans="1:12" x14ac:dyDescent="0.25">
      <c r="A500" s="11"/>
      <c r="B500" s="12"/>
      <c r="C500" s="14"/>
      <c r="D500" s="24"/>
      <c r="E500" s="25"/>
      <c r="F500" s="6"/>
      <c r="G500" s="7"/>
      <c r="H500" s="7"/>
      <c r="I500" s="8"/>
      <c r="J500" s="9">
        <v>0</v>
      </c>
      <c r="K500" s="9">
        <v>0</v>
      </c>
      <c r="L500" s="10">
        <v>0</v>
      </c>
    </row>
    <row r="501" spans="1:12" x14ac:dyDescent="0.25">
      <c r="A501" s="11"/>
      <c r="B501" s="12"/>
      <c r="C501" s="3"/>
      <c r="D501" s="16"/>
      <c r="E501" s="17"/>
      <c r="F501" s="6"/>
      <c r="G501" s="7"/>
      <c r="H501" s="7"/>
      <c r="I501" s="8"/>
      <c r="J501" s="9">
        <v>0</v>
      </c>
      <c r="K501" s="9">
        <v>0</v>
      </c>
      <c r="L501" s="10">
        <v>0</v>
      </c>
    </row>
    <row r="502" spans="1:12" x14ac:dyDescent="0.25">
      <c r="A502" s="11"/>
      <c r="B502" s="12"/>
      <c r="C502" s="3"/>
      <c r="D502" s="16"/>
      <c r="E502" s="17"/>
      <c r="F502" s="76"/>
      <c r="G502" s="56"/>
      <c r="H502" s="54"/>
      <c r="I502" s="8"/>
      <c r="J502" s="9">
        <v>0</v>
      </c>
      <c r="K502" s="9">
        <v>0</v>
      </c>
      <c r="L502" s="10">
        <v>0</v>
      </c>
    </row>
    <row r="503" spans="1:12" x14ac:dyDescent="0.25">
      <c r="A503" s="11"/>
      <c r="B503" s="12"/>
      <c r="C503" s="3"/>
      <c r="D503" s="16"/>
      <c r="E503" s="79"/>
      <c r="F503" s="76"/>
      <c r="G503" s="56"/>
      <c r="H503" s="54"/>
      <c r="I503" s="8"/>
      <c r="J503" s="9">
        <v>0</v>
      </c>
      <c r="K503" s="9">
        <v>0</v>
      </c>
      <c r="L503" s="10">
        <v>0</v>
      </c>
    </row>
    <row r="504" spans="1:12" x14ac:dyDescent="0.25">
      <c r="A504" s="11"/>
      <c r="B504" s="12"/>
      <c r="C504" s="14"/>
      <c r="D504" s="24"/>
      <c r="E504" s="5"/>
      <c r="F504" s="6"/>
      <c r="G504" s="7"/>
      <c r="H504" s="7"/>
      <c r="I504" s="8"/>
      <c r="J504" s="9">
        <v>0</v>
      </c>
      <c r="K504" s="9">
        <v>0</v>
      </c>
      <c r="L504" s="10">
        <v>0</v>
      </c>
    </row>
    <row r="505" spans="1:12" x14ac:dyDescent="0.25">
      <c r="A505" s="11"/>
      <c r="B505" s="12"/>
      <c r="C505" s="14"/>
      <c r="D505" s="24"/>
      <c r="E505" s="25"/>
      <c r="F505" s="6"/>
      <c r="G505" s="7"/>
      <c r="H505" s="7"/>
      <c r="I505" s="8"/>
      <c r="J505" s="9">
        <v>0</v>
      </c>
      <c r="K505" s="9">
        <v>0</v>
      </c>
      <c r="L505" s="10">
        <v>0</v>
      </c>
    </row>
    <row r="506" spans="1:12" x14ac:dyDescent="0.25">
      <c r="A506" s="11"/>
      <c r="B506" s="12"/>
      <c r="C506" s="14"/>
      <c r="D506" s="24"/>
      <c r="E506" s="25"/>
      <c r="F506" s="6"/>
      <c r="G506" s="7"/>
      <c r="H506" s="7"/>
      <c r="I506" s="8"/>
      <c r="J506" s="9">
        <v>0</v>
      </c>
      <c r="K506" s="9">
        <v>0</v>
      </c>
      <c r="L506" s="10">
        <v>0</v>
      </c>
    </row>
    <row r="507" spans="1:12" x14ac:dyDescent="0.25">
      <c r="A507" s="11"/>
      <c r="B507" s="12"/>
      <c r="C507" s="14"/>
      <c r="D507" s="24"/>
      <c r="E507" s="25"/>
      <c r="F507" s="6"/>
      <c r="G507" s="7"/>
      <c r="H507" s="7"/>
      <c r="I507" s="8"/>
      <c r="J507" s="9">
        <v>0</v>
      </c>
      <c r="K507" s="9">
        <v>0</v>
      </c>
      <c r="L507" s="10">
        <v>0</v>
      </c>
    </row>
    <row r="508" spans="1:12" x14ac:dyDescent="0.25">
      <c r="A508" s="11"/>
      <c r="B508" s="12"/>
      <c r="C508" s="14"/>
      <c r="D508" s="24"/>
      <c r="E508" s="25"/>
      <c r="F508" s="6"/>
      <c r="G508" s="7"/>
      <c r="H508" s="7"/>
      <c r="I508" s="8"/>
      <c r="J508" s="9">
        <v>0</v>
      </c>
      <c r="K508" s="9">
        <v>0</v>
      </c>
      <c r="L508" s="10">
        <v>0</v>
      </c>
    </row>
    <row r="509" spans="1:12" x14ac:dyDescent="0.25">
      <c r="A509" s="11"/>
      <c r="B509" s="12"/>
      <c r="C509" s="14"/>
      <c r="D509" s="24"/>
      <c r="E509" s="25"/>
      <c r="F509" s="6"/>
      <c r="G509" s="7"/>
      <c r="H509" s="7"/>
      <c r="I509" s="8"/>
      <c r="J509" s="9">
        <v>0</v>
      </c>
      <c r="K509" s="9">
        <v>0</v>
      </c>
      <c r="L509" s="10">
        <v>0</v>
      </c>
    </row>
    <row r="510" spans="1:12" x14ac:dyDescent="0.25">
      <c r="A510" s="11"/>
      <c r="B510" s="12"/>
      <c r="C510" s="14"/>
      <c r="D510" s="24"/>
      <c r="E510" s="25"/>
      <c r="F510" s="6"/>
      <c r="G510" s="7"/>
      <c r="H510" s="7"/>
      <c r="I510" s="8"/>
      <c r="J510" s="9">
        <v>0</v>
      </c>
      <c r="K510" s="9">
        <v>0</v>
      </c>
      <c r="L510" s="10">
        <v>0</v>
      </c>
    </row>
    <row r="511" spans="1:12" x14ac:dyDescent="0.25">
      <c r="A511" s="11"/>
      <c r="B511" s="12"/>
      <c r="C511" s="14"/>
      <c r="D511" s="24"/>
      <c r="E511" s="25"/>
      <c r="F511" s="6"/>
      <c r="G511" s="7"/>
      <c r="H511" s="7"/>
      <c r="I511" s="8"/>
      <c r="J511" s="9">
        <v>0</v>
      </c>
      <c r="K511" s="9">
        <v>0</v>
      </c>
      <c r="L511" s="10">
        <v>0</v>
      </c>
    </row>
    <row r="512" spans="1:12" x14ac:dyDescent="0.25">
      <c r="A512" s="11"/>
      <c r="B512" s="12"/>
      <c r="C512" s="14"/>
      <c r="D512" s="24"/>
      <c r="E512" s="25"/>
      <c r="F512" s="6"/>
      <c r="G512" s="7"/>
      <c r="H512" s="7"/>
      <c r="I512" s="8"/>
      <c r="J512" s="9">
        <v>0</v>
      </c>
      <c r="K512" s="9">
        <v>0</v>
      </c>
      <c r="L512" s="10">
        <v>0</v>
      </c>
    </row>
    <row r="513" spans="1:12" x14ac:dyDescent="0.25">
      <c r="A513" s="43"/>
      <c r="B513" s="44"/>
      <c r="C513" s="14"/>
      <c r="D513" s="24"/>
      <c r="E513" s="25"/>
      <c r="F513" s="6"/>
      <c r="G513" s="7"/>
      <c r="H513" s="7"/>
      <c r="I513" s="8"/>
      <c r="J513" s="9">
        <v>0</v>
      </c>
      <c r="K513" s="9">
        <v>0</v>
      </c>
      <c r="L513" s="10">
        <v>0</v>
      </c>
    </row>
    <row r="514" spans="1:12" x14ac:dyDescent="0.25">
      <c r="A514" s="45" t="s">
        <v>320</v>
      </c>
      <c r="B514" s="2" t="s">
        <v>321</v>
      </c>
      <c r="C514" s="3" t="s">
        <v>119</v>
      </c>
      <c r="D514" s="64" t="s">
        <v>322</v>
      </c>
      <c r="E514" s="5" t="s">
        <v>8</v>
      </c>
      <c r="F514" s="76">
        <v>1</v>
      </c>
      <c r="G514" s="7">
        <f>52*0.75</f>
        <v>39</v>
      </c>
      <c r="H514" s="54"/>
      <c r="I514" s="67">
        <v>55</v>
      </c>
      <c r="J514" s="9">
        <v>1.2</v>
      </c>
      <c r="K514" s="9">
        <v>0</v>
      </c>
      <c r="L514" s="10">
        <v>46.8</v>
      </c>
    </row>
    <row r="515" spans="1:12" ht="48.75" x14ac:dyDescent="0.25">
      <c r="A515" s="28" t="s">
        <v>5</v>
      </c>
      <c r="B515" s="29">
        <v>64.5</v>
      </c>
      <c r="C515" s="3" t="s">
        <v>129</v>
      </c>
      <c r="D515" s="17" t="s">
        <v>323</v>
      </c>
      <c r="E515" s="5" t="s">
        <v>130</v>
      </c>
      <c r="F515" s="76">
        <v>1</v>
      </c>
      <c r="G515" s="7">
        <f>40*0.75</f>
        <v>30</v>
      </c>
      <c r="H515" s="54"/>
      <c r="I515" s="67">
        <v>52</v>
      </c>
      <c r="J515" s="9">
        <v>1.2</v>
      </c>
      <c r="K515" s="9">
        <v>0</v>
      </c>
      <c r="L515" s="10">
        <v>36</v>
      </c>
    </row>
    <row r="516" spans="1:12" x14ac:dyDescent="0.25">
      <c r="A516" s="28" t="s">
        <v>11</v>
      </c>
      <c r="B516" s="29"/>
      <c r="C516" s="3" t="s">
        <v>324</v>
      </c>
      <c r="D516" s="16" t="s">
        <v>132</v>
      </c>
      <c r="E516" s="17" t="s">
        <v>136</v>
      </c>
      <c r="F516" s="76">
        <v>1</v>
      </c>
      <c r="G516" s="56">
        <v>52</v>
      </c>
      <c r="H516" s="54"/>
      <c r="I516" s="67">
        <v>31</v>
      </c>
      <c r="J516" s="9">
        <v>1.3</v>
      </c>
      <c r="K516" s="9">
        <v>0</v>
      </c>
      <c r="L516" s="10">
        <v>67.599999999999994</v>
      </c>
    </row>
    <row r="517" spans="1:12" x14ac:dyDescent="0.25">
      <c r="A517" s="28" t="s">
        <v>257</v>
      </c>
      <c r="B517" s="29"/>
      <c r="C517" s="3" t="s">
        <v>134</v>
      </c>
      <c r="D517" s="85" t="s">
        <v>29</v>
      </c>
      <c r="E517" s="17" t="s">
        <v>136</v>
      </c>
      <c r="F517" s="86">
        <v>1</v>
      </c>
      <c r="G517" s="87">
        <v>13</v>
      </c>
      <c r="H517" s="54"/>
      <c r="I517" s="8"/>
      <c r="J517" s="9">
        <v>0</v>
      </c>
      <c r="K517" s="9">
        <v>0</v>
      </c>
      <c r="L517" s="10">
        <v>0</v>
      </c>
    </row>
    <row r="518" spans="1:12" x14ac:dyDescent="0.25">
      <c r="A518" s="28" t="s">
        <v>325</v>
      </c>
      <c r="B518" s="29">
        <f>64.5/2</f>
        <v>32.25</v>
      </c>
      <c r="C518" s="3" t="s">
        <v>326</v>
      </c>
      <c r="D518" s="16" t="s">
        <v>132</v>
      </c>
      <c r="E518" s="17" t="s">
        <v>95</v>
      </c>
      <c r="F518" s="76">
        <v>1</v>
      </c>
      <c r="G518" s="56">
        <v>52</v>
      </c>
      <c r="H518" s="16"/>
      <c r="I518" s="67">
        <v>30</v>
      </c>
      <c r="J518" s="9">
        <v>1.3</v>
      </c>
      <c r="K518" s="9">
        <v>0</v>
      </c>
      <c r="L518" s="10">
        <v>67.599999999999994</v>
      </c>
    </row>
    <row r="519" spans="1:12" x14ac:dyDescent="0.25">
      <c r="A519" s="28"/>
      <c r="B519" s="29">
        <f>B518-(2*2.15)</f>
        <v>27.95</v>
      </c>
      <c r="C519" s="3"/>
      <c r="D519" s="16"/>
      <c r="E519" s="17"/>
      <c r="F519" s="76"/>
      <c r="G519" s="56"/>
      <c r="H519" s="7"/>
      <c r="I519" s="8"/>
      <c r="J519" s="9">
        <v>0</v>
      </c>
      <c r="K519" s="9">
        <v>0</v>
      </c>
      <c r="L519" s="10">
        <v>0</v>
      </c>
    </row>
    <row r="520" spans="1:12" x14ac:dyDescent="0.25">
      <c r="A520" s="28"/>
      <c r="B520" s="29">
        <f>4*2.15</f>
        <v>8.6</v>
      </c>
      <c r="C520" s="3" t="s">
        <v>327</v>
      </c>
      <c r="D520" s="22" t="s">
        <v>29</v>
      </c>
      <c r="E520" s="5" t="s">
        <v>136</v>
      </c>
      <c r="F520" s="76">
        <v>2</v>
      </c>
      <c r="G520" s="7">
        <v>4</v>
      </c>
      <c r="H520" s="7"/>
      <c r="I520" s="8"/>
      <c r="J520" s="9">
        <v>0</v>
      </c>
      <c r="K520" s="9">
        <v>0</v>
      </c>
      <c r="L520" s="10">
        <v>0</v>
      </c>
    </row>
    <row r="521" spans="1:12" x14ac:dyDescent="0.25">
      <c r="A521" s="28" t="s">
        <v>328</v>
      </c>
      <c r="B521" s="29">
        <f>B520+B519+B515</f>
        <v>101.05</v>
      </c>
      <c r="C521" s="14">
        <v>20100197804</v>
      </c>
      <c r="D521" s="16" t="s">
        <v>68</v>
      </c>
      <c r="E521" s="5" t="s">
        <v>136</v>
      </c>
      <c r="F521" s="76">
        <v>2</v>
      </c>
      <c r="G521" s="7"/>
      <c r="H521" s="54">
        <v>20</v>
      </c>
      <c r="I521" s="67">
        <v>23</v>
      </c>
      <c r="J521" s="9">
        <v>0</v>
      </c>
      <c r="K521" s="9">
        <v>1.3</v>
      </c>
      <c r="L521" s="10">
        <v>19.5</v>
      </c>
    </row>
    <row r="522" spans="1:12" x14ac:dyDescent="0.25">
      <c r="A522" s="28"/>
      <c r="B522" s="29"/>
      <c r="C522" s="14"/>
      <c r="D522" s="16"/>
      <c r="E522" s="79"/>
      <c r="F522" s="76"/>
      <c r="G522" s="56"/>
      <c r="H522" s="54"/>
      <c r="I522" s="8"/>
      <c r="J522" s="9">
        <v>0</v>
      </c>
      <c r="K522" s="9">
        <v>0</v>
      </c>
      <c r="L522" s="10">
        <v>0</v>
      </c>
    </row>
    <row r="523" spans="1:12" x14ac:dyDescent="0.25">
      <c r="A523" s="28"/>
      <c r="B523" s="29"/>
      <c r="C523" s="14"/>
      <c r="D523" s="16"/>
      <c r="E523" s="17"/>
      <c r="F523" s="76"/>
      <c r="G523" s="56"/>
      <c r="H523" s="7"/>
      <c r="I523" s="8"/>
      <c r="J523" s="9">
        <v>0</v>
      </c>
      <c r="K523" s="9">
        <v>0</v>
      </c>
      <c r="L523" s="10">
        <v>0</v>
      </c>
    </row>
    <row r="524" spans="1:12" x14ac:dyDescent="0.25">
      <c r="A524" s="28"/>
      <c r="B524" s="29"/>
      <c r="C524" s="14"/>
      <c r="D524" s="16"/>
      <c r="E524" s="17"/>
      <c r="F524" s="76"/>
      <c r="G524" s="56"/>
      <c r="H524" s="54"/>
      <c r="I524" s="8"/>
      <c r="J524" s="9">
        <v>0</v>
      </c>
      <c r="K524" s="9">
        <v>0</v>
      </c>
      <c r="L524" s="10">
        <v>0</v>
      </c>
    </row>
    <row r="525" spans="1:12" x14ac:dyDescent="0.25">
      <c r="A525" s="28" t="s">
        <v>73</v>
      </c>
      <c r="B525" s="29">
        <f>B518+B515</f>
        <v>96.75</v>
      </c>
      <c r="C525" s="14"/>
      <c r="D525" s="16"/>
      <c r="E525" s="17"/>
      <c r="F525" s="76"/>
      <c r="G525" s="56"/>
      <c r="H525" s="54"/>
      <c r="I525" s="8"/>
      <c r="J525" s="9">
        <v>0</v>
      </c>
      <c r="K525" s="9">
        <v>0</v>
      </c>
      <c r="L525" s="10">
        <v>0</v>
      </c>
    </row>
    <row r="526" spans="1:12" x14ac:dyDescent="0.25">
      <c r="A526" s="28"/>
      <c r="B526" s="29"/>
      <c r="C526" s="14"/>
      <c r="D526" s="16"/>
      <c r="E526" s="17"/>
      <c r="F526" s="76"/>
      <c r="G526" s="56"/>
      <c r="H526" s="7"/>
      <c r="I526" s="8"/>
      <c r="J526" s="9">
        <v>0</v>
      </c>
      <c r="K526" s="9">
        <v>0</v>
      </c>
      <c r="L526" s="10">
        <v>0</v>
      </c>
    </row>
    <row r="527" spans="1:12" x14ac:dyDescent="0.25">
      <c r="A527" s="28"/>
      <c r="B527" s="29"/>
      <c r="C527" s="14"/>
      <c r="D527" s="16"/>
      <c r="E527" s="17"/>
      <c r="F527" s="76"/>
      <c r="G527" s="56"/>
      <c r="H527" s="54"/>
      <c r="I527" s="8"/>
      <c r="J527" s="9">
        <v>0</v>
      </c>
      <c r="K527" s="9">
        <v>0</v>
      </c>
      <c r="L527" s="10">
        <v>0</v>
      </c>
    </row>
    <row r="528" spans="1:12" x14ac:dyDescent="0.25">
      <c r="A528" s="28"/>
      <c r="B528" s="29"/>
      <c r="C528" s="14"/>
      <c r="D528" s="16"/>
      <c r="E528" s="17"/>
      <c r="F528" s="76"/>
      <c r="G528" s="56"/>
      <c r="H528" s="54"/>
      <c r="I528" s="8"/>
      <c r="J528" s="9">
        <v>0</v>
      </c>
      <c r="K528" s="9">
        <v>0</v>
      </c>
      <c r="L528" s="10">
        <v>0</v>
      </c>
    </row>
    <row r="529" spans="1:12" x14ac:dyDescent="0.25">
      <c r="A529" s="28"/>
      <c r="B529" s="29"/>
      <c r="C529" s="14"/>
      <c r="D529" s="16"/>
      <c r="E529" s="17"/>
      <c r="F529" s="76"/>
      <c r="G529" s="56"/>
      <c r="H529" s="7"/>
      <c r="I529" s="8"/>
      <c r="J529" s="9">
        <v>0</v>
      </c>
      <c r="K529" s="9">
        <v>0</v>
      </c>
      <c r="L529" s="10">
        <v>0</v>
      </c>
    </row>
    <row r="530" spans="1:12" x14ac:dyDescent="0.25">
      <c r="A530" s="28"/>
      <c r="B530" s="29"/>
      <c r="C530" s="14"/>
      <c r="D530" s="16"/>
      <c r="E530" s="17"/>
      <c r="F530" s="76"/>
      <c r="G530" s="56"/>
      <c r="H530" s="54"/>
      <c r="I530" s="8"/>
      <c r="J530" s="9">
        <v>0</v>
      </c>
      <c r="K530" s="9">
        <v>0</v>
      </c>
      <c r="L530" s="10">
        <v>0</v>
      </c>
    </row>
    <row r="531" spans="1:12" x14ac:dyDescent="0.25">
      <c r="A531" s="28"/>
      <c r="B531" s="29"/>
      <c r="C531" s="14"/>
      <c r="D531" s="16"/>
      <c r="E531" s="17"/>
      <c r="F531" s="76"/>
      <c r="G531" s="56"/>
      <c r="H531" s="54"/>
      <c r="I531" s="8"/>
      <c r="J531" s="9">
        <v>0</v>
      </c>
      <c r="K531" s="9">
        <v>0</v>
      </c>
      <c r="L531" s="10">
        <v>0</v>
      </c>
    </row>
    <row r="532" spans="1:12" x14ac:dyDescent="0.25">
      <c r="A532" s="28"/>
      <c r="B532" s="29"/>
      <c r="C532" s="14"/>
      <c r="D532" s="16"/>
      <c r="E532" s="17"/>
      <c r="F532" s="76"/>
      <c r="G532" s="56"/>
      <c r="H532" s="7"/>
      <c r="I532" s="8"/>
      <c r="J532" s="9">
        <v>0</v>
      </c>
      <c r="K532" s="9">
        <v>0</v>
      </c>
      <c r="L532" s="10">
        <v>0</v>
      </c>
    </row>
    <row r="533" spans="1:12" x14ac:dyDescent="0.25">
      <c r="A533" s="28"/>
      <c r="B533" s="29"/>
      <c r="C533" s="14"/>
      <c r="D533" s="16"/>
      <c r="E533" s="17"/>
      <c r="F533" s="76"/>
      <c r="G533" s="56"/>
      <c r="H533" s="54"/>
      <c r="I533" s="8"/>
      <c r="J533" s="9">
        <v>0</v>
      </c>
      <c r="K533" s="9">
        <v>0</v>
      </c>
      <c r="L533" s="10">
        <v>0</v>
      </c>
    </row>
    <row r="534" spans="1:12" x14ac:dyDescent="0.25">
      <c r="A534" s="28"/>
      <c r="B534" s="29"/>
      <c r="C534" s="14"/>
      <c r="D534" s="16"/>
      <c r="E534" s="17"/>
      <c r="F534" s="76"/>
      <c r="G534" s="56"/>
      <c r="H534" s="56"/>
      <c r="I534" s="8"/>
      <c r="J534" s="9">
        <v>0</v>
      </c>
      <c r="K534" s="9">
        <v>0</v>
      </c>
      <c r="L534" s="10">
        <v>0</v>
      </c>
    </row>
    <row r="535" spans="1:12" x14ac:dyDescent="0.25">
      <c r="A535" s="11"/>
      <c r="B535" s="12"/>
      <c r="C535" s="14"/>
      <c r="D535" s="16"/>
      <c r="E535" s="17"/>
      <c r="F535" s="76"/>
      <c r="G535" s="54"/>
      <c r="H535" s="7"/>
      <c r="I535" s="8"/>
      <c r="J535" s="9">
        <v>0</v>
      </c>
      <c r="K535" s="9">
        <v>0</v>
      </c>
      <c r="L535" s="10">
        <v>0</v>
      </c>
    </row>
    <row r="536" spans="1:12" x14ac:dyDescent="0.25">
      <c r="A536" s="11"/>
      <c r="B536" s="12"/>
      <c r="C536" s="14"/>
      <c r="D536" s="24"/>
      <c r="E536" s="25"/>
      <c r="F536" s="6"/>
      <c r="G536" s="7"/>
      <c r="H536" s="7"/>
      <c r="I536" s="8"/>
      <c r="J536" s="9">
        <v>0</v>
      </c>
      <c r="K536" s="9">
        <v>0</v>
      </c>
      <c r="L536" s="10">
        <v>0</v>
      </c>
    </row>
    <row r="537" spans="1:12" x14ac:dyDescent="0.25">
      <c r="A537" s="11"/>
      <c r="B537" s="12"/>
      <c r="C537" s="14"/>
      <c r="D537" s="24"/>
      <c r="E537" s="25"/>
      <c r="F537" s="6"/>
      <c r="G537" s="7"/>
      <c r="H537" s="7"/>
      <c r="I537" s="8"/>
      <c r="J537" s="9">
        <v>0</v>
      </c>
      <c r="K537" s="9">
        <v>0</v>
      </c>
      <c r="L537" s="10">
        <v>0</v>
      </c>
    </row>
    <row r="538" spans="1:12" x14ac:dyDescent="0.25">
      <c r="A538" s="11"/>
      <c r="B538" s="12"/>
      <c r="C538" s="14"/>
      <c r="D538" s="24"/>
      <c r="E538" s="25"/>
      <c r="F538" s="6"/>
      <c r="G538" s="7"/>
      <c r="H538" s="7"/>
      <c r="I538" s="8"/>
      <c r="J538" s="9">
        <v>0</v>
      </c>
      <c r="K538" s="9">
        <v>0</v>
      </c>
      <c r="L538" s="10">
        <v>0</v>
      </c>
    </row>
    <row r="539" spans="1:12" x14ac:dyDescent="0.25">
      <c r="A539" s="11"/>
      <c r="B539" s="12"/>
      <c r="C539" s="14"/>
      <c r="D539" s="24"/>
      <c r="E539" s="25"/>
      <c r="F539" s="6"/>
      <c r="G539" s="7"/>
      <c r="H539" s="7"/>
      <c r="I539" s="8"/>
      <c r="J539" s="9">
        <v>0</v>
      </c>
      <c r="K539" s="9">
        <v>0</v>
      </c>
      <c r="L539" s="10">
        <v>0</v>
      </c>
    </row>
    <row r="540" spans="1:12" x14ac:dyDescent="0.25">
      <c r="A540" s="11"/>
      <c r="B540" s="12"/>
      <c r="C540" s="14"/>
      <c r="D540" s="24"/>
      <c r="E540" s="25"/>
      <c r="F540" s="6"/>
      <c r="G540" s="7"/>
      <c r="H540" s="7"/>
      <c r="I540" s="8"/>
      <c r="J540" s="9">
        <v>0</v>
      </c>
      <c r="K540" s="9">
        <v>0</v>
      </c>
      <c r="L540" s="10">
        <v>0</v>
      </c>
    </row>
    <row r="541" spans="1:12" x14ac:dyDescent="0.25">
      <c r="A541" s="11"/>
      <c r="B541" s="12"/>
      <c r="C541" s="14"/>
      <c r="D541" s="24"/>
      <c r="E541" s="25"/>
      <c r="F541" s="6"/>
      <c r="G541" s="7"/>
      <c r="H541" s="7"/>
      <c r="I541" s="8"/>
      <c r="J541" s="9">
        <v>0</v>
      </c>
      <c r="K541" s="9">
        <v>0</v>
      </c>
      <c r="L541" s="10">
        <v>0</v>
      </c>
    </row>
    <row r="542" spans="1:12" x14ac:dyDescent="0.25">
      <c r="A542" s="11"/>
      <c r="B542" s="12"/>
      <c r="C542" s="14"/>
      <c r="D542" s="24"/>
      <c r="E542" s="25"/>
      <c r="F542" s="6"/>
      <c r="G542" s="7"/>
      <c r="H542" s="7"/>
      <c r="I542" s="8"/>
      <c r="J542" s="9">
        <v>0</v>
      </c>
      <c r="K542" s="9">
        <v>0</v>
      </c>
      <c r="L542" s="10">
        <v>0</v>
      </c>
    </row>
    <row r="543" spans="1:12" x14ac:dyDescent="0.25">
      <c r="A543" s="11"/>
      <c r="B543" s="12"/>
      <c r="C543" s="14"/>
      <c r="D543" s="24"/>
      <c r="E543" s="25"/>
      <c r="F543" s="6"/>
      <c r="G543" s="7"/>
      <c r="H543" s="7"/>
      <c r="I543" s="8"/>
      <c r="J543" s="9">
        <v>0</v>
      </c>
      <c r="K543" s="9">
        <v>0</v>
      </c>
      <c r="L543" s="10">
        <v>0</v>
      </c>
    </row>
    <row r="544" spans="1:12" x14ac:dyDescent="0.25">
      <c r="A544" s="11"/>
      <c r="B544" s="12"/>
      <c r="C544" s="14"/>
      <c r="D544" s="24"/>
      <c r="E544" s="25"/>
      <c r="F544" s="6"/>
      <c r="G544" s="7"/>
      <c r="H544" s="7"/>
      <c r="I544" s="8"/>
      <c r="J544" s="9">
        <v>0</v>
      </c>
      <c r="K544" s="9">
        <v>0</v>
      </c>
      <c r="L544" s="10">
        <v>0</v>
      </c>
    </row>
    <row r="545" spans="1:12" x14ac:dyDescent="0.25">
      <c r="A545" s="11"/>
      <c r="B545" s="12"/>
      <c r="C545" s="14"/>
      <c r="D545" s="24"/>
      <c r="E545" s="25"/>
      <c r="F545" s="6"/>
      <c r="G545" s="7"/>
      <c r="H545" s="7"/>
      <c r="I545" s="8"/>
      <c r="J545" s="9">
        <v>0</v>
      </c>
      <c r="K545" s="9">
        <v>0</v>
      </c>
      <c r="L545" s="10">
        <v>0</v>
      </c>
    </row>
    <row r="546" spans="1:12" x14ac:dyDescent="0.25">
      <c r="A546" s="11"/>
      <c r="B546" s="12"/>
      <c r="C546" s="14"/>
      <c r="D546" s="24"/>
      <c r="E546" s="25"/>
      <c r="F546" s="6"/>
      <c r="G546" s="7"/>
      <c r="H546" s="7"/>
      <c r="I546" s="8"/>
      <c r="J546" s="9">
        <v>0</v>
      </c>
      <c r="K546" s="9">
        <v>0</v>
      </c>
      <c r="L546" s="10">
        <v>0</v>
      </c>
    </row>
    <row r="547" spans="1:12" x14ac:dyDescent="0.25">
      <c r="A547" s="11"/>
      <c r="B547" s="12"/>
      <c r="C547" s="14"/>
      <c r="D547" s="24"/>
      <c r="E547" s="25"/>
      <c r="F547" s="6"/>
      <c r="G547" s="7"/>
      <c r="H547" s="7"/>
      <c r="I547" s="8"/>
      <c r="J547" s="9">
        <v>0</v>
      </c>
      <c r="K547" s="9">
        <v>0</v>
      </c>
      <c r="L547" s="10">
        <v>0</v>
      </c>
    </row>
    <row r="548" spans="1:12" x14ac:dyDescent="0.25">
      <c r="A548" s="11"/>
      <c r="B548" s="12"/>
      <c r="C548" s="14"/>
      <c r="D548" s="24"/>
      <c r="E548" s="25"/>
      <c r="F548" s="6"/>
      <c r="G548" s="7"/>
      <c r="H548" s="7"/>
      <c r="I548" s="8"/>
      <c r="J548" s="9">
        <v>0</v>
      </c>
      <c r="K548" s="9">
        <v>0</v>
      </c>
      <c r="L548" s="10">
        <v>0</v>
      </c>
    </row>
    <row r="549" spans="1:12" x14ac:dyDescent="0.25">
      <c r="A549" s="11"/>
      <c r="B549" s="12"/>
      <c r="C549" s="14"/>
      <c r="D549" s="24"/>
      <c r="E549" s="25"/>
      <c r="F549" s="6"/>
      <c r="G549" s="7"/>
      <c r="H549" s="7"/>
      <c r="I549" s="8"/>
      <c r="J549" s="9">
        <v>0</v>
      </c>
      <c r="K549" s="9">
        <v>0</v>
      </c>
      <c r="L549" s="10">
        <v>0</v>
      </c>
    </row>
    <row r="550" spans="1:12" x14ac:dyDescent="0.25">
      <c r="A550" s="11"/>
      <c r="B550" s="12"/>
      <c r="C550" s="14"/>
      <c r="D550" s="24"/>
      <c r="E550" s="25"/>
      <c r="F550" s="6"/>
      <c r="G550" s="7"/>
      <c r="H550" s="7"/>
      <c r="I550" s="8"/>
      <c r="J550" s="9">
        <v>0</v>
      </c>
      <c r="K550" s="9">
        <v>0</v>
      </c>
      <c r="L550" s="10">
        <v>0</v>
      </c>
    </row>
    <row r="551" spans="1:12" x14ac:dyDescent="0.25">
      <c r="A551" s="11"/>
      <c r="B551" s="12"/>
      <c r="C551" s="14"/>
      <c r="D551" s="24"/>
      <c r="E551" s="25"/>
      <c r="F551" s="6"/>
      <c r="G551" s="7"/>
      <c r="H551" s="7"/>
      <c r="I551" s="8"/>
      <c r="J551" s="9">
        <v>0</v>
      </c>
      <c r="K551" s="9">
        <v>0</v>
      </c>
      <c r="L551" s="10">
        <v>0</v>
      </c>
    </row>
    <row r="552" spans="1:12" x14ac:dyDescent="0.25">
      <c r="A552" s="11"/>
      <c r="B552" s="12"/>
      <c r="C552" s="14"/>
      <c r="D552" s="24"/>
      <c r="E552" s="25"/>
      <c r="F552" s="6"/>
      <c r="G552" s="7"/>
      <c r="H552" s="7"/>
      <c r="I552" s="8"/>
      <c r="J552" s="9">
        <v>0</v>
      </c>
      <c r="K552" s="9">
        <v>0</v>
      </c>
      <c r="L552" s="10">
        <v>0</v>
      </c>
    </row>
    <row r="553" spans="1:12" x14ac:dyDescent="0.25">
      <c r="A553" s="11"/>
      <c r="B553" s="12"/>
      <c r="C553" s="14"/>
      <c r="D553" s="24"/>
      <c r="E553" s="25"/>
      <c r="F553" s="6"/>
      <c r="G553" s="7"/>
      <c r="H553" s="7"/>
      <c r="I553" s="8"/>
      <c r="J553" s="9">
        <v>0</v>
      </c>
      <c r="K553" s="9">
        <v>0</v>
      </c>
      <c r="L553" s="10">
        <v>0</v>
      </c>
    </row>
    <row r="554" spans="1:12" x14ac:dyDescent="0.25">
      <c r="A554" s="11"/>
      <c r="B554" s="12"/>
      <c r="C554" s="14"/>
      <c r="D554" s="24"/>
      <c r="E554" s="25"/>
      <c r="F554" s="6"/>
      <c r="G554" s="7"/>
      <c r="H554" s="7"/>
      <c r="I554" s="8"/>
      <c r="J554" s="9">
        <v>0</v>
      </c>
      <c r="K554" s="9">
        <v>0</v>
      </c>
      <c r="L554" s="10">
        <v>0</v>
      </c>
    </row>
    <row r="555" spans="1:12" x14ac:dyDescent="0.25">
      <c r="A555" s="11"/>
      <c r="B555" s="12"/>
      <c r="C555" s="14"/>
      <c r="D555" s="24"/>
      <c r="E555" s="25"/>
      <c r="F555" s="6"/>
      <c r="G555" s="7"/>
      <c r="H555" s="7"/>
      <c r="I555" s="8"/>
      <c r="J555" s="9">
        <v>0</v>
      </c>
      <c r="K555" s="9">
        <v>0</v>
      </c>
      <c r="L555" s="10">
        <v>0</v>
      </c>
    </row>
    <row r="556" spans="1:12" x14ac:dyDescent="0.25">
      <c r="A556" s="11"/>
      <c r="B556" s="12"/>
      <c r="C556" s="14"/>
      <c r="D556" s="24"/>
      <c r="E556" s="25"/>
      <c r="F556" s="6"/>
      <c r="G556" s="7"/>
      <c r="H556" s="7"/>
      <c r="I556" s="8"/>
      <c r="J556" s="9">
        <v>0</v>
      </c>
      <c r="K556" s="9">
        <v>0</v>
      </c>
      <c r="L556" s="10">
        <v>0</v>
      </c>
    </row>
    <row r="557" spans="1:12" x14ac:dyDescent="0.25">
      <c r="A557" s="11"/>
      <c r="B557" s="12"/>
      <c r="C557" s="14"/>
      <c r="D557" s="24"/>
      <c r="E557" s="25"/>
      <c r="F557" s="6"/>
      <c r="G557" s="7"/>
      <c r="H557" s="7"/>
      <c r="I557" s="8"/>
      <c r="J557" s="9">
        <v>0</v>
      </c>
      <c r="K557" s="9">
        <v>0</v>
      </c>
      <c r="L557" s="10">
        <v>0</v>
      </c>
    </row>
    <row r="558" spans="1:12" x14ac:dyDescent="0.25">
      <c r="A558" s="11"/>
      <c r="B558" s="12"/>
      <c r="C558" s="14"/>
      <c r="D558" s="24"/>
      <c r="E558" s="25"/>
      <c r="F558" s="6"/>
      <c r="G558" s="7"/>
      <c r="H558" s="7"/>
      <c r="I558" s="8"/>
      <c r="J558" s="9">
        <v>0</v>
      </c>
      <c r="K558" s="9">
        <v>0</v>
      </c>
      <c r="L558" s="10">
        <v>0</v>
      </c>
    </row>
    <row r="559" spans="1:12" x14ac:dyDescent="0.25">
      <c r="A559" s="11"/>
      <c r="B559" s="12"/>
      <c r="C559" s="14"/>
      <c r="D559" s="24"/>
      <c r="E559" s="25"/>
      <c r="F559" s="6"/>
      <c r="G559" s="7"/>
      <c r="H559" s="7"/>
      <c r="I559" s="8"/>
      <c r="J559" s="9">
        <v>0</v>
      </c>
      <c r="K559" s="9">
        <v>0</v>
      </c>
      <c r="L559" s="10">
        <v>0</v>
      </c>
    </row>
    <row r="560" spans="1:12" x14ac:dyDescent="0.25">
      <c r="A560" s="11"/>
      <c r="B560" s="12"/>
      <c r="C560" s="14"/>
      <c r="D560" s="24"/>
      <c r="E560" s="25"/>
      <c r="F560" s="6"/>
      <c r="G560" s="7"/>
      <c r="H560" s="7"/>
      <c r="I560" s="8"/>
      <c r="J560" s="9">
        <v>0</v>
      </c>
      <c r="K560" s="9">
        <v>0</v>
      </c>
      <c r="L560" s="10">
        <v>0</v>
      </c>
    </row>
    <row r="561" spans="1:12" x14ac:dyDescent="0.25">
      <c r="A561" s="11"/>
      <c r="B561" s="12"/>
      <c r="C561" s="14"/>
      <c r="D561" s="24"/>
      <c r="E561" s="25"/>
      <c r="F561" s="6"/>
      <c r="G561" s="7"/>
      <c r="H561" s="7"/>
      <c r="I561" s="8"/>
      <c r="J561" s="9">
        <v>0</v>
      </c>
      <c r="K561" s="9">
        <v>0</v>
      </c>
      <c r="L561" s="10">
        <v>0</v>
      </c>
    </row>
    <row r="562" spans="1:12" x14ac:dyDescent="0.25">
      <c r="A562" s="11"/>
      <c r="B562" s="12"/>
      <c r="C562" s="14"/>
      <c r="D562" s="24"/>
      <c r="E562" s="25"/>
      <c r="F562" s="6"/>
      <c r="G562" s="7"/>
      <c r="H562" s="7"/>
      <c r="I562" s="8"/>
      <c r="J562" s="9">
        <v>0</v>
      </c>
      <c r="K562" s="9">
        <v>0</v>
      </c>
      <c r="L562" s="10">
        <v>0</v>
      </c>
    </row>
    <row r="563" spans="1:12" x14ac:dyDescent="0.25">
      <c r="A563" s="11"/>
      <c r="B563" s="12"/>
      <c r="C563" s="14"/>
      <c r="D563" s="24"/>
      <c r="E563" s="25"/>
      <c r="F563" s="6"/>
      <c r="G563" s="7"/>
      <c r="H563" s="7"/>
      <c r="I563" s="8"/>
      <c r="J563" s="9">
        <v>0</v>
      </c>
      <c r="K563" s="9">
        <v>0</v>
      </c>
      <c r="L563" s="10">
        <v>0</v>
      </c>
    </row>
    <row r="564" spans="1:12" x14ac:dyDescent="0.25">
      <c r="A564" s="11"/>
      <c r="B564" s="12"/>
      <c r="C564" s="14"/>
      <c r="D564" s="24"/>
      <c r="E564" s="25"/>
      <c r="F564" s="6"/>
      <c r="G564" s="7"/>
      <c r="H564" s="7"/>
      <c r="I564" s="8"/>
      <c r="J564" s="9">
        <v>0</v>
      </c>
      <c r="K564" s="9">
        <v>0</v>
      </c>
      <c r="L564" s="10">
        <v>0</v>
      </c>
    </row>
    <row r="565" spans="1:12" x14ac:dyDescent="0.25">
      <c r="A565" s="11"/>
      <c r="B565" s="12"/>
      <c r="C565" s="14"/>
      <c r="D565" s="24"/>
      <c r="E565" s="25"/>
      <c r="F565" s="6"/>
      <c r="G565" s="7"/>
      <c r="H565" s="7"/>
      <c r="I565" s="8"/>
      <c r="J565" s="9">
        <v>0</v>
      </c>
      <c r="K565" s="9">
        <v>0</v>
      </c>
      <c r="L565" s="10">
        <v>0</v>
      </c>
    </row>
    <row r="566" spans="1:12" x14ac:dyDescent="0.25">
      <c r="A566" s="11"/>
      <c r="B566" s="12"/>
      <c r="C566" s="14"/>
      <c r="D566" s="24"/>
      <c r="E566" s="25"/>
      <c r="F566" s="6"/>
      <c r="G566" s="7"/>
      <c r="H566" s="7"/>
      <c r="I566" s="8"/>
      <c r="J566" s="9">
        <v>0</v>
      </c>
      <c r="K566" s="9">
        <v>0</v>
      </c>
      <c r="L566" s="10">
        <v>0</v>
      </c>
    </row>
    <row r="567" spans="1:12" x14ac:dyDescent="0.25">
      <c r="A567" s="11"/>
      <c r="B567" s="12"/>
      <c r="C567" s="14"/>
      <c r="D567" s="24"/>
      <c r="E567" s="25"/>
      <c r="F567" s="6"/>
      <c r="G567" s="7"/>
      <c r="H567" s="7"/>
      <c r="I567" s="8"/>
      <c r="J567" s="9">
        <v>0</v>
      </c>
      <c r="K567" s="9">
        <v>0</v>
      </c>
      <c r="L567" s="10">
        <v>0</v>
      </c>
    </row>
    <row r="568" spans="1:12" x14ac:dyDescent="0.25">
      <c r="A568" s="11"/>
      <c r="B568" s="12"/>
      <c r="C568" s="14"/>
      <c r="D568" s="24"/>
      <c r="E568" s="25"/>
      <c r="F568" s="6"/>
      <c r="G568" s="7"/>
      <c r="H568" s="7"/>
      <c r="I568" s="8"/>
      <c r="J568" s="9">
        <v>0</v>
      </c>
      <c r="K568" s="9">
        <v>0</v>
      </c>
      <c r="L568" s="10">
        <v>0</v>
      </c>
    </row>
    <row r="569" spans="1:12" x14ac:dyDescent="0.25">
      <c r="A569" s="11"/>
      <c r="B569" s="12"/>
      <c r="C569" s="14"/>
      <c r="D569" s="24"/>
      <c r="E569" s="25"/>
      <c r="F569" s="6"/>
      <c r="G569" s="7"/>
      <c r="H569" s="7"/>
      <c r="I569" s="8"/>
      <c r="J569" s="9">
        <v>0</v>
      </c>
      <c r="K569" s="9">
        <v>0</v>
      </c>
      <c r="L569" s="10">
        <v>0</v>
      </c>
    </row>
    <row r="570" spans="1:12" x14ac:dyDescent="0.25">
      <c r="A570" s="11"/>
      <c r="B570" s="12"/>
      <c r="C570" s="14"/>
      <c r="D570" s="24"/>
      <c r="E570" s="25"/>
      <c r="F570" s="6"/>
      <c r="G570" s="7"/>
      <c r="H570" s="7"/>
      <c r="I570" s="8"/>
      <c r="J570" s="9">
        <v>0</v>
      </c>
      <c r="K570" s="9">
        <v>0</v>
      </c>
      <c r="L570" s="10">
        <v>0</v>
      </c>
    </row>
    <row r="571" spans="1:12" x14ac:dyDescent="0.25">
      <c r="A571" s="11"/>
      <c r="B571" s="12"/>
      <c r="C571" s="14"/>
      <c r="D571" s="24"/>
      <c r="E571" s="25"/>
      <c r="F571" s="6"/>
      <c r="G571" s="7"/>
      <c r="H571" s="7"/>
      <c r="I571" s="8"/>
      <c r="J571" s="9">
        <v>0</v>
      </c>
      <c r="K571" s="9">
        <v>0</v>
      </c>
      <c r="L571" s="10">
        <v>0</v>
      </c>
    </row>
    <row r="572" spans="1:12" x14ac:dyDescent="0.25">
      <c r="A572" s="11"/>
      <c r="B572" s="12"/>
      <c r="C572" s="14"/>
      <c r="D572" s="24"/>
      <c r="E572" s="25"/>
      <c r="F572" s="6"/>
      <c r="G572" s="7"/>
      <c r="H572" s="7"/>
      <c r="I572" s="8"/>
      <c r="J572" s="9">
        <v>0</v>
      </c>
      <c r="K572" s="9">
        <v>0</v>
      </c>
      <c r="L572" s="10">
        <v>0</v>
      </c>
    </row>
    <row r="573" spans="1:12" x14ac:dyDescent="0.25">
      <c r="A573" s="11"/>
      <c r="B573" s="12"/>
      <c r="C573" s="14"/>
      <c r="D573" s="24"/>
      <c r="E573" s="25"/>
      <c r="F573" s="6"/>
      <c r="G573" s="7"/>
      <c r="H573" s="7"/>
      <c r="I573" s="8"/>
      <c r="J573" s="9">
        <v>0</v>
      </c>
      <c r="K573" s="9">
        <v>0</v>
      </c>
      <c r="L573" s="10">
        <v>0</v>
      </c>
    </row>
    <row r="574" spans="1:12" x14ac:dyDescent="0.25">
      <c r="A574" s="11"/>
      <c r="B574" s="12"/>
      <c r="C574" s="14"/>
      <c r="D574" s="24"/>
      <c r="E574" s="25"/>
      <c r="F574" s="6"/>
      <c r="G574" s="7"/>
      <c r="H574" s="7"/>
      <c r="I574" s="8"/>
      <c r="J574" s="9">
        <v>0</v>
      </c>
      <c r="K574" s="9">
        <v>0</v>
      </c>
      <c r="L574" s="10">
        <v>0</v>
      </c>
    </row>
    <row r="575" spans="1:12" x14ac:dyDescent="0.25">
      <c r="A575" s="11"/>
      <c r="B575" s="12"/>
      <c r="C575" s="14"/>
      <c r="D575" s="24"/>
      <c r="E575" s="25"/>
      <c r="F575" s="6"/>
      <c r="G575" s="7"/>
      <c r="H575" s="7"/>
      <c r="I575" s="8"/>
      <c r="J575" s="9">
        <v>0</v>
      </c>
      <c r="K575" s="9">
        <v>0</v>
      </c>
      <c r="L575" s="10">
        <v>0</v>
      </c>
    </row>
    <row r="576" spans="1:12" x14ac:dyDescent="0.25">
      <c r="A576" s="11"/>
      <c r="B576" s="12"/>
      <c r="C576" s="14"/>
      <c r="D576" s="24"/>
      <c r="E576" s="25"/>
      <c r="F576" s="6"/>
      <c r="G576" s="7"/>
      <c r="H576" s="7"/>
      <c r="I576" s="8"/>
      <c r="J576" s="9">
        <v>0</v>
      </c>
      <c r="K576" s="9">
        <v>0</v>
      </c>
      <c r="L576" s="10">
        <v>0</v>
      </c>
    </row>
    <row r="577" spans="1:12" x14ac:dyDescent="0.25">
      <c r="A577" s="11"/>
      <c r="B577" s="12"/>
      <c r="C577" s="14"/>
      <c r="D577" s="24"/>
      <c r="E577" s="25"/>
      <c r="F577" s="6"/>
      <c r="G577" s="7"/>
      <c r="H577" s="7"/>
      <c r="I577" s="8"/>
      <c r="J577" s="9">
        <v>0</v>
      </c>
      <c r="K577" s="9">
        <v>0</v>
      </c>
      <c r="L577" s="10">
        <v>0</v>
      </c>
    </row>
    <row r="578" spans="1:12" x14ac:dyDescent="0.25">
      <c r="A578" s="11"/>
      <c r="B578" s="12"/>
      <c r="C578" s="14"/>
      <c r="D578" s="24"/>
      <c r="E578" s="25"/>
      <c r="F578" s="6"/>
      <c r="G578" s="7"/>
      <c r="H578" s="7"/>
      <c r="I578" s="8"/>
      <c r="J578" s="9">
        <v>0</v>
      </c>
      <c r="K578" s="9">
        <v>0</v>
      </c>
      <c r="L578" s="10">
        <v>0</v>
      </c>
    </row>
    <row r="579" spans="1:12" x14ac:dyDescent="0.25">
      <c r="A579" s="11"/>
      <c r="B579" s="12"/>
      <c r="C579" s="14"/>
      <c r="D579" s="24"/>
      <c r="E579" s="25"/>
      <c r="F579" s="6"/>
      <c r="G579" s="7"/>
      <c r="H579" s="7"/>
      <c r="I579" s="8"/>
      <c r="J579" s="9">
        <v>0</v>
      </c>
      <c r="K579" s="9">
        <v>0</v>
      </c>
      <c r="L579" s="10">
        <v>0</v>
      </c>
    </row>
    <row r="580" spans="1:12" x14ac:dyDescent="0.25">
      <c r="A580" s="11"/>
      <c r="B580" s="12"/>
      <c r="C580" s="14"/>
      <c r="D580" s="24"/>
      <c r="E580" s="25"/>
      <c r="F580" s="6"/>
      <c r="G580" s="7"/>
      <c r="H580" s="7"/>
      <c r="I580" s="8"/>
      <c r="J580" s="9">
        <v>0</v>
      </c>
      <c r="K580" s="9">
        <v>0</v>
      </c>
      <c r="L580" s="10">
        <v>0</v>
      </c>
    </row>
    <row r="581" spans="1:12" x14ac:dyDescent="0.25">
      <c r="A581" s="11"/>
      <c r="B581" s="12"/>
      <c r="C581" s="14"/>
      <c r="D581" s="24"/>
      <c r="E581" s="25"/>
      <c r="F581" s="6"/>
      <c r="G581" s="7"/>
      <c r="H581" s="7"/>
      <c r="I581" s="8"/>
      <c r="J581" s="9">
        <v>0</v>
      </c>
      <c r="K581" s="9">
        <v>0</v>
      </c>
      <c r="L581" s="10">
        <v>0</v>
      </c>
    </row>
    <row r="582" spans="1:12" x14ac:dyDescent="0.25">
      <c r="A582" s="11"/>
      <c r="B582" s="12"/>
      <c r="C582" s="14"/>
      <c r="D582" s="24"/>
      <c r="E582" s="25"/>
      <c r="F582" s="6"/>
      <c r="G582" s="7"/>
      <c r="H582" s="7"/>
      <c r="I582" s="8"/>
      <c r="J582" s="9">
        <v>0</v>
      </c>
      <c r="K582" s="9">
        <v>0</v>
      </c>
      <c r="L582" s="10">
        <v>0</v>
      </c>
    </row>
    <row r="583" spans="1:12" x14ac:dyDescent="0.25">
      <c r="A583" s="43"/>
      <c r="B583" s="44"/>
      <c r="C583" s="14"/>
      <c r="D583" s="24"/>
      <c r="E583" s="25"/>
      <c r="F583" s="6"/>
      <c r="G583" s="7"/>
      <c r="H583" s="7"/>
      <c r="I583" s="8"/>
      <c r="J583" s="9">
        <v>0</v>
      </c>
      <c r="K583" s="9">
        <v>0</v>
      </c>
      <c r="L583" s="10">
        <v>0</v>
      </c>
    </row>
    <row r="584" spans="1:12" x14ac:dyDescent="0.25">
      <c r="A584" s="88" t="s">
        <v>329</v>
      </c>
      <c r="B584" s="89" t="s">
        <v>330</v>
      </c>
      <c r="C584" s="14" t="s">
        <v>331</v>
      </c>
      <c r="D584" s="16" t="s">
        <v>90</v>
      </c>
      <c r="E584" s="17" t="s">
        <v>289</v>
      </c>
      <c r="F584" s="6">
        <v>1</v>
      </c>
      <c r="G584" s="7">
        <v>30</v>
      </c>
      <c r="H584" s="21"/>
      <c r="I584" s="67">
        <v>30</v>
      </c>
      <c r="J584" s="9">
        <v>1.3</v>
      </c>
      <c r="K584" s="9">
        <v>0</v>
      </c>
      <c r="L584" s="10">
        <v>39</v>
      </c>
    </row>
    <row r="585" spans="1:12" x14ac:dyDescent="0.25">
      <c r="A585" s="11" t="s">
        <v>5</v>
      </c>
      <c r="B585" s="12">
        <v>64.5</v>
      </c>
      <c r="C585" s="14" t="s">
        <v>332</v>
      </c>
      <c r="D585" s="22" t="s">
        <v>29</v>
      </c>
      <c r="E585" s="17" t="s">
        <v>289</v>
      </c>
      <c r="F585" s="6">
        <v>1</v>
      </c>
      <c r="G585" s="7">
        <v>6</v>
      </c>
      <c r="H585" s="7"/>
      <c r="I585" s="8"/>
      <c r="J585" s="9">
        <v>0</v>
      </c>
      <c r="K585" s="9">
        <v>0</v>
      </c>
      <c r="L585" s="10">
        <v>0</v>
      </c>
    </row>
    <row r="586" spans="1:12" ht="24.75" x14ac:dyDescent="0.25">
      <c r="A586" s="11" t="s">
        <v>11</v>
      </c>
      <c r="B586" s="12"/>
      <c r="C586" s="14" t="s">
        <v>333</v>
      </c>
      <c r="D586" s="17" t="s">
        <v>334</v>
      </c>
      <c r="E586" s="17" t="s">
        <v>39</v>
      </c>
      <c r="F586" s="6">
        <v>1</v>
      </c>
      <c r="G586" s="7"/>
      <c r="H586" s="7">
        <v>25</v>
      </c>
      <c r="I586" s="67">
        <f>VLOOKUP(C586,[1]LHP!$B$4850:$G$7706,6,1)</f>
        <v>29</v>
      </c>
      <c r="J586" s="9">
        <v>0</v>
      </c>
      <c r="K586" s="9">
        <v>1.3</v>
      </c>
      <c r="L586" s="10">
        <v>24.4</v>
      </c>
    </row>
    <row r="587" spans="1:12" x14ac:dyDescent="0.25">
      <c r="A587" s="11" t="s">
        <v>335</v>
      </c>
      <c r="B587" s="12"/>
      <c r="C587" s="14" t="s">
        <v>333</v>
      </c>
      <c r="D587" s="16" t="s">
        <v>79</v>
      </c>
      <c r="E587" s="17" t="s">
        <v>266</v>
      </c>
      <c r="F587" s="6">
        <v>1</v>
      </c>
      <c r="G587" s="7"/>
      <c r="H587" s="7">
        <v>70</v>
      </c>
      <c r="I587" s="67">
        <v>15</v>
      </c>
      <c r="J587" s="9">
        <v>0</v>
      </c>
      <c r="K587" s="9">
        <v>1.3</v>
      </c>
      <c r="L587" s="13">
        <v>68.3</v>
      </c>
    </row>
    <row r="588" spans="1:12" x14ac:dyDescent="0.25">
      <c r="A588" s="11" t="s">
        <v>336</v>
      </c>
      <c r="B588" s="12">
        <v>32.299999999999997</v>
      </c>
      <c r="C588" s="14" t="s">
        <v>337</v>
      </c>
      <c r="D588" s="16" t="s">
        <v>338</v>
      </c>
      <c r="E588" s="17" t="s">
        <v>16</v>
      </c>
      <c r="F588" s="6">
        <v>1</v>
      </c>
      <c r="G588" s="7">
        <v>15</v>
      </c>
      <c r="H588" s="7">
        <v>15</v>
      </c>
      <c r="I588" s="67">
        <v>22</v>
      </c>
      <c r="J588" s="9">
        <v>1.3</v>
      </c>
      <c r="K588" s="9">
        <v>1.3</v>
      </c>
      <c r="L588" s="10">
        <v>34.1</v>
      </c>
    </row>
    <row r="589" spans="1:12" x14ac:dyDescent="0.25">
      <c r="A589" s="11" t="s">
        <v>339</v>
      </c>
      <c r="B589" s="12">
        <v>64.5</v>
      </c>
      <c r="C589" s="14" t="s">
        <v>340</v>
      </c>
      <c r="D589" s="16" t="s">
        <v>26</v>
      </c>
      <c r="E589" s="17" t="s">
        <v>278</v>
      </c>
      <c r="F589" s="6">
        <v>1</v>
      </c>
      <c r="G589" s="7">
        <v>60</v>
      </c>
      <c r="H589" s="7"/>
      <c r="I589" s="67">
        <v>33</v>
      </c>
      <c r="J589" s="9">
        <v>1.3</v>
      </c>
      <c r="K589" s="9">
        <v>0</v>
      </c>
      <c r="L589" s="10">
        <v>78</v>
      </c>
    </row>
    <row r="590" spans="1:12" x14ac:dyDescent="0.25">
      <c r="A590" s="11"/>
      <c r="B590" s="12"/>
      <c r="C590" s="14" t="s">
        <v>341</v>
      </c>
      <c r="D590" s="41" t="s">
        <v>29</v>
      </c>
      <c r="E590" s="25" t="s">
        <v>278</v>
      </c>
      <c r="F590" s="6">
        <v>1</v>
      </c>
      <c r="G590" s="7">
        <v>16</v>
      </c>
      <c r="H590" s="7"/>
      <c r="I590" s="8"/>
      <c r="J590" s="9">
        <v>0</v>
      </c>
      <c r="K590" s="9">
        <v>0</v>
      </c>
      <c r="L590" s="10">
        <v>0</v>
      </c>
    </row>
    <row r="591" spans="1:12" x14ac:dyDescent="0.25">
      <c r="A591" s="11"/>
      <c r="B591" s="12"/>
      <c r="C591" s="14" t="s">
        <v>342</v>
      </c>
      <c r="D591" s="24" t="s">
        <v>60</v>
      </c>
      <c r="E591" s="25" t="s">
        <v>343</v>
      </c>
      <c r="F591" s="6">
        <v>1</v>
      </c>
      <c r="G591" s="7"/>
      <c r="H591" s="7">
        <v>90</v>
      </c>
      <c r="I591" s="67">
        <v>16</v>
      </c>
      <c r="J591" s="9">
        <v>0</v>
      </c>
      <c r="K591" s="9">
        <v>1.3</v>
      </c>
      <c r="L591" s="13">
        <v>87.8</v>
      </c>
    </row>
    <row r="592" spans="1:12" x14ac:dyDescent="0.25">
      <c r="A592" s="11"/>
      <c r="B592" s="12"/>
      <c r="C592" s="14" t="s">
        <v>344</v>
      </c>
      <c r="D592" s="24" t="s">
        <v>345</v>
      </c>
      <c r="E592" s="25" t="s">
        <v>346</v>
      </c>
      <c r="F592" s="6">
        <v>1</v>
      </c>
      <c r="G592" s="7">
        <v>6</v>
      </c>
      <c r="H592" s="7">
        <v>18</v>
      </c>
      <c r="I592" s="8">
        <v>22</v>
      </c>
      <c r="J592" s="9">
        <v>1.3</v>
      </c>
      <c r="K592" s="9">
        <v>1.3</v>
      </c>
      <c r="L592" s="10">
        <v>25.4</v>
      </c>
    </row>
    <row r="593" spans="1:12" ht="24.75" x14ac:dyDescent="0.25">
      <c r="A593" s="11"/>
      <c r="B593" s="12"/>
      <c r="C593" s="14" t="s">
        <v>347</v>
      </c>
      <c r="D593" s="40" t="s">
        <v>348</v>
      </c>
      <c r="E593" s="25" t="s">
        <v>346</v>
      </c>
      <c r="F593" s="6">
        <v>1</v>
      </c>
      <c r="G593" s="7">
        <v>8</v>
      </c>
      <c r="H593" s="7">
        <v>17</v>
      </c>
      <c r="I593" s="8">
        <v>22</v>
      </c>
      <c r="J593" s="9">
        <v>1.3</v>
      </c>
      <c r="K593" s="9">
        <v>1.3</v>
      </c>
      <c r="L593" s="13">
        <v>27</v>
      </c>
    </row>
    <row r="594" spans="1:12" x14ac:dyDescent="0.25">
      <c r="A594" s="11"/>
      <c r="B594" s="12"/>
      <c r="C594" s="90" t="s">
        <v>349</v>
      </c>
      <c r="D594" s="35" t="s">
        <v>88</v>
      </c>
      <c r="E594" s="35" t="s">
        <v>289</v>
      </c>
      <c r="F594" s="6">
        <v>1</v>
      </c>
      <c r="G594" s="7"/>
      <c r="H594" s="7">
        <v>18</v>
      </c>
      <c r="I594" s="67"/>
      <c r="J594" s="9">
        <v>0</v>
      </c>
      <c r="K594" s="9">
        <v>0</v>
      </c>
      <c r="L594" s="13">
        <v>0</v>
      </c>
    </row>
    <row r="595" spans="1:12" x14ac:dyDescent="0.25">
      <c r="A595" s="11" t="s">
        <v>73</v>
      </c>
      <c r="B595" s="12">
        <f>B585+B588+B589</f>
        <v>161.30000000000001</v>
      </c>
      <c r="C595" s="14"/>
      <c r="D595" s="40"/>
      <c r="E595" s="25"/>
      <c r="F595" s="6"/>
      <c r="G595" s="7"/>
      <c r="H595" s="7"/>
      <c r="I595" s="21"/>
      <c r="J595" s="9">
        <v>0</v>
      </c>
      <c r="K595" s="9">
        <v>0</v>
      </c>
      <c r="L595" s="10">
        <v>0</v>
      </c>
    </row>
    <row r="596" spans="1:12" x14ac:dyDescent="0.25">
      <c r="A596" s="11"/>
      <c r="B596" s="12"/>
      <c r="C596" s="14"/>
      <c r="D596" s="40"/>
      <c r="E596" s="25"/>
      <c r="F596" s="6"/>
      <c r="G596" s="7"/>
      <c r="H596" s="7"/>
      <c r="I596" s="21"/>
      <c r="J596" s="9">
        <v>0</v>
      </c>
      <c r="K596" s="9">
        <v>0</v>
      </c>
      <c r="L596" s="10">
        <v>0</v>
      </c>
    </row>
    <row r="597" spans="1:12" ht="36.75" x14ac:dyDescent="0.25">
      <c r="A597" s="11"/>
      <c r="B597" s="12"/>
      <c r="C597" s="14" t="s">
        <v>350</v>
      </c>
      <c r="D597" s="40" t="s">
        <v>351</v>
      </c>
      <c r="E597" s="25" t="s">
        <v>143</v>
      </c>
      <c r="F597" s="6">
        <v>2</v>
      </c>
      <c r="G597" s="7"/>
      <c r="H597" s="7">
        <v>55</v>
      </c>
      <c r="I597" s="67">
        <f>VLOOKUP(C597,[1]LHP!$B$4850:$G$7706,6,1)</f>
        <v>27</v>
      </c>
      <c r="J597" s="9">
        <v>0</v>
      </c>
      <c r="K597" s="9">
        <v>1</v>
      </c>
      <c r="L597" s="13">
        <v>41.3</v>
      </c>
    </row>
    <row r="598" spans="1:12" x14ac:dyDescent="0.25">
      <c r="A598" s="11"/>
      <c r="B598" s="12"/>
      <c r="C598" s="14" t="s">
        <v>352</v>
      </c>
      <c r="D598" s="40" t="s">
        <v>79</v>
      </c>
      <c r="E598" s="25" t="s">
        <v>157</v>
      </c>
      <c r="F598" s="6">
        <v>2</v>
      </c>
      <c r="G598" s="7"/>
      <c r="H598" s="7">
        <v>60</v>
      </c>
      <c r="I598" s="67">
        <v>23</v>
      </c>
      <c r="J598" s="9">
        <v>0</v>
      </c>
      <c r="K598" s="9">
        <v>1</v>
      </c>
      <c r="L598" s="13">
        <v>45</v>
      </c>
    </row>
    <row r="599" spans="1:12" x14ac:dyDescent="0.25">
      <c r="A599" s="11"/>
      <c r="B599" s="12"/>
      <c r="C599" s="14" t="s">
        <v>353</v>
      </c>
      <c r="D599" s="40" t="s">
        <v>90</v>
      </c>
      <c r="E599" s="25" t="s">
        <v>354</v>
      </c>
      <c r="F599" s="6">
        <v>2</v>
      </c>
      <c r="G599" s="7">
        <v>30</v>
      </c>
      <c r="H599" s="7"/>
      <c r="I599" s="67">
        <f>VLOOKUP(C599,[1]LHP!$B$4850:$G$7706,6,1)</f>
        <v>42</v>
      </c>
      <c r="J599" s="9">
        <v>1.2</v>
      </c>
      <c r="K599" s="9">
        <v>0</v>
      </c>
      <c r="L599" s="10">
        <v>36</v>
      </c>
    </row>
    <row r="600" spans="1:12" x14ac:dyDescent="0.25">
      <c r="A600" s="11"/>
      <c r="B600" s="12"/>
      <c r="C600" s="14" t="s">
        <v>355</v>
      </c>
      <c r="D600" s="40" t="s">
        <v>90</v>
      </c>
      <c r="E600" s="25" t="s">
        <v>130</v>
      </c>
      <c r="F600" s="6">
        <v>2</v>
      </c>
      <c r="G600" s="7">
        <v>30</v>
      </c>
      <c r="H600" s="7"/>
      <c r="I600" s="67">
        <f>VLOOKUP(C600,[1]LHP!$B$4850:$G$7706,6,1)</f>
        <v>42</v>
      </c>
      <c r="J600" s="9">
        <v>1.2</v>
      </c>
      <c r="K600" s="9">
        <v>0</v>
      </c>
      <c r="L600" s="10">
        <v>36</v>
      </c>
    </row>
    <row r="601" spans="1:12" x14ac:dyDescent="0.25">
      <c r="A601" s="11"/>
      <c r="B601" s="12"/>
      <c r="C601" s="14" t="s">
        <v>356</v>
      </c>
      <c r="D601" s="40" t="s">
        <v>79</v>
      </c>
      <c r="E601" s="25" t="s">
        <v>235</v>
      </c>
      <c r="F601" s="6">
        <v>2</v>
      </c>
      <c r="G601" s="7"/>
      <c r="H601" s="7">
        <v>60</v>
      </c>
      <c r="I601" s="67">
        <v>22</v>
      </c>
      <c r="J601" s="9">
        <v>0</v>
      </c>
      <c r="K601" s="9">
        <v>1</v>
      </c>
      <c r="L601" s="13">
        <v>45</v>
      </c>
    </row>
    <row r="602" spans="1:12" ht="36.75" x14ac:dyDescent="0.25">
      <c r="A602" s="11"/>
      <c r="B602" s="12"/>
      <c r="C602" s="14" t="s">
        <v>357</v>
      </c>
      <c r="D602" s="40" t="s">
        <v>358</v>
      </c>
      <c r="E602" s="25" t="s">
        <v>84</v>
      </c>
      <c r="F602" s="6">
        <v>2</v>
      </c>
      <c r="G602" s="7">
        <v>14</v>
      </c>
      <c r="H602" s="7"/>
      <c r="I602" s="8">
        <f>VLOOKUP(C602,[1]LHP!$B$4850:$G$7706,6,1)</f>
        <v>22</v>
      </c>
      <c r="J602" s="9">
        <v>1</v>
      </c>
      <c r="K602" s="9">
        <v>0</v>
      </c>
      <c r="L602" s="13">
        <v>14</v>
      </c>
    </row>
    <row r="603" spans="1:12" ht="36.75" x14ac:dyDescent="0.25">
      <c r="A603" s="11"/>
      <c r="B603" s="12"/>
      <c r="C603" s="14" t="s">
        <v>215</v>
      </c>
      <c r="D603" s="40" t="s">
        <v>359</v>
      </c>
      <c r="E603" s="25" t="s">
        <v>84</v>
      </c>
      <c r="F603" s="6">
        <v>2</v>
      </c>
      <c r="G603" s="7"/>
      <c r="H603" s="7">
        <v>56</v>
      </c>
      <c r="I603" s="67">
        <f>VLOOKUP(C603,[1]LHP!$B$4850:$G$7706,6,1)</f>
        <v>23</v>
      </c>
      <c r="J603" s="9">
        <v>0</v>
      </c>
      <c r="K603" s="9">
        <v>1</v>
      </c>
      <c r="L603" s="13">
        <v>42</v>
      </c>
    </row>
    <row r="604" spans="1:12" ht="24.75" x14ac:dyDescent="0.25">
      <c r="A604" s="11"/>
      <c r="B604" s="12"/>
      <c r="C604" s="14" t="s">
        <v>360</v>
      </c>
      <c r="D604" s="40" t="s">
        <v>93</v>
      </c>
      <c r="E604" s="25" t="s">
        <v>136</v>
      </c>
      <c r="F604" s="6">
        <v>2</v>
      </c>
      <c r="G604" s="7"/>
      <c r="H604" s="7">
        <v>60</v>
      </c>
      <c r="I604" s="67">
        <f>VLOOKUP(C604,[1]LHP!$B$4850:$G$7706,6,1)</f>
        <v>23</v>
      </c>
      <c r="J604" s="9">
        <v>0</v>
      </c>
      <c r="K604" s="9">
        <v>1.3</v>
      </c>
      <c r="L604" s="13">
        <v>58.5</v>
      </c>
    </row>
    <row r="605" spans="1:12" x14ac:dyDescent="0.25">
      <c r="A605" s="11"/>
      <c r="B605" s="12"/>
      <c r="C605" s="14" t="s">
        <v>361</v>
      </c>
      <c r="D605" s="40" t="s">
        <v>26</v>
      </c>
      <c r="E605" s="25" t="s">
        <v>362</v>
      </c>
      <c r="F605" s="6">
        <v>2</v>
      </c>
      <c r="G605" s="7">
        <v>30</v>
      </c>
      <c r="H605" s="7"/>
      <c r="I605" s="67">
        <f>VLOOKUP(C605,[1]LHP!$B$4850:$G$7706,6,1)</f>
        <v>50</v>
      </c>
      <c r="J605" s="9">
        <v>1.2</v>
      </c>
      <c r="K605" s="9">
        <v>0</v>
      </c>
      <c r="L605" s="10">
        <v>36</v>
      </c>
    </row>
    <row r="606" spans="1:12" x14ac:dyDescent="0.25">
      <c r="A606" s="11"/>
      <c r="B606" s="12"/>
      <c r="C606" s="14" t="s">
        <v>363</v>
      </c>
      <c r="D606" s="40" t="s">
        <v>26</v>
      </c>
      <c r="E606" s="25" t="s">
        <v>364</v>
      </c>
      <c r="F606" s="6">
        <v>2</v>
      </c>
      <c r="G606" s="7">
        <v>30</v>
      </c>
      <c r="H606" s="7"/>
      <c r="I606" s="67">
        <f>VLOOKUP(C606,[1]LHP!$B$4850:$G$7706,6,1)</f>
        <v>51</v>
      </c>
      <c r="J606" s="9">
        <v>1.2</v>
      </c>
      <c r="K606" s="9">
        <v>0</v>
      </c>
      <c r="L606" s="10">
        <v>36</v>
      </c>
    </row>
    <row r="607" spans="1:12" ht="48.75" x14ac:dyDescent="0.25">
      <c r="A607" s="11"/>
      <c r="B607" s="12"/>
      <c r="C607" s="14" t="s">
        <v>365</v>
      </c>
      <c r="D607" s="40" t="s">
        <v>366</v>
      </c>
      <c r="E607" s="25" t="s">
        <v>72</v>
      </c>
      <c r="F607" s="6">
        <v>2</v>
      </c>
      <c r="G607" s="7"/>
      <c r="H607" s="7">
        <v>3</v>
      </c>
      <c r="I607" s="8">
        <f>VLOOKUP(C607,[1]LHP!$B$4850:$G$7706,6,1)</f>
        <v>29</v>
      </c>
      <c r="J607" s="9">
        <v>0</v>
      </c>
      <c r="K607" s="9">
        <v>1.3</v>
      </c>
      <c r="L607" s="10">
        <v>2.9</v>
      </c>
    </row>
    <row r="608" spans="1:12" x14ac:dyDescent="0.25">
      <c r="A608" s="11"/>
      <c r="B608" s="12"/>
      <c r="C608" s="14" t="s">
        <v>367</v>
      </c>
      <c r="D608" s="81" t="s">
        <v>29</v>
      </c>
      <c r="E608" s="25" t="s">
        <v>278</v>
      </c>
      <c r="F608" s="6">
        <v>2</v>
      </c>
      <c r="G608" s="7">
        <v>16</v>
      </c>
      <c r="H608" s="7"/>
      <c r="I608" s="8"/>
      <c r="J608" s="9">
        <v>0</v>
      </c>
      <c r="K608" s="9">
        <v>0</v>
      </c>
      <c r="L608" s="10">
        <v>0</v>
      </c>
    </row>
    <row r="609" spans="1:12" x14ac:dyDescent="0.25">
      <c r="A609" s="11"/>
      <c r="B609" s="12"/>
      <c r="C609" s="14" t="s">
        <v>368</v>
      </c>
      <c r="D609" s="40" t="s">
        <v>97</v>
      </c>
      <c r="E609" s="25" t="s">
        <v>278</v>
      </c>
      <c r="F609" s="6">
        <v>2</v>
      </c>
      <c r="G609" s="7"/>
      <c r="H609" s="7">
        <v>90</v>
      </c>
      <c r="I609" s="67">
        <f>VLOOKUP(C609,[1]LHP!$B$4850:$G$7706,6,1)</f>
        <v>29</v>
      </c>
      <c r="J609" s="9">
        <v>0</v>
      </c>
      <c r="K609" s="9">
        <v>1.3</v>
      </c>
      <c r="L609" s="13">
        <v>87.8</v>
      </c>
    </row>
    <row r="610" spans="1:12" ht="36.75" x14ac:dyDescent="0.25">
      <c r="A610" s="11"/>
      <c r="B610" s="12"/>
      <c r="C610" s="14" t="s">
        <v>369</v>
      </c>
      <c r="D610" s="40" t="s">
        <v>370</v>
      </c>
      <c r="E610" s="25" t="s">
        <v>27</v>
      </c>
      <c r="F610" s="6">
        <v>2</v>
      </c>
      <c r="G610" s="7"/>
      <c r="H610" s="7">
        <v>85</v>
      </c>
      <c r="I610" s="67">
        <f>VLOOKUP(C610,[1]LHP!$B$4850:$G$7706,6,1)</f>
        <v>17</v>
      </c>
      <c r="J610" s="9">
        <v>0</v>
      </c>
      <c r="K610" s="9">
        <v>1.3</v>
      </c>
      <c r="L610" s="13">
        <v>82.9</v>
      </c>
    </row>
    <row r="611" spans="1:12" x14ac:dyDescent="0.25">
      <c r="A611" s="11"/>
      <c r="B611" s="12"/>
      <c r="C611" s="14" t="s">
        <v>371</v>
      </c>
      <c r="D611" s="24" t="s">
        <v>26</v>
      </c>
      <c r="E611" s="25" t="s">
        <v>372</v>
      </c>
      <c r="F611" s="6">
        <v>2</v>
      </c>
      <c r="G611" s="7">
        <v>60</v>
      </c>
      <c r="H611" s="7"/>
      <c r="I611" s="67">
        <f>VLOOKUP(C611,[1]LHP!$B$4850:$G$7706,6,1)</f>
        <v>50</v>
      </c>
      <c r="J611" s="9">
        <v>1.2</v>
      </c>
      <c r="K611" s="9">
        <v>0</v>
      </c>
      <c r="L611" s="10">
        <v>72</v>
      </c>
    </row>
    <row r="612" spans="1:12" x14ac:dyDescent="0.25">
      <c r="A612" s="11"/>
      <c r="B612" s="12"/>
      <c r="C612" s="14" t="s">
        <v>373</v>
      </c>
      <c r="D612" s="24" t="s">
        <v>104</v>
      </c>
      <c r="E612" s="25" t="s">
        <v>374</v>
      </c>
      <c r="F612" s="6">
        <v>2</v>
      </c>
      <c r="G612" s="7"/>
      <c r="H612" s="7">
        <v>60</v>
      </c>
      <c r="I612" s="67">
        <v>24</v>
      </c>
      <c r="J612" s="9">
        <v>0</v>
      </c>
      <c r="K612" s="9">
        <v>1</v>
      </c>
      <c r="L612" s="13">
        <v>45</v>
      </c>
    </row>
    <row r="613" spans="1:12" x14ac:dyDescent="0.25">
      <c r="A613" s="11"/>
      <c r="B613" s="12"/>
      <c r="C613" s="14"/>
      <c r="D613" s="16"/>
      <c r="E613" s="17"/>
      <c r="F613" s="6"/>
      <c r="G613" s="23">
        <v>140</v>
      </c>
      <c r="H613" s="7"/>
      <c r="I613" s="8">
        <v>10</v>
      </c>
      <c r="J613" s="9">
        <v>1</v>
      </c>
      <c r="K613" s="9">
        <v>0</v>
      </c>
      <c r="L613" s="10">
        <v>140</v>
      </c>
    </row>
    <row r="614" spans="1:12" x14ac:dyDescent="0.25">
      <c r="A614" s="11"/>
      <c r="B614" s="12"/>
      <c r="C614" s="14"/>
      <c r="D614" s="24"/>
      <c r="E614" s="17"/>
      <c r="F614" s="6"/>
      <c r="G614" s="7"/>
      <c r="H614" s="7"/>
      <c r="I614" s="8">
        <v>10</v>
      </c>
      <c r="J614" s="9">
        <v>0</v>
      </c>
      <c r="K614" s="9">
        <v>0</v>
      </c>
      <c r="L614" s="10">
        <v>0</v>
      </c>
    </row>
    <row r="615" spans="1:12" x14ac:dyDescent="0.25">
      <c r="A615" s="11"/>
      <c r="B615" s="12"/>
      <c r="C615" s="14"/>
      <c r="D615" s="24"/>
      <c r="E615" s="25"/>
      <c r="F615" s="6"/>
      <c r="G615" s="7"/>
      <c r="H615" s="7"/>
      <c r="I615" s="8">
        <v>10</v>
      </c>
      <c r="J615" s="9">
        <v>0</v>
      </c>
      <c r="K615" s="9">
        <v>0</v>
      </c>
      <c r="L615" s="10">
        <v>0</v>
      </c>
    </row>
    <row r="616" spans="1:12" x14ac:dyDescent="0.25">
      <c r="A616" s="11"/>
      <c r="B616" s="12"/>
      <c r="C616" s="14"/>
      <c r="D616" s="24"/>
      <c r="E616" s="25"/>
      <c r="F616" s="6"/>
      <c r="G616" s="7"/>
      <c r="H616" s="7"/>
      <c r="I616" s="8"/>
      <c r="J616" s="9">
        <v>0</v>
      </c>
      <c r="K616" s="9">
        <v>0</v>
      </c>
      <c r="L616" s="10">
        <v>0</v>
      </c>
    </row>
    <row r="617" spans="1:12" x14ac:dyDescent="0.25">
      <c r="A617" s="11"/>
      <c r="B617" s="12"/>
      <c r="C617" s="14"/>
      <c r="D617" s="24"/>
      <c r="E617" s="25"/>
      <c r="F617" s="6"/>
      <c r="G617" s="7"/>
      <c r="H617" s="7"/>
      <c r="I617" s="8"/>
      <c r="J617" s="9">
        <v>0</v>
      </c>
      <c r="K617" s="9">
        <v>0</v>
      </c>
      <c r="L617" s="10">
        <v>0</v>
      </c>
    </row>
    <row r="618" spans="1:12" x14ac:dyDescent="0.25">
      <c r="A618" s="11"/>
      <c r="B618" s="12"/>
      <c r="C618" s="14"/>
      <c r="D618" s="24"/>
      <c r="E618" s="25"/>
      <c r="F618" s="6"/>
      <c r="G618" s="7"/>
      <c r="H618" s="7"/>
      <c r="I618" s="8"/>
      <c r="J618" s="9">
        <v>0</v>
      </c>
      <c r="K618" s="9">
        <v>0</v>
      </c>
      <c r="L618" s="10">
        <v>0</v>
      </c>
    </row>
    <row r="619" spans="1:12" x14ac:dyDescent="0.25">
      <c r="A619" s="11"/>
      <c r="B619" s="12"/>
      <c r="C619" s="14"/>
      <c r="D619" s="24"/>
      <c r="E619" s="25"/>
      <c r="F619" s="6"/>
      <c r="G619" s="7"/>
      <c r="H619" s="7"/>
      <c r="I619" s="8"/>
      <c r="J619" s="9">
        <v>0</v>
      </c>
      <c r="K619" s="9">
        <v>0</v>
      </c>
      <c r="L619" s="10">
        <v>0</v>
      </c>
    </row>
    <row r="620" spans="1:12" x14ac:dyDescent="0.25">
      <c r="A620" s="11"/>
      <c r="B620" s="12"/>
      <c r="C620" s="14"/>
      <c r="D620" s="24"/>
      <c r="E620" s="25"/>
      <c r="F620" s="6"/>
      <c r="G620" s="7"/>
      <c r="H620" s="7"/>
      <c r="I620" s="8"/>
      <c r="J620" s="9">
        <v>0</v>
      </c>
      <c r="K620" s="9">
        <v>0</v>
      </c>
      <c r="L620" s="10">
        <v>0</v>
      </c>
    </row>
    <row r="621" spans="1:12" x14ac:dyDescent="0.25">
      <c r="A621" s="11"/>
      <c r="B621" s="12"/>
      <c r="C621" s="14"/>
      <c r="D621" s="24"/>
      <c r="E621" s="25"/>
      <c r="F621" s="6"/>
      <c r="G621" s="7"/>
      <c r="H621" s="7"/>
      <c r="I621" s="8"/>
      <c r="J621" s="9">
        <v>0</v>
      </c>
      <c r="K621" s="9">
        <v>0</v>
      </c>
      <c r="L621" s="10">
        <v>0</v>
      </c>
    </row>
    <row r="622" spans="1:12" x14ac:dyDescent="0.25">
      <c r="A622" s="11"/>
      <c r="B622" s="12"/>
      <c r="C622" s="14"/>
      <c r="D622" s="24"/>
      <c r="E622" s="25"/>
      <c r="F622" s="6"/>
      <c r="G622" s="7"/>
      <c r="H622" s="7"/>
      <c r="I622" s="8"/>
      <c r="J622" s="9">
        <v>0</v>
      </c>
      <c r="K622" s="9">
        <v>0</v>
      </c>
      <c r="L622" s="10">
        <v>0</v>
      </c>
    </row>
    <row r="623" spans="1:12" x14ac:dyDescent="0.25">
      <c r="A623" s="11"/>
      <c r="B623" s="12"/>
      <c r="C623" s="14"/>
      <c r="D623" s="24"/>
      <c r="E623" s="25"/>
      <c r="F623" s="6"/>
      <c r="G623" s="7"/>
      <c r="H623" s="7"/>
      <c r="I623" s="8"/>
      <c r="J623" s="9">
        <v>0</v>
      </c>
      <c r="K623" s="9">
        <v>0</v>
      </c>
      <c r="L623" s="10">
        <v>0</v>
      </c>
    </row>
    <row r="624" spans="1:12" x14ac:dyDescent="0.25">
      <c r="A624" s="11"/>
      <c r="B624" s="12"/>
      <c r="C624" s="14"/>
      <c r="D624" s="24"/>
      <c r="E624" s="25"/>
      <c r="F624" s="6"/>
      <c r="G624" s="7"/>
      <c r="H624" s="7"/>
      <c r="I624" s="8"/>
      <c r="J624" s="9">
        <v>0</v>
      </c>
      <c r="K624" s="9">
        <v>0</v>
      </c>
      <c r="L624" s="10">
        <v>0</v>
      </c>
    </row>
    <row r="625" spans="1:12" x14ac:dyDescent="0.25">
      <c r="A625" s="11"/>
      <c r="B625" s="12"/>
      <c r="C625" s="14"/>
      <c r="D625" s="24"/>
      <c r="E625" s="25"/>
      <c r="F625" s="6"/>
      <c r="G625" s="7"/>
      <c r="H625" s="7"/>
      <c r="I625" s="8"/>
      <c r="J625" s="9">
        <v>0</v>
      </c>
      <c r="K625" s="9">
        <v>0</v>
      </c>
      <c r="L625" s="10">
        <v>0</v>
      </c>
    </row>
    <row r="626" spans="1:12" x14ac:dyDescent="0.25">
      <c r="A626" s="11"/>
      <c r="B626" s="12"/>
      <c r="C626" s="14"/>
      <c r="D626" s="24"/>
      <c r="E626" s="25"/>
      <c r="F626" s="6"/>
      <c r="G626" s="7"/>
      <c r="H626" s="7"/>
      <c r="I626" s="8"/>
      <c r="J626" s="9">
        <v>0</v>
      </c>
      <c r="K626" s="9">
        <v>0</v>
      </c>
      <c r="L626" s="10">
        <v>0</v>
      </c>
    </row>
    <row r="627" spans="1:12" x14ac:dyDescent="0.25">
      <c r="A627" s="11"/>
      <c r="B627" s="12"/>
      <c r="C627" s="14"/>
      <c r="D627" s="24"/>
      <c r="E627" s="25"/>
      <c r="F627" s="6"/>
      <c r="G627" s="7"/>
      <c r="H627" s="7"/>
      <c r="I627" s="8"/>
      <c r="J627" s="9">
        <v>0</v>
      </c>
      <c r="K627" s="9">
        <v>0</v>
      </c>
      <c r="L627" s="10">
        <v>0</v>
      </c>
    </row>
    <row r="628" spans="1:12" x14ac:dyDescent="0.25">
      <c r="A628" s="11"/>
      <c r="B628" s="12"/>
      <c r="C628" s="14"/>
      <c r="D628" s="24"/>
      <c r="E628" s="25"/>
      <c r="F628" s="6"/>
      <c r="G628" s="7"/>
      <c r="H628" s="7"/>
      <c r="I628" s="8"/>
      <c r="J628" s="9">
        <v>0</v>
      </c>
      <c r="K628" s="9">
        <v>0</v>
      </c>
      <c r="L628" s="10">
        <v>0</v>
      </c>
    </row>
    <row r="629" spans="1:12" x14ac:dyDescent="0.25">
      <c r="A629" s="11"/>
      <c r="B629" s="12"/>
      <c r="C629" s="14"/>
      <c r="D629" s="24"/>
      <c r="E629" s="25"/>
      <c r="F629" s="6"/>
      <c r="G629" s="7"/>
      <c r="H629" s="7"/>
      <c r="I629" s="8"/>
      <c r="J629" s="9">
        <v>0</v>
      </c>
      <c r="K629" s="9">
        <v>0</v>
      </c>
      <c r="L629" s="10">
        <v>0</v>
      </c>
    </row>
    <row r="630" spans="1:12" x14ac:dyDescent="0.25">
      <c r="A630" s="11"/>
      <c r="B630" s="12"/>
      <c r="C630" s="14"/>
      <c r="D630" s="24"/>
      <c r="E630" s="25"/>
      <c r="F630" s="6"/>
      <c r="G630" s="7"/>
      <c r="H630" s="7"/>
      <c r="I630" s="8"/>
      <c r="J630" s="9">
        <v>0</v>
      </c>
      <c r="K630" s="9">
        <v>0</v>
      </c>
      <c r="L630" s="10">
        <v>0</v>
      </c>
    </row>
    <row r="631" spans="1:12" x14ac:dyDescent="0.25">
      <c r="A631" s="11"/>
      <c r="B631" s="12"/>
      <c r="C631" s="14"/>
      <c r="D631" s="24"/>
      <c r="E631" s="25"/>
      <c r="F631" s="6"/>
      <c r="G631" s="7"/>
      <c r="H631" s="7"/>
      <c r="I631" s="8"/>
      <c r="J631" s="9">
        <v>0</v>
      </c>
      <c r="K631" s="9">
        <v>0</v>
      </c>
      <c r="L631" s="10">
        <v>0</v>
      </c>
    </row>
    <row r="632" spans="1:12" x14ac:dyDescent="0.25">
      <c r="A632" s="11"/>
      <c r="B632" s="12"/>
      <c r="C632" s="14"/>
      <c r="D632" s="24"/>
      <c r="E632" s="25"/>
      <c r="F632" s="6"/>
      <c r="G632" s="7"/>
      <c r="H632" s="7"/>
      <c r="I632" s="8"/>
      <c r="J632" s="9">
        <v>0</v>
      </c>
      <c r="K632" s="9">
        <v>0</v>
      </c>
      <c r="L632" s="10">
        <v>0</v>
      </c>
    </row>
    <row r="633" spans="1:12" x14ac:dyDescent="0.25">
      <c r="A633" s="11"/>
      <c r="B633" s="12"/>
      <c r="C633" s="14"/>
      <c r="D633" s="24"/>
      <c r="E633" s="25"/>
      <c r="F633" s="6"/>
      <c r="G633" s="7"/>
      <c r="H633" s="7"/>
      <c r="I633" s="8"/>
      <c r="J633" s="9">
        <v>0</v>
      </c>
      <c r="K633" s="9">
        <v>0</v>
      </c>
      <c r="L633" s="10">
        <v>0</v>
      </c>
    </row>
    <row r="634" spans="1:12" x14ac:dyDescent="0.25">
      <c r="A634" s="11"/>
      <c r="B634" s="12"/>
      <c r="C634" s="14"/>
      <c r="D634" s="24"/>
      <c r="E634" s="25"/>
      <c r="F634" s="6"/>
      <c r="G634" s="7"/>
      <c r="H634" s="7"/>
      <c r="I634" s="8"/>
      <c r="J634" s="9">
        <v>0</v>
      </c>
      <c r="K634" s="9">
        <v>0</v>
      </c>
      <c r="L634" s="10">
        <v>0</v>
      </c>
    </row>
    <row r="635" spans="1:12" x14ac:dyDescent="0.25">
      <c r="A635" s="11"/>
      <c r="B635" s="12"/>
      <c r="C635" s="14"/>
      <c r="D635" s="24"/>
      <c r="E635" s="25"/>
      <c r="F635" s="6"/>
      <c r="G635" s="7"/>
      <c r="H635" s="7"/>
      <c r="I635" s="8"/>
      <c r="J635" s="9">
        <v>0</v>
      </c>
      <c r="K635" s="9">
        <v>0</v>
      </c>
      <c r="L635" s="10">
        <v>0</v>
      </c>
    </row>
    <row r="636" spans="1:12" x14ac:dyDescent="0.25">
      <c r="A636" s="11"/>
      <c r="B636" s="12"/>
      <c r="C636" s="14"/>
      <c r="D636" s="24"/>
      <c r="E636" s="25"/>
      <c r="F636" s="6"/>
      <c r="G636" s="7"/>
      <c r="H636" s="7"/>
      <c r="I636" s="8"/>
      <c r="J636" s="9">
        <v>0</v>
      </c>
      <c r="K636" s="9">
        <v>0</v>
      </c>
      <c r="L636" s="10">
        <v>0</v>
      </c>
    </row>
    <row r="637" spans="1:12" x14ac:dyDescent="0.25">
      <c r="A637" s="11"/>
      <c r="B637" s="12"/>
      <c r="C637" s="14"/>
      <c r="D637" s="24"/>
      <c r="E637" s="25"/>
      <c r="F637" s="6"/>
      <c r="G637" s="7"/>
      <c r="H637" s="7"/>
      <c r="I637" s="8"/>
      <c r="J637" s="9">
        <v>0</v>
      </c>
      <c r="K637" s="9">
        <v>0</v>
      </c>
      <c r="L637" s="10">
        <v>0</v>
      </c>
    </row>
    <row r="638" spans="1:12" x14ac:dyDescent="0.25">
      <c r="A638" s="11"/>
      <c r="B638" s="12"/>
      <c r="C638" s="14"/>
      <c r="D638" s="24"/>
      <c r="E638" s="25"/>
      <c r="F638" s="6"/>
      <c r="G638" s="7"/>
      <c r="H638" s="7"/>
      <c r="I638" s="8"/>
      <c r="J638" s="9">
        <v>0</v>
      </c>
      <c r="K638" s="9">
        <v>0</v>
      </c>
      <c r="L638" s="10">
        <v>0</v>
      </c>
    </row>
    <row r="639" spans="1:12" x14ac:dyDescent="0.25">
      <c r="A639" s="11"/>
      <c r="B639" s="12"/>
      <c r="C639" s="14"/>
      <c r="D639" s="24"/>
      <c r="E639" s="25"/>
      <c r="F639" s="6"/>
      <c r="G639" s="7"/>
      <c r="H639" s="7"/>
      <c r="I639" s="8"/>
      <c r="J639" s="9">
        <v>0</v>
      </c>
      <c r="K639" s="9">
        <v>0</v>
      </c>
      <c r="L639" s="10">
        <v>0</v>
      </c>
    </row>
    <row r="640" spans="1:12" x14ac:dyDescent="0.25">
      <c r="A640" s="11"/>
      <c r="B640" s="12"/>
      <c r="C640" s="14"/>
      <c r="D640" s="24"/>
      <c r="E640" s="25"/>
      <c r="F640" s="6"/>
      <c r="G640" s="7"/>
      <c r="H640" s="7"/>
      <c r="I640" s="8"/>
      <c r="J640" s="9">
        <v>0</v>
      </c>
      <c r="K640" s="9">
        <v>0</v>
      </c>
      <c r="L640" s="10">
        <v>0</v>
      </c>
    </row>
    <row r="641" spans="1:12" x14ac:dyDescent="0.25">
      <c r="A641" s="11"/>
      <c r="B641" s="12"/>
      <c r="C641" s="14"/>
      <c r="D641" s="24"/>
      <c r="E641" s="25"/>
      <c r="F641" s="6"/>
      <c r="G641" s="7"/>
      <c r="H641" s="7"/>
      <c r="I641" s="8"/>
      <c r="J641" s="9">
        <v>0</v>
      </c>
      <c r="K641" s="9">
        <v>0</v>
      </c>
      <c r="L641" s="10">
        <v>0</v>
      </c>
    </row>
    <row r="642" spans="1:12" x14ac:dyDescent="0.25">
      <c r="A642" s="11"/>
      <c r="B642" s="12"/>
      <c r="C642" s="14"/>
      <c r="D642" s="24"/>
      <c r="E642" s="25"/>
      <c r="F642" s="6"/>
      <c r="G642" s="7"/>
      <c r="H642" s="7"/>
      <c r="I642" s="8"/>
      <c r="J642" s="9">
        <v>0</v>
      </c>
      <c r="K642" s="9">
        <v>0</v>
      </c>
      <c r="L642" s="10">
        <v>0</v>
      </c>
    </row>
    <row r="643" spans="1:12" x14ac:dyDescent="0.25">
      <c r="A643" s="11"/>
      <c r="B643" s="12"/>
      <c r="C643" s="14"/>
      <c r="D643" s="24"/>
      <c r="E643" s="25"/>
      <c r="F643" s="6"/>
      <c r="G643" s="7"/>
      <c r="H643" s="7"/>
      <c r="I643" s="8"/>
      <c r="J643" s="9">
        <v>0</v>
      </c>
      <c r="K643" s="9">
        <v>0</v>
      </c>
      <c r="L643" s="10">
        <v>0</v>
      </c>
    </row>
    <row r="644" spans="1:12" x14ac:dyDescent="0.25">
      <c r="A644" s="11"/>
      <c r="B644" s="12"/>
      <c r="C644" s="14"/>
      <c r="D644" s="24"/>
      <c r="E644" s="25"/>
      <c r="F644" s="6"/>
      <c r="G644" s="7"/>
      <c r="H644" s="7"/>
      <c r="I644" s="8"/>
      <c r="J644" s="9">
        <v>0</v>
      </c>
      <c r="K644" s="9">
        <v>0</v>
      </c>
      <c r="L644" s="10">
        <v>0</v>
      </c>
    </row>
    <row r="645" spans="1:12" x14ac:dyDescent="0.25">
      <c r="A645" s="11"/>
      <c r="B645" s="12"/>
      <c r="C645" s="14"/>
      <c r="D645" s="24"/>
      <c r="E645" s="25"/>
      <c r="F645" s="6"/>
      <c r="G645" s="7"/>
      <c r="H645" s="7"/>
      <c r="I645" s="8"/>
      <c r="J645" s="9">
        <v>0</v>
      </c>
      <c r="K645" s="9">
        <v>0</v>
      </c>
      <c r="L645" s="10">
        <v>0</v>
      </c>
    </row>
    <row r="646" spans="1:12" x14ac:dyDescent="0.25">
      <c r="A646" s="11"/>
      <c r="B646" s="12"/>
      <c r="C646" s="14"/>
      <c r="D646" s="24"/>
      <c r="E646" s="25"/>
      <c r="F646" s="6"/>
      <c r="G646" s="7"/>
      <c r="H646" s="7"/>
      <c r="I646" s="8"/>
      <c r="J646" s="9">
        <v>0</v>
      </c>
      <c r="K646" s="9">
        <v>0</v>
      </c>
      <c r="L646" s="10">
        <v>0</v>
      </c>
    </row>
    <row r="647" spans="1:12" x14ac:dyDescent="0.25">
      <c r="A647" s="11"/>
      <c r="B647" s="12"/>
      <c r="C647" s="14"/>
      <c r="D647" s="24"/>
      <c r="E647" s="25"/>
      <c r="F647" s="6"/>
      <c r="G647" s="7"/>
      <c r="H647" s="7"/>
      <c r="I647" s="8"/>
      <c r="J647" s="9">
        <v>0</v>
      </c>
      <c r="K647" s="9">
        <v>0</v>
      </c>
      <c r="L647" s="10">
        <v>0</v>
      </c>
    </row>
    <row r="648" spans="1:12" x14ac:dyDescent="0.25">
      <c r="A648" s="11"/>
      <c r="B648" s="12"/>
      <c r="C648" s="14"/>
      <c r="D648" s="24"/>
      <c r="E648" s="25"/>
      <c r="F648" s="6"/>
      <c r="G648" s="7"/>
      <c r="H648" s="7"/>
      <c r="I648" s="8"/>
      <c r="J648" s="9">
        <v>0</v>
      </c>
      <c r="K648" s="9">
        <v>0</v>
      </c>
      <c r="L648" s="10">
        <v>0</v>
      </c>
    </row>
    <row r="649" spans="1:12" x14ac:dyDescent="0.25">
      <c r="A649" s="11"/>
      <c r="B649" s="12"/>
      <c r="C649" s="14"/>
      <c r="D649" s="24"/>
      <c r="E649" s="25"/>
      <c r="F649" s="6"/>
      <c r="G649" s="7"/>
      <c r="H649" s="7"/>
      <c r="I649" s="8"/>
      <c r="J649" s="9">
        <v>0</v>
      </c>
      <c r="K649" s="9">
        <v>0</v>
      </c>
      <c r="L649" s="10">
        <v>0</v>
      </c>
    </row>
    <row r="650" spans="1:12" x14ac:dyDescent="0.25">
      <c r="A650" s="11"/>
      <c r="B650" s="12"/>
      <c r="C650" s="14"/>
      <c r="D650" s="24"/>
      <c r="E650" s="25"/>
      <c r="F650" s="6"/>
      <c r="G650" s="7"/>
      <c r="H650" s="7"/>
      <c r="I650" s="8"/>
      <c r="J650" s="9">
        <v>0</v>
      </c>
      <c r="K650" s="9">
        <v>0</v>
      </c>
      <c r="L650" s="10">
        <v>0</v>
      </c>
    </row>
    <row r="651" spans="1:12" x14ac:dyDescent="0.25">
      <c r="A651" s="11"/>
      <c r="B651" s="12"/>
      <c r="C651" s="14"/>
      <c r="D651" s="24"/>
      <c r="E651" s="25"/>
      <c r="F651" s="6"/>
      <c r="G651" s="7"/>
      <c r="H651" s="7"/>
      <c r="I651" s="8"/>
      <c r="J651" s="9">
        <v>0</v>
      </c>
      <c r="K651" s="9">
        <v>0</v>
      </c>
      <c r="L651" s="10">
        <v>0</v>
      </c>
    </row>
    <row r="652" spans="1:12" x14ac:dyDescent="0.25">
      <c r="A652" s="11"/>
      <c r="B652" s="12"/>
      <c r="C652" s="14"/>
      <c r="D652" s="24"/>
      <c r="E652" s="25"/>
      <c r="F652" s="6"/>
      <c r="G652" s="7"/>
      <c r="H652" s="7"/>
      <c r="I652" s="8"/>
      <c r="J652" s="9">
        <v>0</v>
      </c>
      <c r="K652" s="9">
        <v>0</v>
      </c>
      <c r="L652" s="10">
        <v>0</v>
      </c>
    </row>
    <row r="653" spans="1:12" x14ac:dyDescent="0.25">
      <c r="A653" s="43"/>
      <c r="B653" s="44"/>
      <c r="C653" s="14"/>
      <c r="D653" s="24"/>
      <c r="E653" s="25"/>
      <c r="F653" s="6"/>
      <c r="G653" s="7"/>
      <c r="H653" s="7"/>
      <c r="I653" s="8"/>
      <c r="J653" s="9">
        <v>0</v>
      </c>
      <c r="K653" s="9">
        <v>0</v>
      </c>
      <c r="L653" s="10">
        <v>0</v>
      </c>
    </row>
    <row r="654" spans="1:12" x14ac:dyDescent="0.25">
      <c r="A654" s="45" t="s">
        <v>375</v>
      </c>
      <c r="B654" s="46" t="s">
        <v>376</v>
      </c>
      <c r="C654" s="14" t="s">
        <v>377</v>
      </c>
      <c r="D654" s="24" t="s">
        <v>3</v>
      </c>
      <c r="E654" s="25" t="s">
        <v>378</v>
      </c>
      <c r="F654" s="6">
        <v>1</v>
      </c>
      <c r="G654" s="7"/>
      <c r="H654" s="7">
        <v>60</v>
      </c>
      <c r="I654" s="67">
        <v>26</v>
      </c>
      <c r="J654" s="9">
        <v>0</v>
      </c>
      <c r="K654" s="9">
        <v>1</v>
      </c>
      <c r="L654" s="10">
        <v>45</v>
      </c>
    </row>
    <row r="655" spans="1:12" x14ac:dyDescent="0.25">
      <c r="A655" s="11"/>
      <c r="B655" s="12"/>
      <c r="C655" s="14" t="s">
        <v>379</v>
      </c>
      <c r="D655" s="24" t="s">
        <v>7</v>
      </c>
      <c r="E655" s="25" t="s">
        <v>380</v>
      </c>
      <c r="F655" s="6">
        <v>1</v>
      </c>
      <c r="G655" s="7"/>
      <c r="H655" s="7">
        <v>7</v>
      </c>
      <c r="I655" s="67">
        <v>42</v>
      </c>
      <c r="J655" s="9">
        <v>0</v>
      </c>
      <c r="K655" s="9">
        <v>0</v>
      </c>
      <c r="L655" s="13">
        <v>21</v>
      </c>
    </row>
    <row r="656" spans="1:12" x14ac:dyDescent="0.25">
      <c r="A656" s="11"/>
      <c r="B656" s="12"/>
      <c r="C656" s="14" t="s">
        <v>381</v>
      </c>
      <c r="D656" s="24" t="s">
        <v>3</v>
      </c>
      <c r="E656" s="25" t="s">
        <v>245</v>
      </c>
      <c r="F656" s="6">
        <v>1</v>
      </c>
      <c r="G656" s="7"/>
      <c r="H656" s="7">
        <v>60</v>
      </c>
      <c r="I656" s="67">
        <v>25</v>
      </c>
      <c r="J656" s="9">
        <v>0</v>
      </c>
      <c r="K656" s="9">
        <v>1</v>
      </c>
      <c r="L656" s="10">
        <v>45</v>
      </c>
    </row>
    <row r="657" spans="1:12" x14ac:dyDescent="0.25">
      <c r="A657" s="11" t="s">
        <v>382</v>
      </c>
      <c r="B657" s="12"/>
      <c r="C657" s="14" t="s">
        <v>383</v>
      </c>
      <c r="D657" s="24" t="s">
        <v>7</v>
      </c>
      <c r="E657" s="25" t="s">
        <v>384</v>
      </c>
      <c r="F657" s="6">
        <v>1</v>
      </c>
      <c r="G657" s="7"/>
      <c r="H657" s="7">
        <v>7</v>
      </c>
      <c r="I657" s="67">
        <v>35</v>
      </c>
      <c r="J657" s="9">
        <v>0</v>
      </c>
      <c r="K657" s="9">
        <v>0</v>
      </c>
      <c r="L657" s="13">
        <v>17.5</v>
      </c>
    </row>
    <row r="658" spans="1:12" x14ac:dyDescent="0.25">
      <c r="A658" s="11" t="s">
        <v>385</v>
      </c>
      <c r="B658" s="12">
        <f>64.5-(2.15*2)</f>
        <v>60.2</v>
      </c>
      <c r="C658" s="14" t="s">
        <v>386</v>
      </c>
      <c r="D658" s="24" t="s">
        <v>3</v>
      </c>
      <c r="E658" s="25" t="s">
        <v>387</v>
      </c>
      <c r="F658" s="6">
        <v>1</v>
      </c>
      <c r="G658" s="7"/>
      <c r="H658" s="7">
        <v>60</v>
      </c>
      <c r="I658" s="67">
        <v>23</v>
      </c>
      <c r="J658" s="9">
        <v>0</v>
      </c>
      <c r="K658" s="9">
        <v>1</v>
      </c>
      <c r="L658" s="10">
        <v>45</v>
      </c>
    </row>
    <row r="659" spans="1:12" x14ac:dyDescent="0.25">
      <c r="A659" s="58"/>
      <c r="B659" s="58"/>
      <c r="C659" s="91" t="s">
        <v>388</v>
      </c>
      <c r="D659" s="24" t="s">
        <v>389</v>
      </c>
      <c r="E659" s="25" t="s">
        <v>84</v>
      </c>
      <c r="F659" s="6">
        <v>1</v>
      </c>
      <c r="G659" s="92"/>
      <c r="H659" s="7">
        <v>12</v>
      </c>
      <c r="I659" s="67">
        <v>33</v>
      </c>
      <c r="J659" s="9">
        <v>0</v>
      </c>
      <c r="K659" s="9">
        <v>1.1000000000000001</v>
      </c>
      <c r="L659" s="10">
        <v>9.9</v>
      </c>
    </row>
    <row r="660" spans="1:12" x14ac:dyDescent="0.25">
      <c r="A660" s="58"/>
      <c r="B660" s="12"/>
      <c r="C660" s="14" t="s">
        <v>390</v>
      </c>
      <c r="D660" s="24" t="s">
        <v>34</v>
      </c>
      <c r="E660" s="25" t="s">
        <v>189</v>
      </c>
      <c r="F660" s="6">
        <v>1</v>
      </c>
      <c r="G660" s="7"/>
      <c r="H660" s="7">
        <v>60</v>
      </c>
      <c r="I660" s="67">
        <v>26</v>
      </c>
      <c r="J660" s="9">
        <v>0</v>
      </c>
      <c r="K660" s="9">
        <v>1.3</v>
      </c>
      <c r="L660" s="10">
        <v>58.5</v>
      </c>
    </row>
    <row r="661" spans="1:12" ht="63.75" x14ac:dyDescent="0.25">
      <c r="A661" s="93" t="s">
        <v>391</v>
      </c>
      <c r="B661" s="12">
        <v>13.5</v>
      </c>
      <c r="C661" s="14" t="s">
        <v>392</v>
      </c>
      <c r="D661" s="24" t="s">
        <v>270</v>
      </c>
      <c r="E661" s="25" t="s">
        <v>393</v>
      </c>
      <c r="F661" s="6">
        <v>1</v>
      </c>
      <c r="G661" s="7">
        <v>45</v>
      </c>
      <c r="H661" s="7"/>
      <c r="I661" s="67">
        <v>49</v>
      </c>
      <c r="J661" s="9">
        <v>1.2</v>
      </c>
      <c r="K661" s="9">
        <v>0</v>
      </c>
      <c r="L661" s="10">
        <v>54</v>
      </c>
    </row>
    <row r="662" spans="1:12" x14ac:dyDescent="0.25">
      <c r="A662" s="58"/>
      <c r="B662" s="12"/>
      <c r="C662" s="14" t="s">
        <v>394</v>
      </c>
      <c r="D662" s="24" t="s">
        <v>270</v>
      </c>
      <c r="E662" s="25" t="s">
        <v>395</v>
      </c>
      <c r="F662" s="6">
        <v>1</v>
      </c>
      <c r="G662" s="7">
        <v>45</v>
      </c>
      <c r="H662" s="7"/>
      <c r="I662" s="67">
        <v>42</v>
      </c>
      <c r="J662" s="9">
        <v>1.2</v>
      </c>
      <c r="K662" s="9">
        <v>0</v>
      </c>
      <c r="L662" s="10">
        <v>54</v>
      </c>
    </row>
    <row r="663" spans="1:12" x14ac:dyDescent="0.25">
      <c r="A663" s="18" t="s">
        <v>396</v>
      </c>
      <c r="B663" s="19">
        <v>20</v>
      </c>
      <c r="C663" s="14" t="s">
        <v>397</v>
      </c>
      <c r="D663" s="24" t="s">
        <v>23</v>
      </c>
      <c r="E663" s="25" t="s">
        <v>398</v>
      </c>
      <c r="F663" s="6">
        <v>1</v>
      </c>
      <c r="G663" s="7">
        <v>30</v>
      </c>
      <c r="H663" s="7"/>
      <c r="I663" s="67">
        <v>61</v>
      </c>
      <c r="J663" s="9">
        <v>1.3</v>
      </c>
      <c r="K663" s="9">
        <v>0</v>
      </c>
      <c r="L663" s="10">
        <v>39</v>
      </c>
    </row>
    <row r="664" spans="1:12" x14ac:dyDescent="0.25">
      <c r="A664" s="11" t="s">
        <v>73</v>
      </c>
      <c r="B664" s="12"/>
      <c r="C664" s="14" t="s">
        <v>399</v>
      </c>
      <c r="D664" s="41" t="s">
        <v>29</v>
      </c>
      <c r="E664" s="25" t="s">
        <v>398</v>
      </c>
      <c r="F664" s="6">
        <v>1</v>
      </c>
      <c r="G664" s="7">
        <v>16</v>
      </c>
      <c r="H664" s="7"/>
      <c r="I664" s="8"/>
      <c r="J664" s="9">
        <v>0</v>
      </c>
      <c r="K664" s="9">
        <v>0</v>
      </c>
      <c r="L664" s="10">
        <v>0</v>
      </c>
    </row>
    <row r="665" spans="1:12" x14ac:dyDescent="0.25">
      <c r="A665" s="11"/>
      <c r="B665" s="12"/>
      <c r="C665" s="14"/>
      <c r="D665" s="24"/>
      <c r="E665" s="25"/>
      <c r="F665" s="6"/>
      <c r="G665" s="7"/>
      <c r="H665" s="7"/>
      <c r="I665" s="8"/>
      <c r="J665" s="9">
        <v>0</v>
      </c>
      <c r="K665" s="9">
        <v>0</v>
      </c>
      <c r="L665" s="10">
        <v>0</v>
      </c>
    </row>
    <row r="666" spans="1:12" x14ac:dyDescent="0.25">
      <c r="A666" s="11" t="s">
        <v>400</v>
      </c>
      <c r="B666" s="12"/>
      <c r="C666" s="14" t="s">
        <v>401</v>
      </c>
      <c r="D666" s="24" t="s">
        <v>31</v>
      </c>
      <c r="E666" s="25" t="s">
        <v>225</v>
      </c>
      <c r="F666" s="6">
        <v>2</v>
      </c>
      <c r="G666" s="7"/>
      <c r="H666" s="7">
        <v>60</v>
      </c>
      <c r="I666" s="67">
        <f>VLOOKUP(C666,[1]LHP!$B$4850:$G$7706,6,1)</f>
        <v>31</v>
      </c>
      <c r="J666" s="9">
        <v>0</v>
      </c>
      <c r="K666" s="9">
        <v>1.1000000000000001</v>
      </c>
      <c r="L666" s="10">
        <v>49.5</v>
      </c>
    </row>
    <row r="667" spans="1:12" x14ac:dyDescent="0.25">
      <c r="A667" s="11"/>
      <c r="B667" s="12">
        <f>B663+B661+B658</f>
        <v>93.7</v>
      </c>
      <c r="C667" s="14" t="s">
        <v>402</v>
      </c>
      <c r="D667" s="24" t="s">
        <v>34</v>
      </c>
      <c r="E667" s="25" t="s">
        <v>403</v>
      </c>
      <c r="F667" s="6">
        <v>2</v>
      </c>
      <c r="G667" s="7"/>
      <c r="H667" s="7">
        <v>120</v>
      </c>
      <c r="I667" s="67">
        <v>19</v>
      </c>
      <c r="J667" s="9">
        <v>0</v>
      </c>
      <c r="K667" s="9">
        <v>1</v>
      </c>
      <c r="L667" s="13">
        <v>90</v>
      </c>
    </row>
    <row r="668" spans="1:12" ht="24.75" x14ac:dyDescent="0.25">
      <c r="A668" s="11"/>
      <c r="B668" s="12"/>
      <c r="C668" s="14" t="s">
        <v>404</v>
      </c>
      <c r="D668" s="40" t="s">
        <v>38</v>
      </c>
      <c r="E668" s="25" t="s">
        <v>189</v>
      </c>
      <c r="F668" s="6">
        <v>2</v>
      </c>
      <c r="G668" s="7"/>
      <c r="H668" s="7">
        <v>60</v>
      </c>
      <c r="I668" s="67">
        <f>VLOOKUP(C668,[1]LHP!$B$4850:$G$7706,6,1)</f>
        <v>24</v>
      </c>
      <c r="J668" s="9">
        <v>0</v>
      </c>
      <c r="K668" s="9">
        <v>1.3</v>
      </c>
      <c r="L668" s="10">
        <v>58.5</v>
      </c>
    </row>
    <row r="669" spans="1:12" ht="24.75" x14ac:dyDescent="0.25">
      <c r="A669" s="11"/>
      <c r="B669" s="12"/>
      <c r="C669" s="14" t="s">
        <v>405</v>
      </c>
      <c r="D669" s="40" t="s">
        <v>38</v>
      </c>
      <c r="E669" s="25" t="s">
        <v>53</v>
      </c>
      <c r="F669" s="6">
        <v>2</v>
      </c>
      <c r="G669" s="7"/>
      <c r="H669" s="7">
        <v>60</v>
      </c>
      <c r="I669" s="67">
        <v>23</v>
      </c>
      <c r="J669" s="9">
        <v>0</v>
      </c>
      <c r="K669" s="9">
        <v>1.3</v>
      </c>
      <c r="L669" s="10">
        <v>58.5</v>
      </c>
    </row>
    <row r="670" spans="1:12" x14ac:dyDescent="0.25">
      <c r="A670" s="11"/>
      <c r="B670" s="12"/>
      <c r="C670" s="14" t="s">
        <v>406</v>
      </c>
      <c r="D670" s="24" t="s">
        <v>41</v>
      </c>
      <c r="E670" s="25" t="s">
        <v>398</v>
      </c>
      <c r="F670" s="6">
        <v>2</v>
      </c>
      <c r="G670" s="7">
        <v>60</v>
      </c>
      <c r="H670" s="7"/>
      <c r="I670" s="67">
        <f>VLOOKUP(C670,[1]LHP!$B$4850:$G$7706,6,1)</f>
        <v>50</v>
      </c>
      <c r="J670" s="9">
        <v>1.2</v>
      </c>
      <c r="K670" s="9">
        <v>0</v>
      </c>
      <c r="L670" s="10">
        <v>72</v>
      </c>
    </row>
    <row r="671" spans="1:12" x14ac:dyDescent="0.25">
      <c r="A671" s="11"/>
      <c r="B671" s="12"/>
      <c r="C671" s="14" t="s">
        <v>407</v>
      </c>
      <c r="D671" s="41" t="s">
        <v>29</v>
      </c>
      <c r="E671" s="25" t="s">
        <v>398</v>
      </c>
      <c r="F671" s="6">
        <v>2</v>
      </c>
      <c r="G671" s="7">
        <v>13</v>
      </c>
      <c r="H671" s="7"/>
      <c r="I671" s="8"/>
      <c r="J671" s="9">
        <v>0</v>
      </c>
      <c r="K671" s="9">
        <v>0</v>
      </c>
      <c r="L671" s="10">
        <v>0</v>
      </c>
    </row>
    <row r="672" spans="1:12" x14ac:dyDescent="0.25">
      <c r="A672" s="11"/>
      <c r="B672" s="11"/>
      <c r="C672" s="14" t="s">
        <v>408</v>
      </c>
      <c r="D672" s="24" t="s">
        <v>3</v>
      </c>
      <c r="E672" s="25" t="s">
        <v>72</v>
      </c>
      <c r="F672" s="6">
        <v>2</v>
      </c>
      <c r="G672" s="7"/>
      <c r="H672" s="7">
        <v>60</v>
      </c>
      <c r="I672" s="67">
        <f>VLOOKUP(C672,[1]LHP!$B$4850:$G$7706,6,1)</f>
        <v>30</v>
      </c>
      <c r="J672" s="9">
        <v>0</v>
      </c>
      <c r="K672" s="9">
        <v>1.3</v>
      </c>
      <c r="L672" s="10">
        <v>58.5</v>
      </c>
    </row>
    <row r="673" spans="1:12" x14ac:dyDescent="0.25">
      <c r="A673" s="11"/>
      <c r="B673" s="12"/>
      <c r="C673" s="14"/>
      <c r="D673" s="24"/>
      <c r="E673" s="25"/>
      <c r="F673" s="6"/>
      <c r="G673" s="7"/>
      <c r="H673" s="7"/>
      <c r="I673" s="8"/>
      <c r="J673" s="9">
        <v>0</v>
      </c>
      <c r="K673" s="9">
        <v>0</v>
      </c>
      <c r="L673" s="10">
        <v>0</v>
      </c>
    </row>
    <row r="674" spans="1:12" x14ac:dyDescent="0.25">
      <c r="A674" s="11"/>
      <c r="B674" s="12"/>
      <c r="C674" s="14"/>
      <c r="D674" s="24"/>
      <c r="E674" s="25"/>
      <c r="F674" s="6"/>
      <c r="G674" s="7"/>
      <c r="H674" s="7"/>
      <c r="I674" s="8"/>
      <c r="J674" s="9">
        <v>0</v>
      </c>
      <c r="K674" s="9">
        <v>0</v>
      </c>
      <c r="L674" s="10">
        <v>0</v>
      </c>
    </row>
    <row r="675" spans="1:12" x14ac:dyDescent="0.25">
      <c r="A675" s="11"/>
      <c r="B675" s="12"/>
      <c r="C675" s="14"/>
      <c r="D675" s="24"/>
      <c r="E675" s="25"/>
      <c r="F675" s="6"/>
      <c r="G675" s="7"/>
      <c r="H675" s="7"/>
      <c r="I675" s="8"/>
      <c r="J675" s="9">
        <v>0</v>
      </c>
      <c r="K675" s="9">
        <v>0</v>
      </c>
      <c r="L675" s="10">
        <v>0</v>
      </c>
    </row>
    <row r="676" spans="1:12" x14ac:dyDescent="0.25">
      <c r="A676" s="11"/>
      <c r="B676" s="12"/>
      <c r="C676" s="14"/>
      <c r="D676" s="24"/>
      <c r="E676" s="25"/>
      <c r="F676" s="6"/>
      <c r="G676" s="7"/>
      <c r="H676" s="7"/>
      <c r="I676" s="8"/>
      <c r="J676" s="9">
        <v>0</v>
      </c>
      <c r="K676" s="9">
        <v>0</v>
      </c>
      <c r="L676" s="10">
        <v>0</v>
      </c>
    </row>
    <row r="677" spans="1:12" x14ac:dyDescent="0.25">
      <c r="A677" s="11"/>
      <c r="B677" s="12"/>
      <c r="C677" s="14"/>
      <c r="D677" s="24"/>
      <c r="E677" s="25"/>
      <c r="F677" s="6"/>
      <c r="G677" s="7"/>
      <c r="H677" s="7"/>
      <c r="I677" s="8"/>
      <c r="J677" s="9">
        <v>0</v>
      </c>
      <c r="K677" s="9">
        <v>0</v>
      </c>
      <c r="L677" s="10">
        <v>0</v>
      </c>
    </row>
    <row r="678" spans="1:12" x14ac:dyDescent="0.25">
      <c r="A678" s="11"/>
      <c r="B678" s="12"/>
      <c r="C678" s="14"/>
      <c r="D678" s="24"/>
      <c r="E678" s="25"/>
      <c r="F678" s="6"/>
      <c r="G678" s="7"/>
      <c r="H678" s="7"/>
      <c r="I678" s="8"/>
      <c r="J678" s="9">
        <v>0</v>
      </c>
      <c r="K678" s="9">
        <v>0</v>
      </c>
      <c r="L678" s="10">
        <v>0</v>
      </c>
    </row>
    <row r="679" spans="1:12" x14ac:dyDescent="0.25">
      <c r="A679" s="11"/>
      <c r="B679" s="12"/>
      <c r="C679" s="14"/>
      <c r="D679" s="24"/>
      <c r="E679" s="25"/>
      <c r="F679" s="6"/>
      <c r="G679" s="7"/>
      <c r="H679" s="7"/>
      <c r="I679" s="8"/>
      <c r="J679" s="9">
        <v>0</v>
      </c>
      <c r="K679" s="9">
        <v>0</v>
      </c>
      <c r="L679" s="10">
        <v>0</v>
      </c>
    </row>
    <row r="680" spans="1:12" x14ac:dyDescent="0.25">
      <c r="A680" s="11"/>
      <c r="B680" s="12"/>
      <c r="C680" s="14"/>
      <c r="D680" s="24"/>
      <c r="E680" s="25"/>
      <c r="F680" s="6"/>
      <c r="G680" s="7"/>
      <c r="H680" s="7"/>
      <c r="I680" s="8"/>
      <c r="J680" s="9">
        <v>0</v>
      </c>
      <c r="K680" s="9">
        <v>0</v>
      </c>
      <c r="L680" s="10">
        <v>0</v>
      </c>
    </row>
    <row r="681" spans="1:12" x14ac:dyDescent="0.25">
      <c r="A681" s="11"/>
      <c r="B681" s="12"/>
      <c r="C681" s="14"/>
      <c r="D681" s="24"/>
      <c r="E681" s="25"/>
      <c r="F681" s="6"/>
      <c r="G681" s="7"/>
      <c r="H681" s="7"/>
      <c r="I681" s="8"/>
      <c r="J681" s="9">
        <v>0</v>
      </c>
      <c r="K681" s="9">
        <v>0</v>
      </c>
      <c r="L681" s="10">
        <v>0</v>
      </c>
    </row>
    <row r="682" spans="1:12" x14ac:dyDescent="0.25">
      <c r="A682" s="11"/>
      <c r="B682" s="12"/>
      <c r="C682" s="14"/>
      <c r="D682" s="24"/>
      <c r="E682" s="25"/>
      <c r="F682" s="6"/>
      <c r="G682" s="7"/>
      <c r="H682" s="7"/>
      <c r="I682" s="8"/>
      <c r="J682" s="9">
        <v>0</v>
      </c>
      <c r="K682" s="9">
        <v>0</v>
      </c>
      <c r="L682" s="10">
        <v>0</v>
      </c>
    </row>
    <row r="683" spans="1:12" x14ac:dyDescent="0.25">
      <c r="A683" s="11"/>
      <c r="B683" s="12"/>
      <c r="C683" s="14"/>
      <c r="D683" s="24"/>
      <c r="E683" s="25"/>
      <c r="F683" s="6"/>
      <c r="G683" s="7"/>
      <c r="H683" s="7"/>
      <c r="I683" s="8"/>
      <c r="J683" s="9">
        <v>0</v>
      </c>
      <c r="K683" s="9">
        <v>0</v>
      </c>
      <c r="L683" s="10">
        <v>0</v>
      </c>
    </row>
    <row r="684" spans="1:12" x14ac:dyDescent="0.25">
      <c r="A684" s="11"/>
      <c r="B684" s="12"/>
      <c r="C684" s="14"/>
      <c r="D684" s="24"/>
      <c r="E684" s="25"/>
      <c r="F684" s="6"/>
      <c r="G684" s="7"/>
      <c r="H684" s="7"/>
      <c r="I684" s="8"/>
      <c r="J684" s="9">
        <v>0</v>
      </c>
      <c r="K684" s="9">
        <v>0</v>
      </c>
      <c r="L684" s="10">
        <v>0</v>
      </c>
    </row>
    <row r="685" spans="1:12" x14ac:dyDescent="0.25">
      <c r="A685" s="11"/>
      <c r="B685" s="12"/>
      <c r="C685" s="14"/>
      <c r="D685" s="24"/>
      <c r="E685" s="25"/>
      <c r="F685" s="6"/>
      <c r="G685" s="7"/>
      <c r="H685" s="7"/>
      <c r="I685" s="8"/>
      <c r="J685" s="9">
        <v>0</v>
      </c>
      <c r="K685" s="9">
        <v>0</v>
      </c>
      <c r="L685" s="10">
        <v>0</v>
      </c>
    </row>
    <row r="686" spans="1:12" x14ac:dyDescent="0.25">
      <c r="A686" s="11"/>
      <c r="B686" s="12"/>
      <c r="C686" s="14"/>
      <c r="D686" s="24"/>
      <c r="E686" s="25"/>
      <c r="F686" s="6"/>
      <c r="G686" s="7"/>
      <c r="H686" s="7"/>
      <c r="I686" s="8"/>
      <c r="J686" s="9">
        <v>0</v>
      </c>
      <c r="K686" s="9">
        <v>0</v>
      </c>
      <c r="L686" s="10">
        <v>0</v>
      </c>
    </row>
    <row r="687" spans="1:12" x14ac:dyDescent="0.25">
      <c r="A687" s="11"/>
      <c r="B687" s="12"/>
      <c r="C687" s="14"/>
      <c r="D687" s="24"/>
      <c r="E687" s="25"/>
      <c r="F687" s="6"/>
      <c r="G687" s="7"/>
      <c r="H687" s="7"/>
      <c r="I687" s="8"/>
      <c r="J687" s="9">
        <v>0</v>
      </c>
      <c r="K687" s="9">
        <v>0</v>
      </c>
      <c r="L687" s="10">
        <v>0</v>
      </c>
    </row>
    <row r="688" spans="1:12" x14ac:dyDescent="0.25">
      <c r="A688" s="11"/>
      <c r="B688" s="12"/>
      <c r="C688" s="14"/>
      <c r="D688" s="24"/>
      <c r="E688" s="25"/>
      <c r="F688" s="6"/>
      <c r="G688" s="7"/>
      <c r="H688" s="7"/>
      <c r="I688" s="8"/>
      <c r="J688" s="9">
        <v>0</v>
      </c>
      <c r="K688" s="9">
        <v>0</v>
      </c>
      <c r="L688" s="10">
        <v>0</v>
      </c>
    </row>
    <row r="689" spans="1:12" x14ac:dyDescent="0.25">
      <c r="A689" s="11"/>
      <c r="B689" s="12"/>
      <c r="C689" s="14"/>
      <c r="D689" s="24"/>
      <c r="E689" s="25"/>
      <c r="F689" s="6"/>
      <c r="G689" s="7"/>
      <c r="H689" s="7"/>
      <c r="I689" s="8"/>
      <c r="J689" s="9">
        <v>0</v>
      </c>
      <c r="K689" s="9">
        <v>0</v>
      </c>
      <c r="L689" s="10">
        <v>0</v>
      </c>
    </row>
    <row r="690" spans="1:12" x14ac:dyDescent="0.25">
      <c r="A690" s="11"/>
      <c r="B690" s="12"/>
      <c r="C690" s="14"/>
      <c r="D690" s="24"/>
      <c r="E690" s="25"/>
      <c r="F690" s="6"/>
      <c r="G690" s="7"/>
      <c r="H690" s="7"/>
      <c r="I690" s="8"/>
      <c r="J690" s="9">
        <v>0</v>
      </c>
      <c r="K690" s="9">
        <v>0</v>
      </c>
      <c r="L690" s="10">
        <v>0</v>
      </c>
    </row>
    <row r="691" spans="1:12" x14ac:dyDescent="0.25">
      <c r="A691" s="11"/>
      <c r="B691" s="12"/>
      <c r="C691" s="14"/>
      <c r="D691" s="24"/>
      <c r="E691" s="25"/>
      <c r="F691" s="6"/>
      <c r="G691" s="7"/>
      <c r="H691" s="7"/>
      <c r="I691" s="8"/>
      <c r="J691" s="9">
        <v>0</v>
      </c>
      <c r="K691" s="9">
        <v>0</v>
      </c>
      <c r="L691" s="10">
        <v>0</v>
      </c>
    </row>
    <row r="692" spans="1:12" x14ac:dyDescent="0.25">
      <c r="A692" s="11"/>
      <c r="B692" s="12"/>
      <c r="C692" s="14"/>
      <c r="D692" s="24"/>
      <c r="E692" s="25"/>
      <c r="F692" s="6"/>
      <c r="G692" s="7"/>
      <c r="H692" s="7"/>
      <c r="I692" s="8"/>
      <c r="J692" s="9">
        <v>0</v>
      </c>
      <c r="K692" s="9">
        <v>0</v>
      </c>
      <c r="L692" s="10">
        <v>0</v>
      </c>
    </row>
    <row r="693" spans="1:12" x14ac:dyDescent="0.25">
      <c r="A693" s="11"/>
      <c r="B693" s="12"/>
      <c r="C693" s="14"/>
      <c r="D693" s="24"/>
      <c r="E693" s="25"/>
      <c r="F693" s="6"/>
      <c r="G693" s="7"/>
      <c r="H693" s="7"/>
      <c r="I693" s="8"/>
      <c r="J693" s="9">
        <v>0</v>
      </c>
      <c r="K693" s="9">
        <v>0</v>
      </c>
      <c r="L693" s="10">
        <v>0</v>
      </c>
    </row>
    <row r="694" spans="1:12" x14ac:dyDescent="0.25">
      <c r="A694" s="11"/>
      <c r="B694" s="12"/>
      <c r="C694" s="14"/>
      <c r="D694" s="24"/>
      <c r="E694" s="25"/>
      <c r="F694" s="6"/>
      <c r="G694" s="7"/>
      <c r="H694" s="7"/>
      <c r="I694" s="8"/>
      <c r="J694" s="9">
        <v>0</v>
      </c>
      <c r="K694" s="9">
        <v>0</v>
      </c>
      <c r="L694" s="10">
        <v>0</v>
      </c>
    </row>
    <row r="695" spans="1:12" x14ac:dyDescent="0.25">
      <c r="A695" s="11"/>
      <c r="B695" s="12"/>
      <c r="C695" s="14"/>
      <c r="D695" s="24"/>
      <c r="E695" s="25"/>
      <c r="F695" s="6"/>
      <c r="G695" s="7"/>
      <c r="H695" s="7"/>
      <c r="I695" s="8"/>
      <c r="J695" s="9">
        <v>0</v>
      </c>
      <c r="K695" s="9">
        <v>0</v>
      </c>
      <c r="L695" s="10">
        <v>0</v>
      </c>
    </row>
    <row r="696" spans="1:12" x14ac:dyDescent="0.25">
      <c r="A696" s="11"/>
      <c r="B696" s="12"/>
      <c r="C696" s="14"/>
      <c r="D696" s="24"/>
      <c r="E696" s="25"/>
      <c r="F696" s="6"/>
      <c r="G696" s="7"/>
      <c r="H696" s="7"/>
      <c r="I696" s="8"/>
      <c r="J696" s="9">
        <v>0</v>
      </c>
      <c r="K696" s="9">
        <v>0</v>
      </c>
      <c r="L696" s="10">
        <v>0</v>
      </c>
    </row>
    <row r="697" spans="1:12" x14ac:dyDescent="0.25">
      <c r="A697" s="11"/>
      <c r="B697" s="12"/>
      <c r="C697" s="14"/>
      <c r="D697" s="24"/>
      <c r="E697" s="25"/>
      <c r="F697" s="6"/>
      <c r="G697" s="7"/>
      <c r="H697" s="7"/>
      <c r="I697" s="8"/>
      <c r="J697" s="9">
        <v>0</v>
      </c>
      <c r="K697" s="9">
        <v>0</v>
      </c>
      <c r="L697" s="10">
        <v>0</v>
      </c>
    </row>
    <row r="698" spans="1:12" x14ac:dyDescent="0.25">
      <c r="A698" s="11"/>
      <c r="B698" s="12"/>
      <c r="C698" s="14"/>
      <c r="D698" s="24"/>
      <c r="E698" s="25"/>
      <c r="F698" s="6"/>
      <c r="G698" s="7"/>
      <c r="H698" s="7"/>
      <c r="I698" s="8"/>
      <c r="J698" s="9">
        <v>0</v>
      </c>
      <c r="K698" s="9">
        <v>0</v>
      </c>
      <c r="L698" s="10">
        <v>0</v>
      </c>
    </row>
    <row r="699" spans="1:12" x14ac:dyDescent="0.25">
      <c r="A699" s="11"/>
      <c r="B699" s="12"/>
      <c r="C699" s="14"/>
      <c r="D699" s="24"/>
      <c r="E699" s="25"/>
      <c r="F699" s="6"/>
      <c r="G699" s="7"/>
      <c r="H699" s="7"/>
      <c r="I699" s="8"/>
      <c r="J699" s="9">
        <v>0</v>
      </c>
      <c r="K699" s="9">
        <v>0</v>
      </c>
      <c r="L699" s="10">
        <v>0</v>
      </c>
    </row>
    <row r="700" spans="1:12" x14ac:dyDescent="0.25">
      <c r="A700" s="11"/>
      <c r="B700" s="12"/>
      <c r="C700" s="14"/>
      <c r="D700" s="24"/>
      <c r="E700" s="25"/>
      <c r="F700" s="6"/>
      <c r="G700" s="7"/>
      <c r="H700" s="7"/>
      <c r="I700" s="8"/>
      <c r="J700" s="9">
        <v>0</v>
      </c>
      <c r="K700" s="9">
        <v>0</v>
      </c>
      <c r="L700" s="10">
        <v>0</v>
      </c>
    </row>
    <row r="701" spans="1:12" x14ac:dyDescent="0.25">
      <c r="A701" s="11"/>
      <c r="B701" s="12"/>
      <c r="C701" s="14"/>
      <c r="D701" s="24"/>
      <c r="E701" s="25"/>
      <c r="F701" s="6"/>
      <c r="G701" s="7"/>
      <c r="H701" s="7"/>
      <c r="I701" s="8"/>
      <c r="J701" s="9">
        <v>0</v>
      </c>
      <c r="K701" s="9">
        <v>0</v>
      </c>
      <c r="L701" s="10">
        <v>0</v>
      </c>
    </row>
    <row r="702" spans="1:12" x14ac:dyDescent="0.25">
      <c r="A702" s="11"/>
      <c r="B702" s="12"/>
      <c r="C702" s="14"/>
      <c r="D702" s="24"/>
      <c r="E702" s="25"/>
      <c r="F702" s="6"/>
      <c r="G702" s="7"/>
      <c r="H702" s="7"/>
      <c r="I702" s="8"/>
      <c r="J702" s="9">
        <v>0</v>
      </c>
      <c r="K702" s="9">
        <v>0</v>
      </c>
      <c r="L702" s="10">
        <v>0</v>
      </c>
    </row>
    <row r="703" spans="1:12" x14ac:dyDescent="0.25">
      <c r="A703" s="11"/>
      <c r="B703" s="12"/>
      <c r="C703" s="14"/>
      <c r="D703" s="24"/>
      <c r="E703" s="25"/>
      <c r="F703" s="6"/>
      <c r="G703" s="7"/>
      <c r="H703" s="7"/>
      <c r="I703" s="8"/>
      <c r="J703" s="9">
        <v>0</v>
      </c>
      <c r="K703" s="9">
        <v>0</v>
      </c>
      <c r="L703" s="10">
        <v>0</v>
      </c>
    </row>
    <row r="704" spans="1:12" x14ac:dyDescent="0.25">
      <c r="A704" s="11"/>
      <c r="B704" s="12"/>
      <c r="C704" s="14"/>
      <c r="D704" s="24"/>
      <c r="E704" s="25"/>
      <c r="F704" s="6"/>
      <c r="G704" s="7"/>
      <c r="H704" s="7"/>
      <c r="I704" s="8"/>
      <c r="J704" s="9">
        <v>0</v>
      </c>
      <c r="K704" s="9">
        <v>0</v>
      </c>
      <c r="L704" s="10">
        <v>0</v>
      </c>
    </row>
    <row r="705" spans="1:12" x14ac:dyDescent="0.25">
      <c r="A705" s="11"/>
      <c r="B705" s="12"/>
      <c r="C705" s="14"/>
      <c r="D705" s="24"/>
      <c r="E705" s="25"/>
      <c r="F705" s="6"/>
      <c r="G705" s="7"/>
      <c r="H705" s="7"/>
      <c r="I705" s="8"/>
      <c r="J705" s="9">
        <v>0</v>
      </c>
      <c r="K705" s="9">
        <v>0</v>
      </c>
      <c r="L705" s="10">
        <v>0</v>
      </c>
    </row>
    <row r="706" spans="1:12" x14ac:dyDescent="0.25">
      <c r="A706" s="11"/>
      <c r="B706" s="12"/>
      <c r="C706" s="14"/>
      <c r="D706" s="24"/>
      <c r="E706" s="25"/>
      <c r="F706" s="6"/>
      <c r="G706" s="7"/>
      <c r="H706" s="7"/>
      <c r="I706" s="8"/>
      <c r="J706" s="9">
        <v>0</v>
      </c>
      <c r="K706" s="9">
        <v>0</v>
      </c>
      <c r="L706" s="10">
        <v>0</v>
      </c>
    </row>
    <row r="707" spans="1:12" x14ac:dyDescent="0.25">
      <c r="A707" s="11"/>
      <c r="B707" s="12"/>
      <c r="C707" s="14"/>
      <c r="D707" s="24"/>
      <c r="E707" s="25"/>
      <c r="F707" s="6"/>
      <c r="G707" s="7"/>
      <c r="H707" s="7"/>
      <c r="I707" s="8"/>
      <c r="J707" s="9">
        <v>0</v>
      </c>
      <c r="K707" s="9">
        <v>0</v>
      </c>
      <c r="L707" s="10">
        <v>0</v>
      </c>
    </row>
    <row r="708" spans="1:12" x14ac:dyDescent="0.25">
      <c r="A708" s="11"/>
      <c r="B708" s="12"/>
      <c r="C708" s="14"/>
      <c r="D708" s="24"/>
      <c r="E708" s="25"/>
      <c r="F708" s="6"/>
      <c r="G708" s="7"/>
      <c r="H708" s="7"/>
      <c r="I708" s="8"/>
      <c r="J708" s="9">
        <v>0</v>
      </c>
      <c r="K708" s="9">
        <v>0</v>
      </c>
      <c r="L708" s="10">
        <v>0</v>
      </c>
    </row>
    <row r="709" spans="1:12" x14ac:dyDescent="0.25">
      <c r="A709" s="11"/>
      <c r="B709" s="12"/>
      <c r="C709" s="14"/>
      <c r="D709" s="24"/>
      <c r="E709" s="25"/>
      <c r="F709" s="6"/>
      <c r="G709" s="7"/>
      <c r="H709" s="7"/>
      <c r="I709" s="8"/>
      <c r="J709" s="9">
        <v>0</v>
      </c>
      <c r="K709" s="9">
        <v>0</v>
      </c>
      <c r="L709" s="10">
        <v>0</v>
      </c>
    </row>
    <row r="710" spans="1:12" x14ac:dyDescent="0.25">
      <c r="A710" s="11"/>
      <c r="B710" s="12"/>
      <c r="C710" s="14"/>
      <c r="D710" s="24"/>
      <c r="E710" s="25"/>
      <c r="F710" s="6"/>
      <c r="G710" s="7"/>
      <c r="H710" s="7"/>
      <c r="I710" s="8"/>
      <c r="J710" s="9">
        <v>0</v>
      </c>
      <c r="K710" s="9">
        <v>0</v>
      </c>
      <c r="L710" s="10">
        <v>0</v>
      </c>
    </row>
    <row r="711" spans="1:12" x14ac:dyDescent="0.25">
      <c r="A711" s="11"/>
      <c r="B711" s="12"/>
      <c r="C711" s="14"/>
      <c r="D711" s="24"/>
      <c r="E711" s="25"/>
      <c r="F711" s="6"/>
      <c r="G711" s="7"/>
      <c r="H711" s="7"/>
      <c r="I711" s="8"/>
      <c r="J711" s="9">
        <v>0</v>
      </c>
      <c r="K711" s="9">
        <v>0</v>
      </c>
      <c r="L711" s="10">
        <v>0</v>
      </c>
    </row>
    <row r="712" spans="1:12" x14ac:dyDescent="0.25">
      <c r="A712" s="11"/>
      <c r="B712" s="12"/>
      <c r="C712" s="14"/>
      <c r="D712" s="24"/>
      <c r="E712" s="25"/>
      <c r="F712" s="6"/>
      <c r="G712" s="7"/>
      <c r="H712" s="7"/>
      <c r="I712" s="8"/>
      <c r="J712" s="9">
        <v>0</v>
      </c>
      <c r="K712" s="9">
        <v>0</v>
      </c>
      <c r="L712" s="10">
        <v>0</v>
      </c>
    </row>
    <row r="713" spans="1:12" x14ac:dyDescent="0.25">
      <c r="A713" s="11"/>
      <c r="B713" s="12"/>
      <c r="C713" s="14"/>
      <c r="D713" s="24"/>
      <c r="E713" s="25"/>
      <c r="F713" s="6"/>
      <c r="G713" s="7"/>
      <c r="H713" s="7"/>
      <c r="I713" s="8"/>
      <c r="J713" s="9">
        <v>0</v>
      </c>
      <c r="K713" s="9">
        <v>0</v>
      </c>
      <c r="L713" s="10">
        <v>0</v>
      </c>
    </row>
    <row r="714" spans="1:12" x14ac:dyDescent="0.25">
      <c r="A714" s="11"/>
      <c r="B714" s="12"/>
      <c r="C714" s="14"/>
      <c r="D714" s="24"/>
      <c r="E714" s="25"/>
      <c r="F714" s="6"/>
      <c r="G714" s="7"/>
      <c r="H714" s="7"/>
      <c r="I714" s="8"/>
      <c r="J714" s="9">
        <v>0</v>
      </c>
      <c r="K714" s="9">
        <v>0</v>
      </c>
      <c r="L714" s="10">
        <v>0</v>
      </c>
    </row>
    <row r="715" spans="1:12" x14ac:dyDescent="0.25">
      <c r="A715" s="11"/>
      <c r="B715" s="12"/>
      <c r="C715" s="14"/>
      <c r="D715" s="24"/>
      <c r="E715" s="25"/>
      <c r="F715" s="6"/>
      <c r="G715" s="7"/>
      <c r="H715" s="7"/>
      <c r="I715" s="8"/>
      <c r="J715" s="9">
        <v>0</v>
      </c>
      <c r="K715" s="9">
        <v>0</v>
      </c>
      <c r="L715" s="10">
        <v>0</v>
      </c>
    </row>
    <row r="716" spans="1:12" x14ac:dyDescent="0.25">
      <c r="A716" s="11"/>
      <c r="B716" s="12"/>
      <c r="C716" s="14"/>
      <c r="D716" s="24"/>
      <c r="E716" s="25"/>
      <c r="F716" s="6"/>
      <c r="G716" s="7"/>
      <c r="H716" s="7"/>
      <c r="I716" s="8"/>
      <c r="J716" s="9">
        <v>0</v>
      </c>
      <c r="K716" s="9">
        <v>0</v>
      </c>
      <c r="L716" s="10">
        <v>0</v>
      </c>
    </row>
    <row r="717" spans="1:12" x14ac:dyDescent="0.25">
      <c r="A717" s="11"/>
      <c r="B717" s="12"/>
      <c r="C717" s="14"/>
      <c r="D717" s="24"/>
      <c r="E717" s="25"/>
      <c r="F717" s="6"/>
      <c r="G717" s="7"/>
      <c r="H717" s="7"/>
      <c r="I717" s="8"/>
      <c r="J717" s="9">
        <v>0</v>
      </c>
      <c r="K717" s="9">
        <v>0</v>
      </c>
      <c r="L717" s="10">
        <v>0</v>
      </c>
    </row>
    <row r="718" spans="1:12" x14ac:dyDescent="0.25">
      <c r="A718" s="11"/>
      <c r="B718" s="12"/>
      <c r="C718" s="14"/>
      <c r="D718" s="24"/>
      <c r="E718" s="25"/>
      <c r="F718" s="6"/>
      <c r="G718" s="7"/>
      <c r="H718" s="7"/>
      <c r="I718" s="8"/>
      <c r="J718" s="9">
        <v>0</v>
      </c>
      <c r="K718" s="9">
        <v>0</v>
      </c>
      <c r="L718" s="10">
        <v>0</v>
      </c>
    </row>
    <row r="719" spans="1:12" x14ac:dyDescent="0.25">
      <c r="A719" s="11"/>
      <c r="B719" s="12"/>
      <c r="C719" s="14"/>
      <c r="D719" s="24"/>
      <c r="E719" s="25"/>
      <c r="F719" s="6"/>
      <c r="G719" s="7"/>
      <c r="H719" s="7"/>
      <c r="I719" s="8"/>
      <c r="J719" s="9">
        <v>0</v>
      </c>
      <c r="K719" s="9">
        <v>0</v>
      </c>
      <c r="L719" s="10">
        <v>0</v>
      </c>
    </row>
    <row r="720" spans="1:12" x14ac:dyDescent="0.25">
      <c r="A720" s="11"/>
      <c r="B720" s="12"/>
      <c r="C720" s="14"/>
      <c r="D720" s="24"/>
      <c r="E720" s="25"/>
      <c r="F720" s="6"/>
      <c r="G720" s="7"/>
      <c r="H720" s="7"/>
      <c r="I720" s="8"/>
      <c r="J720" s="9">
        <v>0</v>
      </c>
      <c r="K720" s="9">
        <v>0</v>
      </c>
      <c r="L720" s="10">
        <v>0</v>
      </c>
    </row>
    <row r="721" spans="1:12" x14ac:dyDescent="0.25">
      <c r="A721" s="11"/>
      <c r="B721" s="12"/>
      <c r="C721" s="14"/>
      <c r="D721" s="24"/>
      <c r="E721" s="25"/>
      <c r="F721" s="6"/>
      <c r="G721" s="7"/>
      <c r="H721" s="7"/>
      <c r="I721" s="8"/>
      <c r="J721" s="9">
        <v>0</v>
      </c>
      <c r="K721" s="9">
        <v>0</v>
      </c>
      <c r="L721" s="10">
        <v>0</v>
      </c>
    </row>
    <row r="722" spans="1:12" x14ac:dyDescent="0.25">
      <c r="A722" s="11"/>
      <c r="B722" s="12"/>
      <c r="C722" s="14"/>
      <c r="D722" s="24"/>
      <c r="E722" s="25"/>
      <c r="F722" s="6"/>
      <c r="G722" s="7"/>
      <c r="H722" s="7"/>
      <c r="I722" s="8"/>
      <c r="J722" s="9">
        <v>0</v>
      </c>
      <c r="K722" s="9">
        <v>0</v>
      </c>
      <c r="L722" s="10">
        <v>0</v>
      </c>
    </row>
    <row r="723" spans="1:12" x14ac:dyDescent="0.25">
      <c r="A723" s="43"/>
      <c r="B723" s="44"/>
      <c r="C723" s="14"/>
      <c r="D723" s="24"/>
      <c r="E723" s="25"/>
      <c r="F723" s="6"/>
      <c r="G723" s="7"/>
      <c r="H723" s="7"/>
      <c r="I723" s="8"/>
      <c r="J723" s="9">
        <v>0</v>
      </c>
      <c r="K723" s="9">
        <v>0</v>
      </c>
      <c r="L723" s="10">
        <v>0</v>
      </c>
    </row>
    <row r="724" spans="1:12" x14ac:dyDescent="0.25">
      <c r="A724" s="45" t="s">
        <v>409</v>
      </c>
      <c r="B724" s="46" t="s">
        <v>410</v>
      </c>
      <c r="C724" s="14" t="s">
        <v>411</v>
      </c>
      <c r="D724" s="24" t="s">
        <v>52</v>
      </c>
      <c r="E724" s="25" t="s">
        <v>387</v>
      </c>
      <c r="F724" s="6">
        <v>1</v>
      </c>
      <c r="G724" s="7"/>
      <c r="H724" s="7">
        <v>60</v>
      </c>
      <c r="I724" s="67">
        <v>23</v>
      </c>
      <c r="J724" s="9">
        <v>0</v>
      </c>
      <c r="K724" s="9">
        <v>1</v>
      </c>
      <c r="L724" s="13">
        <v>45</v>
      </c>
    </row>
    <row r="725" spans="1:12" x14ac:dyDescent="0.25">
      <c r="A725" s="11" t="s">
        <v>11</v>
      </c>
      <c r="B725" s="12"/>
      <c r="C725" s="14" t="s">
        <v>412</v>
      </c>
      <c r="D725" s="41" t="s">
        <v>29</v>
      </c>
      <c r="E725" s="25" t="s">
        <v>384</v>
      </c>
      <c r="F725" s="6">
        <v>1</v>
      </c>
      <c r="G725" s="7">
        <v>15</v>
      </c>
      <c r="H725" s="7"/>
      <c r="I725" s="8"/>
      <c r="J725" s="9">
        <v>0</v>
      </c>
      <c r="K725" s="9">
        <v>0</v>
      </c>
      <c r="L725" s="10">
        <v>0</v>
      </c>
    </row>
    <row r="726" spans="1:12" x14ac:dyDescent="0.25">
      <c r="A726" s="11" t="s">
        <v>191</v>
      </c>
      <c r="B726" s="12"/>
      <c r="C726" s="14" t="s">
        <v>413</v>
      </c>
      <c r="D726" s="24" t="s">
        <v>79</v>
      </c>
      <c r="E726" s="25" t="s">
        <v>414</v>
      </c>
      <c r="F726" s="6">
        <v>1</v>
      </c>
      <c r="G726" s="7"/>
      <c r="H726" s="7">
        <v>60</v>
      </c>
      <c r="I726" s="67">
        <f>VLOOKUP(C726,[1]LHP!$B$4850:$G$7706,6,1)</f>
        <v>29</v>
      </c>
      <c r="J726" s="9">
        <v>0</v>
      </c>
      <c r="K726" s="9">
        <v>1.3</v>
      </c>
      <c r="L726" s="10">
        <v>58.5</v>
      </c>
    </row>
    <row r="727" spans="1:12" x14ac:dyDescent="0.25">
      <c r="A727" s="11"/>
      <c r="B727" s="12"/>
      <c r="C727" s="14" t="s">
        <v>200</v>
      </c>
      <c r="D727" s="24" t="s">
        <v>60</v>
      </c>
      <c r="E727" s="25" t="s">
        <v>415</v>
      </c>
      <c r="F727" s="6">
        <v>1</v>
      </c>
      <c r="G727" s="7"/>
      <c r="H727" s="7">
        <v>90</v>
      </c>
      <c r="I727" s="67">
        <v>29</v>
      </c>
      <c r="J727" s="9">
        <v>0</v>
      </c>
      <c r="K727" s="9">
        <v>1</v>
      </c>
      <c r="L727" s="13">
        <v>67.5</v>
      </c>
    </row>
    <row r="728" spans="1:12" x14ac:dyDescent="0.25">
      <c r="A728" s="11" t="s">
        <v>385</v>
      </c>
      <c r="B728" s="12">
        <f>64.5-(2.15*2)</f>
        <v>60.2</v>
      </c>
      <c r="C728" s="14" t="s">
        <v>416</v>
      </c>
      <c r="D728" s="24" t="s">
        <v>26</v>
      </c>
      <c r="E728" s="25" t="s">
        <v>42</v>
      </c>
      <c r="F728" s="6">
        <v>1</v>
      </c>
      <c r="G728" s="7">
        <v>60</v>
      </c>
      <c r="H728" s="7"/>
      <c r="I728" s="67">
        <v>58</v>
      </c>
      <c r="J728" s="9">
        <v>1.2</v>
      </c>
      <c r="K728" s="9">
        <v>0</v>
      </c>
      <c r="L728" s="10">
        <v>72</v>
      </c>
    </row>
    <row r="729" spans="1:12" x14ac:dyDescent="0.25">
      <c r="A729" s="11"/>
      <c r="B729" s="12"/>
      <c r="C729" s="14" t="s">
        <v>342</v>
      </c>
      <c r="D729" s="24" t="s">
        <v>60</v>
      </c>
      <c r="E729" s="25" t="s">
        <v>417</v>
      </c>
      <c r="F729" s="6">
        <v>1</v>
      </c>
      <c r="G729" s="7"/>
      <c r="H729" s="7">
        <v>90</v>
      </c>
      <c r="I729" s="67">
        <v>16</v>
      </c>
      <c r="J729" s="9">
        <v>0</v>
      </c>
      <c r="K729" s="9">
        <v>1.3</v>
      </c>
      <c r="L729" s="10">
        <v>87.8</v>
      </c>
    </row>
    <row r="730" spans="1:12" x14ac:dyDescent="0.25">
      <c r="A730" s="18" t="s">
        <v>418</v>
      </c>
      <c r="B730" s="19">
        <v>28</v>
      </c>
      <c r="C730" s="14"/>
      <c r="D730" s="24"/>
      <c r="E730" s="25"/>
      <c r="F730" s="6"/>
      <c r="G730" s="7"/>
      <c r="H730" s="7"/>
      <c r="I730" s="8"/>
      <c r="J730" s="9">
        <v>0</v>
      </c>
      <c r="K730" s="9">
        <v>0</v>
      </c>
      <c r="L730" s="10">
        <v>0</v>
      </c>
    </row>
    <row r="731" spans="1:12" x14ac:dyDescent="0.25">
      <c r="A731" s="11"/>
      <c r="B731" s="12"/>
      <c r="C731" s="14" t="s">
        <v>419</v>
      </c>
      <c r="D731" s="24" t="s">
        <v>90</v>
      </c>
      <c r="E731" s="25" t="s">
        <v>161</v>
      </c>
      <c r="F731" s="6">
        <v>2</v>
      </c>
      <c r="G731" s="7">
        <v>30</v>
      </c>
      <c r="H731" s="7"/>
      <c r="I731" s="67">
        <f>VLOOKUP(C731,[1]LHP!$B$4850:$G$7706,6,1)</f>
        <v>40</v>
      </c>
      <c r="J731" s="9">
        <v>1.2</v>
      </c>
      <c r="K731" s="9">
        <v>0</v>
      </c>
      <c r="L731" s="10">
        <v>36</v>
      </c>
    </row>
    <row r="732" spans="1:12" x14ac:dyDescent="0.25">
      <c r="A732" s="11"/>
      <c r="B732" s="12"/>
      <c r="C732" s="14" t="s">
        <v>420</v>
      </c>
      <c r="D732" s="24" t="s">
        <v>90</v>
      </c>
      <c r="E732" s="25" t="s">
        <v>384</v>
      </c>
      <c r="F732" s="6">
        <v>2</v>
      </c>
      <c r="G732" s="7">
        <v>30</v>
      </c>
      <c r="H732" s="7"/>
      <c r="I732" s="67">
        <f>VLOOKUP(C732,[1]LHP!$B$4850:$G$7706,6,1)</f>
        <v>36</v>
      </c>
      <c r="J732" s="9">
        <v>1.2</v>
      </c>
      <c r="K732" s="9">
        <v>0</v>
      </c>
      <c r="L732" s="10">
        <v>36</v>
      </c>
    </row>
    <row r="733" spans="1:12" x14ac:dyDescent="0.25">
      <c r="A733" s="11"/>
      <c r="B733" s="12"/>
      <c r="C733" s="14" t="s">
        <v>421</v>
      </c>
      <c r="D733" s="41" t="s">
        <v>29</v>
      </c>
      <c r="E733" s="25" t="s">
        <v>384</v>
      </c>
      <c r="F733" s="6">
        <v>2</v>
      </c>
      <c r="G733" s="7">
        <v>13</v>
      </c>
      <c r="H733" s="7"/>
      <c r="I733" s="8"/>
      <c r="J733" s="9">
        <v>0</v>
      </c>
      <c r="K733" s="9">
        <v>0</v>
      </c>
      <c r="L733" s="10">
        <v>0</v>
      </c>
    </row>
    <row r="734" spans="1:12" x14ac:dyDescent="0.25">
      <c r="A734" s="11" t="s">
        <v>73</v>
      </c>
      <c r="B734" s="12">
        <f>B728+B730</f>
        <v>88.2</v>
      </c>
      <c r="C734" s="14" t="s">
        <v>422</v>
      </c>
      <c r="D734" s="24" t="s">
        <v>79</v>
      </c>
      <c r="E734" s="25" t="s">
        <v>403</v>
      </c>
      <c r="F734" s="6">
        <v>2</v>
      </c>
      <c r="G734" s="7"/>
      <c r="H734" s="7">
        <v>120</v>
      </c>
      <c r="I734" s="67">
        <v>18</v>
      </c>
      <c r="J734" s="9">
        <v>0</v>
      </c>
      <c r="K734" s="9">
        <v>1</v>
      </c>
      <c r="L734" s="13">
        <v>90</v>
      </c>
    </row>
    <row r="735" spans="1:12" ht="24.75" x14ac:dyDescent="0.25">
      <c r="A735" s="11"/>
      <c r="B735" s="12"/>
      <c r="C735" s="14" t="s">
        <v>423</v>
      </c>
      <c r="D735" s="40" t="s">
        <v>93</v>
      </c>
      <c r="E735" s="25" t="s">
        <v>95</v>
      </c>
      <c r="F735" s="6">
        <v>2</v>
      </c>
      <c r="G735" s="7"/>
      <c r="H735" s="7">
        <v>60</v>
      </c>
      <c r="I735" s="67">
        <f>VLOOKUP(C735,[1]LHP!$B$4850:$G$7706,6,1)</f>
        <v>27</v>
      </c>
      <c r="J735" s="9">
        <v>0</v>
      </c>
      <c r="K735" s="9">
        <v>1.3</v>
      </c>
      <c r="L735" s="10">
        <v>58.5</v>
      </c>
    </row>
    <row r="736" spans="1:12" x14ac:dyDescent="0.25">
      <c r="A736" s="11"/>
      <c r="B736" s="12"/>
      <c r="C736" s="14" t="s">
        <v>424</v>
      </c>
      <c r="D736" s="24" t="s">
        <v>104</v>
      </c>
      <c r="E736" s="25" t="s">
        <v>425</v>
      </c>
      <c r="F736" s="6">
        <v>2</v>
      </c>
      <c r="G736" s="7"/>
      <c r="H736" s="7">
        <v>90</v>
      </c>
      <c r="I736" s="67">
        <v>20</v>
      </c>
      <c r="J736" s="9">
        <v>0</v>
      </c>
      <c r="K736" s="9">
        <v>1</v>
      </c>
      <c r="L736" s="13">
        <v>67.5</v>
      </c>
    </row>
    <row r="737" spans="1:12" x14ac:dyDescent="0.25">
      <c r="A737" s="11"/>
      <c r="B737" s="12"/>
      <c r="C737" s="14" t="s">
        <v>426</v>
      </c>
      <c r="D737" s="24" t="s">
        <v>104</v>
      </c>
      <c r="E737" s="25" t="s">
        <v>427</v>
      </c>
      <c r="F737" s="6">
        <v>2</v>
      </c>
      <c r="G737" s="7"/>
      <c r="H737" s="7">
        <v>90</v>
      </c>
      <c r="I737" s="67">
        <v>15</v>
      </c>
      <c r="J737" s="9">
        <v>0</v>
      </c>
      <c r="K737" s="9">
        <v>1.3</v>
      </c>
      <c r="L737" s="10">
        <v>87.8</v>
      </c>
    </row>
    <row r="738" spans="1:12" x14ac:dyDescent="0.25">
      <c r="A738" s="11"/>
      <c r="B738" s="12"/>
      <c r="C738" s="14" t="s">
        <v>428</v>
      </c>
      <c r="D738" s="24" t="s">
        <v>104</v>
      </c>
      <c r="E738" s="25" t="s">
        <v>429</v>
      </c>
      <c r="F738" s="6">
        <v>2</v>
      </c>
      <c r="G738" s="7"/>
      <c r="H738" s="7">
        <v>180</v>
      </c>
      <c r="I738" s="67">
        <v>20</v>
      </c>
      <c r="J738" s="9">
        <v>0</v>
      </c>
      <c r="K738" s="9">
        <v>1.3</v>
      </c>
      <c r="L738" s="10">
        <v>175.5</v>
      </c>
    </row>
    <row r="739" spans="1:12" x14ac:dyDescent="0.25">
      <c r="A739" s="11"/>
      <c r="B739" s="12"/>
      <c r="C739" s="14" t="s">
        <v>430</v>
      </c>
      <c r="D739" s="24" t="s">
        <v>26</v>
      </c>
      <c r="E739" s="25" t="s">
        <v>431</v>
      </c>
      <c r="F739" s="6">
        <v>2</v>
      </c>
      <c r="G739" s="7">
        <v>60</v>
      </c>
      <c r="H739" s="7"/>
      <c r="I739" s="67">
        <f>VLOOKUP(C739,[1]LHP!$B$4850:$G$7706,6,1)</f>
        <v>48</v>
      </c>
      <c r="J739" s="9">
        <v>1.2</v>
      </c>
      <c r="K739" s="9">
        <v>0</v>
      </c>
      <c r="L739" s="10">
        <v>72</v>
      </c>
    </row>
    <row r="740" spans="1:12" x14ac:dyDescent="0.25">
      <c r="A740" s="11"/>
      <c r="B740" s="12"/>
      <c r="C740" s="14" t="s">
        <v>317</v>
      </c>
      <c r="D740" s="24" t="s">
        <v>104</v>
      </c>
      <c r="E740" s="25" t="s">
        <v>432</v>
      </c>
      <c r="F740" s="6">
        <v>2</v>
      </c>
      <c r="G740" s="7"/>
      <c r="H740" s="7">
        <v>60</v>
      </c>
      <c r="I740" s="67">
        <v>24</v>
      </c>
      <c r="J740" s="9">
        <v>0</v>
      </c>
      <c r="K740" s="9">
        <v>1</v>
      </c>
      <c r="L740" s="13">
        <v>45</v>
      </c>
    </row>
    <row r="741" spans="1:12" x14ac:dyDescent="0.25">
      <c r="A741" s="11"/>
      <c r="B741" s="12"/>
      <c r="C741" s="14"/>
      <c r="D741" s="24"/>
      <c r="E741" s="25"/>
      <c r="F741" s="6"/>
      <c r="G741" s="7"/>
      <c r="H741" s="7"/>
      <c r="I741" s="8"/>
      <c r="J741" s="9">
        <v>0</v>
      </c>
      <c r="K741" s="9">
        <v>0</v>
      </c>
      <c r="L741" s="10">
        <v>0</v>
      </c>
    </row>
    <row r="742" spans="1:12" x14ac:dyDescent="0.25">
      <c r="A742" s="11"/>
      <c r="B742" s="12"/>
      <c r="C742" s="14"/>
      <c r="D742" s="24"/>
      <c r="E742" s="25"/>
      <c r="F742" s="6"/>
      <c r="G742" s="7"/>
      <c r="H742" s="7"/>
      <c r="I742" s="8"/>
      <c r="J742" s="9">
        <v>0</v>
      </c>
      <c r="K742" s="9">
        <v>0</v>
      </c>
      <c r="L742" s="10">
        <v>0</v>
      </c>
    </row>
    <row r="743" spans="1:12" x14ac:dyDescent="0.25">
      <c r="A743" s="11"/>
      <c r="B743" s="12"/>
      <c r="C743" s="14"/>
      <c r="D743" s="24"/>
      <c r="E743" s="25"/>
      <c r="F743" s="6"/>
      <c r="G743" s="7"/>
      <c r="H743" s="7"/>
      <c r="I743" s="8"/>
      <c r="J743" s="9">
        <v>0</v>
      </c>
      <c r="K743" s="9">
        <v>0</v>
      </c>
      <c r="L743" s="10">
        <v>0</v>
      </c>
    </row>
    <row r="744" spans="1:12" x14ac:dyDescent="0.25">
      <c r="A744" s="11"/>
      <c r="B744" s="12"/>
      <c r="C744" s="14"/>
      <c r="D744" s="24"/>
      <c r="E744" s="25"/>
      <c r="F744" s="6"/>
      <c r="G744" s="7"/>
      <c r="H744" s="7"/>
      <c r="I744" s="8"/>
      <c r="J744" s="9">
        <v>0</v>
      </c>
      <c r="K744" s="9">
        <v>0</v>
      </c>
      <c r="L744" s="10">
        <v>0</v>
      </c>
    </row>
    <row r="745" spans="1:12" x14ac:dyDescent="0.25">
      <c r="A745" s="11"/>
      <c r="B745" s="12"/>
      <c r="C745" s="14"/>
      <c r="D745" s="24"/>
      <c r="E745" s="25"/>
      <c r="F745" s="6"/>
      <c r="G745" s="7"/>
      <c r="H745" s="7"/>
      <c r="I745" s="8"/>
      <c r="J745" s="9">
        <v>0</v>
      </c>
      <c r="K745" s="9">
        <v>0</v>
      </c>
      <c r="L745" s="10">
        <v>0</v>
      </c>
    </row>
    <row r="746" spans="1:12" x14ac:dyDescent="0.25">
      <c r="A746" s="11"/>
      <c r="B746" s="12"/>
      <c r="C746" s="14"/>
      <c r="D746" s="24"/>
      <c r="E746" s="25"/>
      <c r="F746" s="6"/>
      <c r="G746" s="7"/>
      <c r="H746" s="7"/>
      <c r="I746" s="8"/>
      <c r="J746" s="9">
        <v>0</v>
      </c>
      <c r="K746" s="9">
        <v>0</v>
      </c>
      <c r="L746" s="10">
        <v>0</v>
      </c>
    </row>
    <row r="747" spans="1:12" x14ac:dyDescent="0.25">
      <c r="A747" s="11"/>
      <c r="B747" s="12"/>
      <c r="C747" s="14"/>
      <c r="D747" s="24"/>
      <c r="E747" s="25"/>
      <c r="F747" s="6"/>
      <c r="G747" s="7"/>
      <c r="H747" s="7"/>
      <c r="I747" s="8"/>
      <c r="J747" s="9">
        <v>0</v>
      </c>
      <c r="K747" s="9">
        <v>0</v>
      </c>
      <c r="L747" s="10">
        <v>0</v>
      </c>
    </row>
    <row r="748" spans="1:12" x14ac:dyDescent="0.25">
      <c r="A748" s="11"/>
      <c r="B748" s="12"/>
      <c r="C748" s="14"/>
      <c r="D748" s="24"/>
      <c r="E748" s="25"/>
      <c r="F748" s="6"/>
      <c r="G748" s="7"/>
      <c r="H748" s="7"/>
      <c r="I748" s="8"/>
      <c r="J748" s="9">
        <v>0</v>
      </c>
      <c r="K748" s="9">
        <v>0</v>
      </c>
      <c r="L748" s="10">
        <v>0</v>
      </c>
    </row>
    <row r="749" spans="1:12" x14ac:dyDescent="0.25">
      <c r="A749" s="11"/>
      <c r="B749" s="12"/>
      <c r="C749" s="14"/>
      <c r="D749" s="24"/>
      <c r="E749" s="25"/>
      <c r="F749" s="6"/>
      <c r="G749" s="7"/>
      <c r="H749" s="7"/>
      <c r="I749" s="8"/>
      <c r="J749" s="9">
        <v>0</v>
      </c>
      <c r="K749" s="9">
        <v>0</v>
      </c>
      <c r="L749" s="10">
        <v>0</v>
      </c>
    </row>
    <row r="750" spans="1:12" x14ac:dyDescent="0.25">
      <c r="A750" s="11"/>
      <c r="B750" s="12"/>
      <c r="C750" s="14"/>
      <c r="D750" s="24"/>
      <c r="E750" s="25"/>
      <c r="F750" s="6"/>
      <c r="G750" s="7"/>
      <c r="H750" s="7"/>
      <c r="I750" s="8"/>
      <c r="J750" s="9">
        <v>0</v>
      </c>
      <c r="K750" s="9">
        <v>0</v>
      </c>
      <c r="L750" s="10">
        <v>0</v>
      </c>
    </row>
    <row r="751" spans="1:12" x14ac:dyDescent="0.25">
      <c r="A751" s="11"/>
      <c r="B751" s="12"/>
      <c r="C751" s="14"/>
      <c r="D751" s="24"/>
      <c r="E751" s="25"/>
      <c r="F751" s="6"/>
      <c r="G751" s="7"/>
      <c r="H751" s="7"/>
      <c r="I751" s="8"/>
      <c r="J751" s="9">
        <v>0</v>
      </c>
      <c r="K751" s="9">
        <v>0</v>
      </c>
      <c r="L751" s="10">
        <v>0</v>
      </c>
    </row>
    <row r="752" spans="1:12" x14ac:dyDescent="0.25">
      <c r="A752" s="11"/>
      <c r="B752" s="12"/>
      <c r="C752" s="14"/>
      <c r="D752" s="24"/>
      <c r="E752" s="25"/>
      <c r="F752" s="6"/>
      <c r="G752" s="7"/>
      <c r="H752" s="7"/>
      <c r="I752" s="8"/>
      <c r="J752" s="9">
        <v>0</v>
      </c>
      <c r="K752" s="9">
        <v>0</v>
      </c>
      <c r="L752" s="10">
        <v>0</v>
      </c>
    </row>
    <row r="753" spans="1:12" x14ac:dyDescent="0.25">
      <c r="A753" s="11"/>
      <c r="B753" s="12"/>
      <c r="C753" s="14"/>
      <c r="D753" s="24"/>
      <c r="E753" s="25"/>
      <c r="F753" s="6"/>
      <c r="G753" s="7"/>
      <c r="H753" s="7"/>
      <c r="I753" s="8"/>
      <c r="J753" s="9">
        <v>0</v>
      </c>
      <c r="K753" s="9">
        <v>0</v>
      </c>
      <c r="L753" s="10">
        <v>0</v>
      </c>
    </row>
    <row r="754" spans="1:12" x14ac:dyDescent="0.25">
      <c r="A754" s="11"/>
      <c r="B754" s="12"/>
      <c r="C754" s="14"/>
      <c r="D754" s="24"/>
      <c r="E754" s="25"/>
      <c r="F754" s="6"/>
      <c r="G754" s="7"/>
      <c r="H754" s="7"/>
      <c r="I754" s="8"/>
      <c r="J754" s="9">
        <v>0</v>
      </c>
      <c r="K754" s="9">
        <v>0</v>
      </c>
      <c r="L754" s="10">
        <v>0</v>
      </c>
    </row>
    <row r="755" spans="1:12" x14ac:dyDescent="0.25">
      <c r="A755" s="11"/>
      <c r="B755" s="12"/>
      <c r="C755" s="14"/>
      <c r="D755" s="24"/>
      <c r="E755" s="25"/>
      <c r="F755" s="6"/>
      <c r="G755" s="7"/>
      <c r="H755" s="7"/>
      <c r="I755" s="8"/>
      <c r="J755" s="9">
        <v>0</v>
      </c>
      <c r="K755" s="9">
        <v>0</v>
      </c>
      <c r="L755" s="10">
        <v>0</v>
      </c>
    </row>
    <row r="756" spans="1:12" x14ac:dyDescent="0.25">
      <c r="A756" s="11"/>
      <c r="B756" s="12"/>
      <c r="C756" s="14"/>
      <c r="D756" s="24"/>
      <c r="E756" s="25"/>
      <c r="F756" s="6"/>
      <c r="G756" s="7"/>
      <c r="H756" s="7"/>
      <c r="I756" s="8"/>
      <c r="J756" s="9">
        <v>0</v>
      </c>
      <c r="K756" s="9">
        <v>0</v>
      </c>
      <c r="L756" s="10">
        <v>0</v>
      </c>
    </row>
    <row r="757" spans="1:12" x14ac:dyDescent="0.25">
      <c r="A757" s="11"/>
      <c r="B757" s="12"/>
      <c r="C757" s="14"/>
      <c r="D757" s="24"/>
      <c r="E757" s="25"/>
      <c r="F757" s="6"/>
      <c r="G757" s="7"/>
      <c r="H757" s="7"/>
      <c r="I757" s="8"/>
      <c r="J757" s="9">
        <v>0</v>
      </c>
      <c r="K757" s="9">
        <v>0</v>
      </c>
      <c r="L757" s="10">
        <v>0</v>
      </c>
    </row>
    <row r="758" spans="1:12" x14ac:dyDescent="0.25">
      <c r="A758" s="11"/>
      <c r="B758" s="12"/>
      <c r="C758" s="14"/>
      <c r="D758" s="24"/>
      <c r="E758" s="25"/>
      <c r="F758" s="6"/>
      <c r="G758" s="7"/>
      <c r="H758" s="7"/>
      <c r="I758" s="8"/>
      <c r="J758" s="9">
        <v>0</v>
      </c>
      <c r="K758" s="9">
        <v>0</v>
      </c>
      <c r="L758" s="10">
        <v>0</v>
      </c>
    </row>
    <row r="759" spans="1:12" x14ac:dyDescent="0.25">
      <c r="A759" s="11"/>
      <c r="B759" s="12"/>
      <c r="C759" s="14"/>
      <c r="D759" s="24"/>
      <c r="E759" s="25"/>
      <c r="F759" s="6"/>
      <c r="G759" s="7"/>
      <c r="H759" s="7"/>
      <c r="I759" s="8"/>
      <c r="J759" s="9">
        <v>0</v>
      </c>
      <c r="K759" s="9">
        <v>0</v>
      </c>
      <c r="L759" s="10">
        <v>0</v>
      </c>
    </row>
    <row r="760" spans="1:12" x14ac:dyDescent="0.25">
      <c r="A760" s="11"/>
      <c r="B760" s="12"/>
      <c r="C760" s="14"/>
      <c r="D760" s="24"/>
      <c r="E760" s="25"/>
      <c r="F760" s="6"/>
      <c r="G760" s="7"/>
      <c r="H760" s="7"/>
      <c r="I760" s="8"/>
      <c r="J760" s="9">
        <v>0</v>
      </c>
      <c r="K760" s="9">
        <v>0</v>
      </c>
      <c r="L760" s="10">
        <v>0</v>
      </c>
    </row>
    <row r="761" spans="1:12" x14ac:dyDescent="0.25">
      <c r="A761" s="11"/>
      <c r="B761" s="12"/>
      <c r="C761" s="14"/>
      <c r="D761" s="24"/>
      <c r="E761" s="25"/>
      <c r="F761" s="6"/>
      <c r="G761" s="7"/>
      <c r="H761" s="7"/>
      <c r="I761" s="8"/>
      <c r="J761" s="9">
        <v>0</v>
      </c>
      <c r="K761" s="9">
        <v>0</v>
      </c>
      <c r="L761" s="10">
        <v>0</v>
      </c>
    </row>
    <row r="762" spans="1:12" x14ac:dyDescent="0.25">
      <c r="A762" s="11"/>
      <c r="B762" s="12"/>
      <c r="C762" s="14"/>
      <c r="D762" s="24"/>
      <c r="E762" s="25"/>
      <c r="F762" s="6"/>
      <c r="G762" s="7"/>
      <c r="H762" s="7"/>
      <c r="I762" s="8"/>
      <c r="J762" s="9">
        <v>0</v>
      </c>
      <c r="K762" s="9">
        <v>0</v>
      </c>
      <c r="L762" s="10">
        <v>0</v>
      </c>
    </row>
    <row r="763" spans="1:12" x14ac:dyDescent="0.25">
      <c r="A763" s="11"/>
      <c r="B763" s="12"/>
      <c r="C763" s="14"/>
      <c r="D763" s="24"/>
      <c r="E763" s="25"/>
      <c r="F763" s="6"/>
      <c r="G763" s="7"/>
      <c r="H763" s="7"/>
      <c r="I763" s="8"/>
      <c r="J763" s="9">
        <v>0</v>
      </c>
      <c r="K763" s="9">
        <v>0</v>
      </c>
      <c r="L763" s="10">
        <v>0</v>
      </c>
    </row>
    <row r="764" spans="1:12" x14ac:dyDescent="0.25">
      <c r="A764" s="11"/>
      <c r="B764" s="12"/>
      <c r="C764" s="14"/>
      <c r="D764" s="24"/>
      <c r="E764" s="25"/>
      <c r="F764" s="6"/>
      <c r="G764" s="7"/>
      <c r="H764" s="7"/>
      <c r="I764" s="8"/>
      <c r="J764" s="9">
        <v>0</v>
      </c>
      <c r="K764" s="9">
        <v>0</v>
      </c>
      <c r="L764" s="10">
        <v>0</v>
      </c>
    </row>
    <row r="765" spans="1:12" x14ac:dyDescent="0.25">
      <c r="A765" s="11"/>
      <c r="B765" s="12"/>
      <c r="C765" s="14"/>
      <c r="D765" s="24"/>
      <c r="E765" s="25"/>
      <c r="F765" s="6"/>
      <c r="G765" s="7"/>
      <c r="H765" s="7"/>
      <c r="I765" s="8"/>
      <c r="J765" s="9">
        <v>0</v>
      </c>
      <c r="K765" s="9">
        <v>0</v>
      </c>
      <c r="L765" s="10">
        <v>0</v>
      </c>
    </row>
    <row r="766" spans="1:12" x14ac:dyDescent="0.25">
      <c r="A766" s="11"/>
      <c r="B766" s="12"/>
      <c r="C766" s="14"/>
      <c r="D766" s="24"/>
      <c r="E766" s="25"/>
      <c r="F766" s="6"/>
      <c r="G766" s="7"/>
      <c r="H766" s="7"/>
      <c r="I766" s="8"/>
      <c r="J766" s="9">
        <v>0</v>
      </c>
      <c r="K766" s="9">
        <v>0</v>
      </c>
      <c r="L766" s="10">
        <v>0</v>
      </c>
    </row>
    <row r="767" spans="1:12" x14ac:dyDescent="0.25">
      <c r="A767" s="11"/>
      <c r="B767" s="12"/>
      <c r="C767" s="14"/>
      <c r="D767" s="24"/>
      <c r="E767" s="25"/>
      <c r="F767" s="6"/>
      <c r="G767" s="7"/>
      <c r="H767" s="7"/>
      <c r="I767" s="8"/>
      <c r="J767" s="9">
        <v>0</v>
      </c>
      <c r="K767" s="9">
        <v>0</v>
      </c>
      <c r="L767" s="10">
        <v>0</v>
      </c>
    </row>
    <row r="768" spans="1:12" x14ac:dyDescent="0.25">
      <c r="A768" s="11"/>
      <c r="B768" s="12"/>
      <c r="C768" s="14"/>
      <c r="D768" s="24"/>
      <c r="E768" s="25"/>
      <c r="F768" s="6"/>
      <c r="G768" s="7"/>
      <c r="H768" s="7"/>
      <c r="I768" s="8"/>
      <c r="J768" s="9">
        <v>0</v>
      </c>
      <c r="K768" s="9">
        <v>0</v>
      </c>
      <c r="L768" s="10">
        <v>0</v>
      </c>
    </row>
    <row r="769" spans="1:12" x14ac:dyDescent="0.25">
      <c r="A769" s="11"/>
      <c r="B769" s="12"/>
      <c r="C769" s="14"/>
      <c r="D769" s="24"/>
      <c r="E769" s="25"/>
      <c r="F769" s="6"/>
      <c r="G769" s="7"/>
      <c r="H769" s="7"/>
      <c r="I769" s="8"/>
      <c r="J769" s="9">
        <v>0</v>
      </c>
      <c r="K769" s="9">
        <v>0</v>
      </c>
      <c r="L769" s="10">
        <v>0</v>
      </c>
    </row>
    <row r="770" spans="1:12" x14ac:dyDescent="0.25">
      <c r="A770" s="11"/>
      <c r="B770" s="12"/>
      <c r="C770" s="14"/>
      <c r="D770" s="24"/>
      <c r="E770" s="25"/>
      <c r="F770" s="6"/>
      <c r="G770" s="7"/>
      <c r="H770" s="7"/>
      <c r="I770" s="8"/>
      <c r="J770" s="9">
        <v>0</v>
      </c>
      <c r="K770" s="9">
        <v>0</v>
      </c>
      <c r="L770" s="10">
        <v>0</v>
      </c>
    </row>
    <row r="771" spans="1:12" x14ac:dyDescent="0.25">
      <c r="A771" s="11"/>
      <c r="B771" s="12"/>
      <c r="C771" s="14"/>
      <c r="D771" s="24"/>
      <c r="E771" s="25"/>
      <c r="F771" s="6"/>
      <c r="G771" s="7"/>
      <c r="H771" s="7"/>
      <c r="I771" s="8"/>
      <c r="J771" s="9">
        <v>0</v>
      </c>
      <c r="K771" s="9">
        <v>0</v>
      </c>
      <c r="L771" s="10">
        <v>0</v>
      </c>
    </row>
    <row r="772" spans="1:12" x14ac:dyDescent="0.25">
      <c r="A772" s="11"/>
      <c r="B772" s="12"/>
      <c r="C772" s="14"/>
      <c r="D772" s="24"/>
      <c r="E772" s="25"/>
      <c r="F772" s="6"/>
      <c r="G772" s="7"/>
      <c r="H772" s="7"/>
      <c r="I772" s="8"/>
      <c r="J772" s="9">
        <v>0</v>
      </c>
      <c r="K772" s="9">
        <v>0</v>
      </c>
      <c r="L772" s="10">
        <v>0</v>
      </c>
    </row>
    <row r="773" spans="1:12" x14ac:dyDescent="0.25">
      <c r="A773" s="11"/>
      <c r="B773" s="12"/>
      <c r="C773" s="14"/>
      <c r="D773" s="24"/>
      <c r="E773" s="25"/>
      <c r="F773" s="6"/>
      <c r="G773" s="7"/>
      <c r="H773" s="7"/>
      <c r="I773" s="8"/>
      <c r="J773" s="9">
        <v>0</v>
      </c>
      <c r="K773" s="9">
        <v>0</v>
      </c>
      <c r="L773" s="10">
        <v>0</v>
      </c>
    </row>
    <row r="774" spans="1:12" x14ac:dyDescent="0.25">
      <c r="A774" s="11"/>
      <c r="B774" s="12"/>
      <c r="C774" s="14"/>
      <c r="D774" s="24"/>
      <c r="E774" s="25"/>
      <c r="F774" s="6"/>
      <c r="G774" s="7"/>
      <c r="H774" s="7"/>
      <c r="I774" s="8"/>
      <c r="J774" s="9">
        <v>0</v>
      </c>
      <c r="K774" s="9">
        <v>0</v>
      </c>
      <c r="L774" s="10">
        <v>0</v>
      </c>
    </row>
    <row r="775" spans="1:12" x14ac:dyDescent="0.25">
      <c r="A775" s="11"/>
      <c r="B775" s="12"/>
      <c r="C775" s="14"/>
      <c r="D775" s="24"/>
      <c r="E775" s="25"/>
      <c r="F775" s="6"/>
      <c r="G775" s="7"/>
      <c r="H775" s="7"/>
      <c r="I775" s="8"/>
      <c r="J775" s="9">
        <v>0</v>
      </c>
      <c r="K775" s="9">
        <v>0</v>
      </c>
      <c r="L775" s="10">
        <v>0</v>
      </c>
    </row>
    <row r="776" spans="1:12" x14ac:dyDescent="0.25">
      <c r="A776" s="11"/>
      <c r="B776" s="12"/>
      <c r="C776" s="14"/>
      <c r="D776" s="24"/>
      <c r="E776" s="25"/>
      <c r="F776" s="6"/>
      <c r="G776" s="7"/>
      <c r="H776" s="7"/>
      <c r="I776" s="8"/>
      <c r="J776" s="9">
        <v>0</v>
      </c>
      <c r="K776" s="9">
        <v>0</v>
      </c>
      <c r="L776" s="10">
        <v>0</v>
      </c>
    </row>
    <row r="777" spans="1:12" x14ac:dyDescent="0.25">
      <c r="A777" s="11"/>
      <c r="B777" s="12"/>
      <c r="C777" s="14"/>
      <c r="D777" s="24"/>
      <c r="E777" s="25"/>
      <c r="F777" s="6"/>
      <c r="G777" s="7"/>
      <c r="H777" s="7"/>
      <c r="I777" s="8"/>
      <c r="J777" s="9">
        <v>0</v>
      </c>
      <c r="K777" s="9">
        <v>0</v>
      </c>
      <c r="L777" s="10">
        <v>0</v>
      </c>
    </row>
    <row r="778" spans="1:12" x14ac:dyDescent="0.25">
      <c r="A778" s="11"/>
      <c r="B778" s="12"/>
      <c r="C778" s="14"/>
      <c r="D778" s="24"/>
      <c r="E778" s="25"/>
      <c r="F778" s="6"/>
      <c r="G778" s="7"/>
      <c r="H778" s="7"/>
      <c r="I778" s="8"/>
      <c r="J778" s="9">
        <v>0</v>
      </c>
      <c r="K778" s="9">
        <v>0</v>
      </c>
      <c r="L778" s="10">
        <v>0</v>
      </c>
    </row>
    <row r="779" spans="1:12" x14ac:dyDescent="0.25">
      <c r="A779" s="11"/>
      <c r="B779" s="12"/>
      <c r="C779" s="14"/>
      <c r="D779" s="24"/>
      <c r="E779" s="25"/>
      <c r="F779" s="6"/>
      <c r="G779" s="7"/>
      <c r="H779" s="7"/>
      <c r="I779" s="8"/>
      <c r="J779" s="9">
        <v>0</v>
      </c>
      <c r="K779" s="9">
        <v>0</v>
      </c>
      <c r="L779" s="10">
        <v>0</v>
      </c>
    </row>
    <row r="780" spans="1:12" x14ac:dyDescent="0.25">
      <c r="A780" s="11"/>
      <c r="B780" s="12"/>
      <c r="C780" s="14"/>
      <c r="D780" s="24"/>
      <c r="E780" s="25"/>
      <c r="F780" s="6"/>
      <c r="G780" s="7"/>
      <c r="H780" s="7"/>
      <c r="I780" s="8"/>
      <c r="J780" s="9">
        <v>0</v>
      </c>
      <c r="K780" s="9">
        <v>0</v>
      </c>
      <c r="L780" s="10">
        <v>0</v>
      </c>
    </row>
    <row r="781" spans="1:12" x14ac:dyDescent="0.25">
      <c r="A781" s="11"/>
      <c r="B781" s="12"/>
      <c r="C781" s="14"/>
      <c r="D781" s="24"/>
      <c r="E781" s="25"/>
      <c r="F781" s="6"/>
      <c r="G781" s="7"/>
      <c r="H781" s="7"/>
      <c r="I781" s="8"/>
      <c r="J781" s="9">
        <v>0</v>
      </c>
      <c r="K781" s="9">
        <v>0</v>
      </c>
      <c r="L781" s="10">
        <v>0</v>
      </c>
    </row>
    <row r="782" spans="1:12" x14ac:dyDescent="0.25">
      <c r="A782" s="11"/>
      <c r="B782" s="12"/>
      <c r="C782" s="14"/>
      <c r="D782" s="24"/>
      <c r="E782" s="25"/>
      <c r="F782" s="6"/>
      <c r="G782" s="7"/>
      <c r="H782" s="7"/>
      <c r="I782" s="8"/>
      <c r="J782" s="9">
        <v>0</v>
      </c>
      <c r="K782" s="9">
        <v>0</v>
      </c>
      <c r="L782" s="10">
        <v>0</v>
      </c>
    </row>
    <row r="783" spans="1:12" x14ac:dyDescent="0.25">
      <c r="A783" s="11"/>
      <c r="B783" s="12"/>
      <c r="C783" s="14"/>
      <c r="D783" s="24"/>
      <c r="E783" s="25"/>
      <c r="F783" s="6"/>
      <c r="G783" s="7"/>
      <c r="H783" s="7"/>
      <c r="I783" s="8"/>
      <c r="J783" s="9">
        <v>0</v>
      </c>
      <c r="K783" s="9">
        <v>0</v>
      </c>
      <c r="L783" s="10">
        <v>0</v>
      </c>
    </row>
    <row r="784" spans="1:12" x14ac:dyDescent="0.25">
      <c r="A784" s="11"/>
      <c r="B784" s="12"/>
      <c r="C784" s="14"/>
      <c r="D784" s="24"/>
      <c r="E784" s="25"/>
      <c r="F784" s="6"/>
      <c r="G784" s="7"/>
      <c r="H784" s="7"/>
      <c r="I784" s="8"/>
      <c r="J784" s="9">
        <v>0</v>
      </c>
      <c r="K784" s="9">
        <v>0</v>
      </c>
      <c r="L784" s="10">
        <v>0</v>
      </c>
    </row>
    <row r="785" spans="1:12" x14ac:dyDescent="0.25">
      <c r="A785" s="11"/>
      <c r="B785" s="12"/>
      <c r="C785" s="14"/>
      <c r="D785" s="24"/>
      <c r="E785" s="25"/>
      <c r="F785" s="6"/>
      <c r="G785" s="7"/>
      <c r="H785" s="7"/>
      <c r="I785" s="8"/>
      <c r="J785" s="9">
        <v>0</v>
      </c>
      <c r="K785" s="9">
        <v>0</v>
      </c>
      <c r="L785" s="10">
        <v>0</v>
      </c>
    </row>
    <row r="786" spans="1:12" x14ac:dyDescent="0.25">
      <c r="A786" s="11"/>
      <c r="B786" s="12"/>
      <c r="C786" s="14"/>
      <c r="D786" s="24"/>
      <c r="E786" s="25"/>
      <c r="F786" s="6"/>
      <c r="G786" s="7"/>
      <c r="H786" s="7"/>
      <c r="I786" s="8"/>
      <c r="J786" s="9">
        <v>0</v>
      </c>
      <c r="K786" s="9">
        <v>0</v>
      </c>
      <c r="L786" s="10">
        <v>0</v>
      </c>
    </row>
    <row r="787" spans="1:12" x14ac:dyDescent="0.25">
      <c r="A787" s="11"/>
      <c r="B787" s="12"/>
      <c r="C787" s="14"/>
      <c r="D787" s="24"/>
      <c r="E787" s="25"/>
      <c r="F787" s="6"/>
      <c r="G787" s="7"/>
      <c r="H787" s="7"/>
      <c r="I787" s="8"/>
      <c r="J787" s="9">
        <v>0</v>
      </c>
      <c r="K787" s="9">
        <v>0</v>
      </c>
      <c r="L787" s="10">
        <v>0</v>
      </c>
    </row>
    <row r="788" spans="1:12" x14ac:dyDescent="0.25">
      <c r="A788" s="11"/>
      <c r="B788" s="12"/>
      <c r="C788" s="14"/>
      <c r="D788" s="24"/>
      <c r="E788" s="25"/>
      <c r="F788" s="6"/>
      <c r="G788" s="7"/>
      <c r="H788" s="7"/>
      <c r="I788" s="8"/>
      <c r="J788" s="9">
        <v>0</v>
      </c>
      <c r="K788" s="9">
        <v>0</v>
      </c>
      <c r="L788" s="10">
        <v>0</v>
      </c>
    </row>
    <row r="789" spans="1:12" x14ac:dyDescent="0.25">
      <c r="A789" s="11"/>
      <c r="B789" s="12"/>
      <c r="C789" s="14"/>
      <c r="D789" s="24"/>
      <c r="E789" s="25"/>
      <c r="F789" s="6"/>
      <c r="G789" s="7"/>
      <c r="H789" s="7"/>
      <c r="I789" s="8"/>
      <c r="J789" s="9">
        <v>0</v>
      </c>
      <c r="K789" s="9">
        <v>0</v>
      </c>
      <c r="L789" s="10">
        <v>0</v>
      </c>
    </row>
    <row r="790" spans="1:12" x14ac:dyDescent="0.25">
      <c r="A790" s="11"/>
      <c r="B790" s="12"/>
      <c r="C790" s="14"/>
      <c r="D790" s="24"/>
      <c r="E790" s="25"/>
      <c r="F790" s="6"/>
      <c r="G790" s="7"/>
      <c r="H790" s="7"/>
      <c r="I790" s="8"/>
      <c r="J790" s="9">
        <v>0</v>
      </c>
      <c r="K790" s="9">
        <v>0</v>
      </c>
      <c r="L790" s="10">
        <v>0</v>
      </c>
    </row>
    <row r="791" spans="1:12" x14ac:dyDescent="0.25">
      <c r="A791" s="11"/>
      <c r="B791" s="12"/>
      <c r="C791" s="14"/>
      <c r="D791" s="24"/>
      <c r="E791" s="25"/>
      <c r="F791" s="6"/>
      <c r="G791" s="7"/>
      <c r="H791" s="7"/>
      <c r="I791" s="8"/>
      <c r="J791" s="9">
        <v>0</v>
      </c>
      <c r="K791" s="9">
        <v>0</v>
      </c>
      <c r="L791" s="10">
        <v>0</v>
      </c>
    </row>
    <row r="792" spans="1:12" x14ac:dyDescent="0.25">
      <c r="A792" s="11"/>
      <c r="B792" s="12"/>
      <c r="C792" s="14"/>
      <c r="D792" s="24"/>
      <c r="E792" s="25"/>
      <c r="F792" s="6"/>
      <c r="G792" s="7"/>
      <c r="H792" s="7"/>
      <c r="I792" s="8"/>
      <c r="J792" s="9">
        <v>0</v>
      </c>
      <c r="K792" s="9">
        <v>0</v>
      </c>
      <c r="L792" s="10">
        <v>0</v>
      </c>
    </row>
    <row r="793" spans="1:12" x14ac:dyDescent="0.25">
      <c r="A793" s="43"/>
      <c r="B793" s="44"/>
      <c r="C793" s="14"/>
      <c r="D793" s="24"/>
      <c r="E793" s="25"/>
      <c r="F793" s="6"/>
      <c r="G793" s="7"/>
      <c r="H793" s="7"/>
      <c r="I793" s="8"/>
      <c r="J793" s="9">
        <v>0</v>
      </c>
      <c r="K793" s="9">
        <v>0</v>
      </c>
      <c r="L793" s="10">
        <v>0</v>
      </c>
    </row>
    <row r="794" spans="1:12" x14ac:dyDescent="0.25">
      <c r="A794" s="45" t="s">
        <v>433</v>
      </c>
      <c r="B794" s="46" t="s">
        <v>434</v>
      </c>
      <c r="C794" s="14" t="s">
        <v>435</v>
      </c>
      <c r="D794" s="24" t="s">
        <v>149</v>
      </c>
      <c r="E794" s="25" t="s">
        <v>223</v>
      </c>
      <c r="F794" s="6">
        <v>1</v>
      </c>
      <c r="G794" s="7">
        <v>30</v>
      </c>
      <c r="H794" s="7"/>
      <c r="I794" s="67">
        <v>34</v>
      </c>
      <c r="J794" s="9">
        <v>1.3</v>
      </c>
      <c r="K794" s="9">
        <v>0</v>
      </c>
      <c r="L794" s="10">
        <v>39</v>
      </c>
    </row>
    <row r="795" spans="1:12" x14ac:dyDescent="0.25">
      <c r="A795" s="11" t="s">
        <v>436</v>
      </c>
      <c r="B795" s="12">
        <v>86</v>
      </c>
      <c r="C795" s="14" t="s">
        <v>437</v>
      </c>
      <c r="D795" s="41" t="s">
        <v>29</v>
      </c>
      <c r="E795" s="25" t="s">
        <v>223</v>
      </c>
      <c r="F795" s="6">
        <v>1</v>
      </c>
      <c r="G795" s="7">
        <v>6</v>
      </c>
      <c r="H795" s="7"/>
      <c r="I795" s="8"/>
      <c r="J795" s="9">
        <v>0</v>
      </c>
      <c r="K795" s="9">
        <v>0</v>
      </c>
      <c r="L795" s="10">
        <v>0</v>
      </c>
    </row>
    <row r="796" spans="1:12" x14ac:dyDescent="0.25">
      <c r="A796" s="11"/>
      <c r="B796" s="12"/>
      <c r="C796" s="14" t="s">
        <v>116</v>
      </c>
      <c r="D796" s="24" t="s">
        <v>52</v>
      </c>
      <c r="E796" s="25" t="s">
        <v>114</v>
      </c>
      <c r="F796" s="6">
        <v>1</v>
      </c>
      <c r="G796" s="7"/>
      <c r="H796" s="7">
        <v>60</v>
      </c>
      <c r="I796" s="67">
        <v>25</v>
      </c>
      <c r="J796" s="9">
        <v>0</v>
      </c>
      <c r="K796" s="9">
        <v>1</v>
      </c>
      <c r="L796" s="13">
        <v>45</v>
      </c>
    </row>
    <row r="797" spans="1:12" x14ac:dyDescent="0.25">
      <c r="A797" s="11" t="s">
        <v>11</v>
      </c>
      <c r="B797" s="12"/>
      <c r="C797" s="14"/>
      <c r="D797" s="40"/>
      <c r="E797" s="25"/>
      <c r="F797" s="6"/>
      <c r="G797" s="7"/>
      <c r="H797" s="7"/>
      <c r="I797" s="8"/>
      <c r="J797" s="9">
        <v>0</v>
      </c>
      <c r="K797" s="9">
        <v>0</v>
      </c>
      <c r="L797" s="10">
        <v>0</v>
      </c>
    </row>
    <row r="798" spans="1:12" x14ac:dyDescent="0.25">
      <c r="A798" s="11"/>
      <c r="B798" s="12"/>
      <c r="C798" s="14" t="s">
        <v>438</v>
      </c>
      <c r="D798" s="24" t="s">
        <v>97</v>
      </c>
      <c r="E798" s="25" t="s">
        <v>84</v>
      </c>
      <c r="F798" s="6">
        <v>1</v>
      </c>
      <c r="G798" s="7"/>
      <c r="H798" s="7">
        <v>21</v>
      </c>
      <c r="I798" s="67">
        <v>33</v>
      </c>
      <c r="J798" s="9">
        <v>0</v>
      </c>
      <c r="K798" s="9">
        <v>1.1000000000000001</v>
      </c>
      <c r="L798" s="13">
        <v>17.3</v>
      </c>
    </row>
    <row r="799" spans="1:12" x14ac:dyDescent="0.25">
      <c r="A799" s="11" t="s">
        <v>439</v>
      </c>
      <c r="B799" s="12"/>
      <c r="C799" s="14" t="s">
        <v>440</v>
      </c>
      <c r="D799" s="24" t="s">
        <v>7</v>
      </c>
      <c r="E799" s="25" t="s">
        <v>247</v>
      </c>
      <c r="F799" s="6">
        <v>1</v>
      </c>
      <c r="G799" s="7"/>
      <c r="H799" s="7">
        <v>7</v>
      </c>
      <c r="I799" s="67">
        <v>28</v>
      </c>
      <c r="J799" s="9">
        <v>0</v>
      </c>
      <c r="K799" s="9">
        <v>0</v>
      </c>
      <c r="L799" s="13">
        <v>18.2</v>
      </c>
    </row>
    <row r="800" spans="1:12" x14ac:dyDescent="0.25">
      <c r="A800" s="11" t="s">
        <v>441</v>
      </c>
      <c r="B800" s="12">
        <f>64.5/2</f>
        <v>32.25</v>
      </c>
      <c r="C800" s="14" t="s">
        <v>273</v>
      </c>
      <c r="D800" s="41" t="s">
        <v>29</v>
      </c>
      <c r="E800" s="25" t="s">
        <v>247</v>
      </c>
      <c r="F800" s="6">
        <v>1</v>
      </c>
      <c r="G800" s="7">
        <v>14</v>
      </c>
      <c r="H800" s="7"/>
      <c r="I800" s="8"/>
      <c r="J800" s="9">
        <v>0</v>
      </c>
      <c r="K800" s="9">
        <v>0</v>
      </c>
      <c r="L800" s="10">
        <v>0</v>
      </c>
    </row>
    <row r="801" spans="1:12" x14ac:dyDescent="0.25">
      <c r="A801" s="11" t="s">
        <v>442</v>
      </c>
      <c r="B801" s="94">
        <f>64.5/2</f>
        <v>32.25</v>
      </c>
      <c r="C801" s="14" t="s">
        <v>443</v>
      </c>
      <c r="D801" s="24" t="s">
        <v>79</v>
      </c>
      <c r="E801" s="25" t="s">
        <v>247</v>
      </c>
      <c r="F801" s="6">
        <v>1</v>
      </c>
      <c r="G801" s="7"/>
      <c r="H801" s="7">
        <v>60</v>
      </c>
      <c r="I801" s="67">
        <v>33</v>
      </c>
      <c r="J801" s="9">
        <v>0</v>
      </c>
      <c r="K801" s="9">
        <v>1.3</v>
      </c>
      <c r="L801" s="13">
        <v>58.5</v>
      </c>
    </row>
    <row r="802" spans="1:12" x14ac:dyDescent="0.25">
      <c r="A802" s="11" t="s">
        <v>194</v>
      </c>
      <c r="B802" s="94">
        <f>64.5-2.15</f>
        <v>62.35</v>
      </c>
      <c r="C802" s="14" t="s">
        <v>444</v>
      </c>
      <c r="D802" s="24" t="s">
        <v>52</v>
      </c>
      <c r="E802" s="25" t="s">
        <v>445</v>
      </c>
      <c r="F802" s="6">
        <v>1</v>
      </c>
      <c r="G802" s="7"/>
      <c r="H802" s="7">
        <v>60</v>
      </c>
      <c r="I802" s="67">
        <v>33</v>
      </c>
      <c r="J802" s="9">
        <v>0</v>
      </c>
      <c r="K802" s="9">
        <v>1.3</v>
      </c>
      <c r="L802" s="13">
        <v>58.5</v>
      </c>
    </row>
    <row r="803" spans="1:12" x14ac:dyDescent="0.25">
      <c r="A803" s="11" t="s">
        <v>56</v>
      </c>
      <c r="B803" s="12"/>
      <c r="C803" s="14" t="s">
        <v>446</v>
      </c>
      <c r="D803" s="24" t="s">
        <v>447</v>
      </c>
      <c r="E803" s="25" t="s">
        <v>16</v>
      </c>
      <c r="F803" s="6">
        <v>1</v>
      </c>
      <c r="G803" s="7">
        <v>10</v>
      </c>
      <c r="H803" s="7">
        <v>35</v>
      </c>
      <c r="I803" s="67">
        <v>22</v>
      </c>
      <c r="J803" s="9">
        <v>1.3</v>
      </c>
      <c r="K803" s="9">
        <v>1.3</v>
      </c>
      <c r="L803" s="10">
        <v>47.1</v>
      </c>
    </row>
    <row r="804" spans="1:12" x14ac:dyDescent="0.25">
      <c r="A804" s="11" t="s">
        <v>448</v>
      </c>
      <c r="B804" s="12">
        <v>2.15</v>
      </c>
      <c r="C804" s="14" t="s">
        <v>449</v>
      </c>
      <c r="D804" s="24" t="s">
        <v>26</v>
      </c>
      <c r="E804" s="25" t="s">
        <v>398</v>
      </c>
      <c r="F804" s="6">
        <v>1</v>
      </c>
      <c r="G804" s="7">
        <v>60</v>
      </c>
      <c r="H804" s="7"/>
      <c r="I804" s="67">
        <v>59</v>
      </c>
      <c r="J804" s="9">
        <v>1.2</v>
      </c>
      <c r="K804" s="9">
        <v>0</v>
      </c>
      <c r="L804" s="10">
        <v>72</v>
      </c>
    </row>
    <row r="805" spans="1:12" x14ac:dyDescent="0.25">
      <c r="A805" s="11" t="s">
        <v>450</v>
      </c>
      <c r="B805" s="12">
        <f>7*2.15</f>
        <v>15.049999999999999</v>
      </c>
      <c r="C805" s="14" t="s">
        <v>451</v>
      </c>
      <c r="D805" s="24" t="s">
        <v>452</v>
      </c>
      <c r="E805" s="25" t="s">
        <v>453</v>
      </c>
      <c r="F805" s="6">
        <v>1</v>
      </c>
      <c r="G805" s="7"/>
      <c r="H805" s="7">
        <v>60</v>
      </c>
      <c r="I805" s="95">
        <v>36</v>
      </c>
      <c r="J805" s="9">
        <v>0</v>
      </c>
      <c r="K805" s="9">
        <v>1.2</v>
      </c>
      <c r="L805" s="10">
        <v>54</v>
      </c>
    </row>
    <row r="806" spans="1:12" x14ac:dyDescent="0.25">
      <c r="A806" s="11" t="s">
        <v>454</v>
      </c>
      <c r="B806" s="12">
        <f>4*2.15</f>
        <v>8.6</v>
      </c>
      <c r="C806" s="14" t="s">
        <v>67</v>
      </c>
      <c r="D806" s="24" t="s">
        <v>68</v>
      </c>
      <c r="E806" s="25" t="s">
        <v>99</v>
      </c>
      <c r="F806" s="6">
        <v>1</v>
      </c>
      <c r="G806" s="7"/>
      <c r="H806" s="7">
        <v>60</v>
      </c>
      <c r="I806" s="95">
        <v>35</v>
      </c>
      <c r="J806" s="9">
        <v>0</v>
      </c>
      <c r="K806" s="9">
        <v>1.1000000000000001</v>
      </c>
      <c r="L806" s="13">
        <v>49.5</v>
      </c>
    </row>
    <row r="807" spans="1:12" x14ac:dyDescent="0.25">
      <c r="A807" s="18"/>
      <c r="B807" s="19"/>
      <c r="C807" s="14" t="s">
        <v>100</v>
      </c>
      <c r="D807" s="24" t="s">
        <v>60</v>
      </c>
      <c r="E807" s="25" t="s">
        <v>427</v>
      </c>
      <c r="F807" s="6">
        <v>1</v>
      </c>
      <c r="G807" s="7"/>
      <c r="H807" s="7">
        <v>90</v>
      </c>
      <c r="I807" s="8">
        <v>20</v>
      </c>
      <c r="J807" s="9">
        <v>0</v>
      </c>
      <c r="K807" s="9">
        <v>1.3</v>
      </c>
      <c r="L807" s="13">
        <v>87.8</v>
      </c>
    </row>
    <row r="808" spans="1:12" ht="36.75" x14ac:dyDescent="0.25">
      <c r="A808" s="11" t="s">
        <v>73</v>
      </c>
      <c r="B808" s="12">
        <f>B795+B800+B801+B802+B804+B805</f>
        <v>230.05</v>
      </c>
      <c r="C808" s="14"/>
      <c r="D808" s="40" t="s">
        <v>455</v>
      </c>
      <c r="E808" s="25" t="s">
        <v>305</v>
      </c>
      <c r="F808" s="6">
        <v>1</v>
      </c>
      <c r="G808" s="7"/>
      <c r="H808" s="7">
        <v>40</v>
      </c>
      <c r="I808" s="67">
        <v>20</v>
      </c>
      <c r="J808" s="9">
        <v>0</v>
      </c>
      <c r="K808" s="9">
        <v>1.3</v>
      </c>
      <c r="L808" s="13">
        <v>39</v>
      </c>
    </row>
    <row r="809" spans="1:12" ht="36.75" x14ac:dyDescent="0.25">
      <c r="A809" s="11"/>
      <c r="B809" s="12"/>
      <c r="C809" s="14">
        <v>20100197901</v>
      </c>
      <c r="D809" s="40" t="s">
        <v>86</v>
      </c>
      <c r="E809" s="25" t="s">
        <v>456</v>
      </c>
      <c r="F809" s="6" t="s">
        <v>48</v>
      </c>
      <c r="G809" s="7"/>
      <c r="H809" s="7">
        <v>4</v>
      </c>
      <c r="I809" s="8">
        <v>16</v>
      </c>
      <c r="J809" s="9">
        <v>0</v>
      </c>
      <c r="K809" s="9">
        <v>1.3</v>
      </c>
      <c r="L809" s="10">
        <v>3.9</v>
      </c>
    </row>
    <row r="810" spans="1:12" ht="24.75" x14ac:dyDescent="0.25">
      <c r="A810" s="11"/>
      <c r="B810" s="12"/>
      <c r="C810" s="14">
        <v>20100197801</v>
      </c>
      <c r="D810" s="40" t="s">
        <v>68</v>
      </c>
      <c r="E810" s="25" t="s">
        <v>456</v>
      </c>
      <c r="F810" s="6" t="s">
        <v>48</v>
      </c>
      <c r="G810" s="7"/>
      <c r="H810" s="7">
        <v>5</v>
      </c>
      <c r="I810" s="8">
        <v>16</v>
      </c>
      <c r="J810" s="9">
        <v>0</v>
      </c>
      <c r="K810" s="9">
        <v>1.3</v>
      </c>
      <c r="L810" s="10">
        <v>4.9000000000000004</v>
      </c>
    </row>
    <row r="811" spans="1:12" ht="36.75" x14ac:dyDescent="0.25">
      <c r="A811" s="11"/>
      <c r="B811" s="12"/>
      <c r="C811" s="14"/>
      <c r="D811" s="81" t="s">
        <v>457</v>
      </c>
      <c r="E811" s="25" t="s">
        <v>72</v>
      </c>
      <c r="F811" s="6">
        <v>1</v>
      </c>
      <c r="G811" s="7">
        <v>7</v>
      </c>
      <c r="H811" s="7"/>
      <c r="I811" s="8"/>
      <c r="J811" s="9">
        <v>0</v>
      </c>
      <c r="K811" s="9">
        <v>0</v>
      </c>
      <c r="L811" s="10">
        <v>0</v>
      </c>
    </row>
    <row r="812" spans="1:12" ht="36.75" x14ac:dyDescent="0.25">
      <c r="A812" s="11"/>
      <c r="B812" s="12"/>
      <c r="C812" s="14"/>
      <c r="D812" s="40" t="s">
        <v>458</v>
      </c>
      <c r="E812" s="25" t="s">
        <v>72</v>
      </c>
      <c r="F812" s="6">
        <v>1</v>
      </c>
      <c r="G812" s="7">
        <v>28</v>
      </c>
      <c r="H812" s="7"/>
      <c r="I812" s="67">
        <v>41</v>
      </c>
      <c r="J812" s="9">
        <v>1.3</v>
      </c>
      <c r="K812" s="9">
        <v>0</v>
      </c>
      <c r="L812" s="10">
        <v>36.4</v>
      </c>
    </row>
    <row r="813" spans="1:12" x14ac:dyDescent="0.25">
      <c r="A813" s="11"/>
      <c r="B813" s="12"/>
      <c r="C813" s="90" t="s">
        <v>459</v>
      </c>
      <c r="D813" s="35" t="s">
        <v>88</v>
      </c>
      <c r="E813" s="35" t="s">
        <v>223</v>
      </c>
      <c r="F813" s="6">
        <v>1</v>
      </c>
      <c r="G813" s="7"/>
      <c r="H813" s="7">
        <v>18</v>
      </c>
      <c r="I813" s="67"/>
      <c r="J813" s="9">
        <v>0</v>
      </c>
      <c r="K813" s="9">
        <v>0</v>
      </c>
      <c r="L813" s="10">
        <v>0</v>
      </c>
    </row>
    <row r="814" spans="1:12" x14ac:dyDescent="0.25">
      <c r="A814" s="11"/>
      <c r="B814" s="12"/>
      <c r="C814" s="14" t="s">
        <v>460</v>
      </c>
      <c r="D814" s="40" t="s">
        <v>79</v>
      </c>
      <c r="E814" s="25" t="s">
        <v>111</v>
      </c>
      <c r="F814" s="6">
        <v>2</v>
      </c>
      <c r="G814" s="7"/>
      <c r="H814" s="7">
        <v>60</v>
      </c>
      <c r="I814" s="67">
        <f>VLOOKUP(C814,[1]LHP!$B$4850:$G$7706,6,1)</f>
        <v>35</v>
      </c>
      <c r="J814" s="9">
        <v>0</v>
      </c>
      <c r="K814" s="9">
        <v>1.1000000000000001</v>
      </c>
      <c r="L814" s="10">
        <v>49.5</v>
      </c>
    </row>
    <row r="815" spans="1:12" x14ac:dyDescent="0.25">
      <c r="A815" s="11"/>
      <c r="B815" s="12"/>
      <c r="C815" s="14" t="s">
        <v>352</v>
      </c>
      <c r="D815" s="40" t="s">
        <v>79</v>
      </c>
      <c r="E815" s="25" t="s">
        <v>461</v>
      </c>
      <c r="F815" s="6">
        <v>2</v>
      </c>
      <c r="G815" s="7"/>
      <c r="H815" s="7">
        <v>60</v>
      </c>
      <c r="I815" s="8">
        <v>23</v>
      </c>
      <c r="J815" s="9">
        <v>0</v>
      </c>
      <c r="K815" s="9">
        <v>1</v>
      </c>
      <c r="L815" s="13">
        <v>45</v>
      </c>
    </row>
    <row r="816" spans="1:12" ht="36.75" x14ac:dyDescent="0.25">
      <c r="A816" s="11"/>
      <c r="B816" s="12"/>
      <c r="C816" s="14" t="s">
        <v>462</v>
      </c>
      <c r="D816" s="40" t="s">
        <v>463</v>
      </c>
      <c r="E816" s="25" t="s">
        <v>464</v>
      </c>
      <c r="F816" s="6">
        <v>2</v>
      </c>
      <c r="G816" s="7"/>
      <c r="H816" s="7">
        <v>5</v>
      </c>
      <c r="I816" s="8">
        <v>20</v>
      </c>
      <c r="J816" s="9">
        <v>0</v>
      </c>
      <c r="K816" s="9">
        <v>1</v>
      </c>
      <c r="L816" s="10">
        <v>3.8</v>
      </c>
    </row>
    <row r="817" spans="1:12" x14ac:dyDescent="0.25">
      <c r="A817" s="11"/>
      <c r="B817" s="12"/>
      <c r="C817" s="96" t="s">
        <v>465</v>
      </c>
      <c r="D817" s="40" t="s">
        <v>90</v>
      </c>
      <c r="E817" s="25" t="s">
        <v>133</v>
      </c>
      <c r="F817" s="6">
        <v>2</v>
      </c>
      <c r="G817" s="7">
        <v>30</v>
      </c>
      <c r="H817" s="7"/>
      <c r="I817" s="67">
        <f>VLOOKUP(C817,[1]LHP!$B$4850:$G$7706,6,1)</f>
        <v>40</v>
      </c>
      <c r="J817" s="9">
        <v>1.2</v>
      </c>
      <c r="K817" s="9">
        <v>0</v>
      </c>
      <c r="L817" s="10">
        <v>36</v>
      </c>
    </row>
    <row r="818" spans="1:12" x14ac:dyDescent="0.25">
      <c r="A818" s="11"/>
      <c r="B818" s="12"/>
      <c r="C818" s="14" t="s">
        <v>466</v>
      </c>
      <c r="D818" s="40" t="s">
        <v>90</v>
      </c>
      <c r="E818" s="25" t="s">
        <v>10</v>
      </c>
      <c r="F818" s="6">
        <v>2</v>
      </c>
      <c r="G818" s="7">
        <v>30</v>
      </c>
      <c r="H818" s="7"/>
      <c r="I818" s="67">
        <f>VLOOKUP(C818,[1]LHP!$B$4850:$G$7706,6,1)</f>
        <v>45</v>
      </c>
      <c r="J818" s="9">
        <v>1.2</v>
      </c>
      <c r="K818" s="9">
        <v>0</v>
      </c>
      <c r="L818" s="10">
        <v>36</v>
      </c>
    </row>
    <row r="819" spans="1:12" ht="24.75" x14ac:dyDescent="0.25">
      <c r="A819" s="11"/>
      <c r="B819" s="12"/>
      <c r="C819" s="14" t="s">
        <v>215</v>
      </c>
      <c r="D819" s="40" t="s">
        <v>467</v>
      </c>
      <c r="E819" s="25" t="s">
        <v>84</v>
      </c>
      <c r="F819" s="6">
        <v>2</v>
      </c>
      <c r="G819" s="7"/>
      <c r="H819" s="7">
        <v>4</v>
      </c>
      <c r="I819" s="8">
        <f>VLOOKUP(C819,[1]LHP!$B$4850:$G$7706,6,1)</f>
        <v>23</v>
      </c>
      <c r="J819" s="9">
        <v>0</v>
      </c>
      <c r="K819" s="9">
        <v>1</v>
      </c>
      <c r="L819" s="10">
        <v>3</v>
      </c>
    </row>
    <row r="820" spans="1:12" ht="24.75" x14ac:dyDescent="0.25">
      <c r="A820" s="11"/>
      <c r="B820" s="12"/>
      <c r="C820" s="14" t="s">
        <v>327</v>
      </c>
      <c r="D820" s="81" t="s">
        <v>135</v>
      </c>
      <c r="E820" s="25" t="s">
        <v>136</v>
      </c>
      <c r="F820" s="6">
        <v>2</v>
      </c>
      <c r="G820" s="7">
        <v>1</v>
      </c>
      <c r="H820" s="7"/>
      <c r="I820" s="8"/>
      <c r="J820" s="9">
        <v>0</v>
      </c>
      <c r="K820" s="9">
        <v>0</v>
      </c>
      <c r="L820" s="10">
        <v>0</v>
      </c>
    </row>
    <row r="821" spans="1:12" x14ac:dyDescent="0.25">
      <c r="A821" s="11"/>
      <c r="B821" s="12"/>
      <c r="C821" s="14" t="s">
        <v>468</v>
      </c>
      <c r="D821" s="81" t="s">
        <v>29</v>
      </c>
      <c r="E821" s="25" t="s">
        <v>247</v>
      </c>
      <c r="F821" s="6">
        <v>2</v>
      </c>
      <c r="G821" s="7">
        <v>12</v>
      </c>
      <c r="H821" s="7"/>
      <c r="I821" s="8"/>
      <c r="J821" s="9">
        <v>0</v>
      </c>
      <c r="K821" s="9">
        <v>0</v>
      </c>
      <c r="L821" s="10">
        <v>0</v>
      </c>
    </row>
    <row r="822" spans="1:12" ht="24.75" x14ac:dyDescent="0.25">
      <c r="A822" s="11"/>
      <c r="B822" s="12"/>
      <c r="C822" s="14" t="s">
        <v>469</v>
      </c>
      <c r="D822" s="40" t="s">
        <v>93</v>
      </c>
      <c r="E822" s="25" t="s">
        <v>247</v>
      </c>
      <c r="F822" s="6">
        <v>2</v>
      </c>
      <c r="G822" s="7"/>
      <c r="H822" s="7">
        <v>60</v>
      </c>
      <c r="I822" s="67">
        <v>28</v>
      </c>
      <c r="J822" s="9">
        <v>0</v>
      </c>
      <c r="K822" s="9">
        <v>1.3</v>
      </c>
      <c r="L822" s="13">
        <v>58.5</v>
      </c>
    </row>
    <row r="823" spans="1:12" x14ac:dyDescent="0.25">
      <c r="A823" s="11"/>
      <c r="B823" s="12"/>
      <c r="C823" s="14" t="s">
        <v>470</v>
      </c>
      <c r="D823" s="41" t="s">
        <v>29</v>
      </c>
      <c r="E823" s="25" t="s">
        <v>72</v>
      </c>
      <c r="F823" s="6">
        <v>2</v>
      </c>
      <c r="G823" s="7">
        <v>16</v>
      </c>
      <c r="H823" s="7"/>
      <c r="I823" s="8"/>
      <c r="J823" s="9">
        <v>0</v>
      </c>
      <c r="K823" s="9">
        <v>0</v>
      </c>
      <c r="L823" s="10">
        <v>0</v>
      </c>
    </row>
    <row r="824" spans="1:12" x14ac:dyDescent="0.25">
      <c r="A824" s="11"/>
      <c r="B824" s="12"/>
      <c r="C824" s="14" t="s">
        <v>426</v>
      </c>
      <c r="D824" s="24" t="s">
        <v>104</v>
      </c>
      <c r="E824" s="25" t="s">
        <v>72</v>
      </c>
      <c r="F824" s="6">
        <v>2</v>
      </c>
      <c r="G824" s="7"/>
      <c r="H824" s="7">
        <v>90</v>
      </c>
      <c r="I824" s="8">
        <f>VLOOKUP(C824,[1]LHP!$B$4850:$G$7706,6,1)</f>
        <v>30</v>
      </c>
      <c r="J824" s="9">
        <v>0</v>
      </c>
      <c r="K824" s="9">
        <v>1.3</v>
      </c>
      <c r="L824" s="13">
        <v>87.8</v>
      </c>
    </row>
    <row r="825" spans="1:12" x14ac:dyDescent="0.25">
      <c r="A825" s="11"/>
      <c r="B825" s="12"/>
      <c r="C825" s="14" t="s">
        <v>213</v>
      </c>
      <c r="D825" s="24" t="s">
        <v>104</v>
      </c>
      <c r="E825" s="25" t="s">
        <v>471</v>
      </c>
      <c r="F825" s="6">
        <v>2</v>
      </c>
      <c r="G825" s="7"/>
      <c r="H825" s="7">
        <v>60</v>
      </c>
      <c r="I825" s="67">
        <v>23</v>
      </c>
      <c r="J825" s="9">
        <v>0</v>
      </c>
      <c r="K825" s="9">
        <v>1</v>
      </c>
      <c r="L825" s="13">
        <v>45</v>
      </c>
    </row>
    <row r="826" spans="1:12" x14ac:dyDescent="0.25">
      <c r="A826" s="11"/>
      <c r="B826" s="12"/>
      <c r="C826" s="14"/>
      <c r="D826" s="24"/>
      <c r="E826" s="25"/>
      <c r="F826" s="6"/>
      <c r="G826" s="7"/>
      <c r="H826" s="7"/>
      <c r="I826" s="8"/>
      <c r="J826" s="9">
        <v>0</v>
      </c>
      <c r="K826" s="9">
        <v>0</v>
      </c>
      <c r="L826" s="10">
        <v>0</v>
      </c>
    </row>
    <row r="827" spans="1:12" ht="24.75" x14ac:dyDescent="0.25">
      <c r="A827" s="11"/>
      <c r="B827" s="12"/>
      <c r="C827" s="14">
        <v>20400147701</v>
      </c>
      <c r="D827" s="40" t="s">
        <v>467</v>
      </c>
      <c r="E827" s="25" t="s">
        <v>84</v>
      </c>
      <c r="F827" s="6" t="s">
        <v>472</v>
      </c>
      <c r="G827" s="7"/>
      <c r="H827" s="7">
        <v>4</v>
      </c>
      <c r="I827" s="8">
        <v>23</v>
      </c>
      <c r="J827" s="9">
        <v>0</v>
      </c>
      <c r="K827" s="9">
        <v>1</v>
      </c>
      <c r="L827" s="10">
        <v>3</v>
      </c>
    </row>
    <row r="828" spans="1:12" x14ac:dyDescent="0.25">
      <c r="A828" s="11"/>
      <c r="B828" s="12"/>
      <c r="C828" s="14" t="s">
        <v>473</v>
      </c>
      <c r="D828" s="41" t="s">
        <v>29</v>
      </c>
      <c r="E828" s="25" t="s">
        <v>223</v>
      </c>
      <c r="F828" s="6" t="s">
        <v>48</v>
      </c>
      <c r="G828" s="7">
        <v>1</v>
      </c>
      <c r="H828" s="7"/>
      <c r="I828" s="8"/>
      <c r="J828" s="9">
        <v>0</v>
      </c>
      <c r="K828" s="9">
        <v>0</v>
      </c>
      <c r="L828" s="10">
        <v>0</v>
      </c>
    </row>
    <row r="829" spans="1:12" x14ac:dyDescent="0.25">
      <c r="A829" s="11"/>
      <c r="B829" s="12"/>
      <c r="C829" s="97" t="s">
        <v>82</v>
      </c>
      <c r="D829" s="32" t="s">
        <v>83</v>
      </c>
      <c r="E829" s="83" t="s">
        <v>474</v>
      </c>
      <c r="F829" s="6" t="s">
        <v>218</v>
      </c>
      <c r="G829" s="7"/>
      <c r="H829" s="7">
        <v>7</v>
      </c>
      <c r="I829" s="67">
        <v>44</v>
      </c>
      <c r="J829" s="9">
        <v>0</v>
      </c>
      <c r="K829" s="9">
        <v>0</v>
      </c>
      <c r="L829" s="13">
        <v>22</v>
      </c>
    </row>
    <row r="830" spans="1:12" ht="36" x14ac:dyDescent="0.25">
      <c r="A830" s="11"/>
      <c r="B830" s="12"/>
      <c r="C830" s="97" t="s">
        <v>215</v>
      </c>
      <c r="D830" s="32" t="s">
        <v>475</v>
      </c>
      <c r="E830" s="83" t="s">
        <v>474</v>
      </c>
      <c r="F830" s="6" t="s">
        <v>218</v>
      </c>
      <c r="G830" s="7"/>
      <c r="H830" s="7">
        <v>52</v>
      </c>
      <c r="I830" s="67">
        <v>22</v>
      </c>
      <c r="J830" s="9">
        <v>0</v>
      </c>
      <c r="K830" s="9">
        <v>1</v>
      </c>
      <c r="L830" s="13">
        <v>39</v>
      </c>
    </row>
    <row r="831" spans="1:12" ht="36" x14ac:dyDescent="0.25">
      <c r="A831" s="11"/>
      <c r="B831" s="12"/>
      <c r="C831" s="97" t="s">
        <v>85</v>
      </c>
      <c r="D831" s="32" t="s">
        <v>86</v>
      </c>
      <c r="E831" s="83" t="s">
        <v>474</v>
      </c>
      <c r="F831" s="6" t="s">
        <v>218</v>
      </c>
      <c r="G831" s="7"/>
      <c r="H831" s="7">
        <v>60</v>
      </c>
      <c r="I831" s="67">
        <v>22</v>
      </c>
      <c r="J831" s="9">
        <v>0</v>
      </c>
      <c r="K831" s="9">
        <v>1</v>
      </c>
      <c r="L831" s="13">
        <v>45</v>
      </c>
    </row>
    <row r="832" spans="1:12" x14ac:dyDescent="0.25">
      <c r="A832" s="11"/>
      <c r="B832" s="12"/>
      <c r="C832" s="97"/>
      <c r="D832" s="16" t="s">
        <v>476</v>
      </c>
      <c r="E832" s="17"/>
      <c r="F832" s="6"/>
      <c r="G832" s="7">
        <v>10</v>
      </c>
      <c r="H832" s="7"/>
      <c r="I832" s="8">
        <v>6</v>
      </c>
      <c r="J832" s="9">
        <v>1</v>
      </c>
      <c r="K832" s="9">
        <v>0</v>
      </c>
      <c r="L832" s="10">
        <v>10</v>
      </c>
    </row>
    <row r="833" spans="1:12" x14ac:dyDescent="0.25">
      <c r="A833" s="11"/>
      <c r="B833" s="12"/>
      <c r="C833" s="14"/>
      <c r="D833" s="24"/>
      <c r="E833" s="17"/>
      <c r="F833" s="6"/>
      <c r="G833" s="7"/>
      <c r="H833" s="7"/>
      <c r="I833" s="8"/>
      <c r="J833" s="9">
        <v>0</v>
      </c>
      <c r="K833" s="9">
        <v>0</v>
      </c>
      <c r="L833" s="10">
        <v>0</v>
      </c>
    </row>
    <row r="834" spans="1:12" x14ac:dyDescent="0.25">
      <c r="A834" s="11"/>
      <c r="B834" s="12"/>
      <c r="C834" s="14"/>
      <c r="D834" s="24"/>
      <c r="E834" s="25"/>
      <c r="F834" s="6"/>
      <c r="G834" s="7"/>
      <c r="H834" s="7"/>
      <c r="I834" s="8"/>
      <c r="J834" s="9">
        <v>0</v>
      </c>
      <c r="K834" s="9">
        <v>0</v>
      </c>
      <c r="L834" s="10">
        <v>0</v>
      </c>
    </row>
    <row r="835" spans="1:12" x14ac:dyDescent="0.25">
      <c r="A835" s="11"/>
      <c r="B835" s="12"/>
      <c r="C835" s="14"/>
      <c r="D835" s="24"/>
      <c r="E835" s="25"/>
      <c r="F835" s="6"/>
      <c r="G835" s="7"/>
      <c r="H835" s="7"/>
      <c r="I835" s="8"/>
      <c r="J835" s="9">
        <v>0</v>
      </c>
      <c r="K835" s="9">
        <v>0</v>
      </c>
      <c r="L835" s="10">
        <v>0</v>
      </c>
    </row>
    <row r="836" spans="1:12" x14ac:dyDescent="0.25">
      <c r="A836" s="11"/>
      <c r="B836" s="12"/>
      <c r="C836" s="14"/>
      <c r="D836" s="24"/>
      <c r="E836" s="25"/>
      <c r="F836" s="6"/>
      <c r="G836" s="7"/>
      <c r="H836" s="7"/>
      <c r="I836" s="8"/>
      <c r="J836" s="9">
        <v>0</v>
      </c>
      <c r="K836" s="9">
        <v>0</v>
      </c>
      <c r="L836" s="10">
        <v>0</v>
      </c>
    </row>
    <row r="837" spans="1:12" x14ac:dyDescent="0.25">
      <c r="A837" s="11"/>
      <c r="B837" s="12"/>
      <c r="C837" s="14"/>
      <c r="D837" s="24"/>
      <c r="E837" s="25"/>
      <c r="F837" s="6"/>
      <c r="G837" s="7"/>
      <c r="H837" s="7"/>
      <c r="I837" s="8"/>
      <c r="J837" s="9">
        <v>0</v>
      </c>
      <c r="K837" s="9">
        <v>0</v>
      </c>
      <c r="L837" s="10">
        <v>0</v>
      </c>
    </row>
    <row r="838" spans="1:12" x14ac:dyDescent="0.25">
      <c r="A838" s="11"/>
      <c r="B838" s="12"/>
      <c r="C838" s="14"/>
      <c r="D838" s="24"/>
      <c r="E838" s="25"/>
      <c r="F838" s="6"/>
      <c r="G838" s="7"/>
      <c r="H838" s="7"/>
      <c r="I838" s="8"/>
      <c r="J838" s="9">
        <v>0</v>
      </c>
      <c r="K838" s="9">
        <v>0</v>
      </c>
      <c r="L838" s="10">
        <v>0</v>
      </c>
    </row>
    <row r="839" spans="1:12" x14ac:dyDescent="0.25">
      <c r="A839" s="11"/>
      <c r="B839" s="12"/>
      <c r="C839" s="14"/>
      <c r="D839" s="24"/>
      <c r="E839" s="25"/>
      <c r="F839" s="6"/>
      <c r="G839" s="7"/>
      <c r="H839" s="7"/>
      <c r="I839" s="8"/>
      <c r="J839" s="9">
        <v>0</v>
      </c>
      <c r="K839" s="9">
        <v>0</v>
      </c>
      <c r="L839" s="10">
        <v>0</v>
      </c>
    </row>
    <row r="840" spans="1:12" x14ac:dyDescent="0.25">
      <c r="A840" s="11"/>
      <c r="B840" s="12"/>
      <c r="C840" s="14"/>
      <c r="D840" s="24"/>
      <c r="E840" s="25"/>
      <c r="F840" s="6"/>
      <c r="G840" s="7"/>
      <c r="H840" s="7"/>
      <c r="I840" s="8"/>
      <c r="J840" s="9">
        <v>0</v>
      </c>
      <c r="K840" s="9">
        <v>0</v>
      </c>
      <c r="L840" s="10">
        <v>0</v>
      </c>
    </row>
    <row r="841" spans="1:12" x14ac:dyDescent="0.25">
      <c r="A841" s="11"/>
      <c r="B841" s="12"/>
      <c r="C841" s="14"/>
      <c r="D841" s="24"/>
      <c r="E841" s="25"/>
      <c r="F841" s="6"/>
      <c r="G841" s="7"/>
      <c r="H841" s="7"/>
      <c r="I841" s="8"/>
      <c r="J841" s="9">
        <v>0</v>
      </c>
      <c r="K841" s="9">
        <v>0</v>
      </c>
      <c r="L841" s="10">
        <v>0</v>
      </c>
    </row>
    <row r="842" spans="1:12" x14ac:dyDescent="0.25">
      <c r="A842" s="11"/>
      <c r="B842" s="12"/>
      <c r="C842" s="14"/>
      <c r="D842" s="24"/>
      <c r="E842" s="25"/>
      <c r="F842" s="6"/>
      <c r="G842" s="7"/>
      <c r="H842" s="7"/>
      <c r="I842" s="8"/>
      <c r="J842" s="9">
        <v>0</v>
      </c>
      <c r="K842" s="9">
        <v>0</v>
      </c>
      <c r="L842" s="10">
        <v>0</v>
      </c>
    </row>
    <row r="843" spans="1:12" x14ac:dyDescent="0.25">
      <c r="A843" s="11"/>
      <c r="B843" s="12"/>
      <c r="C843" s="14"/>
      <c r="D843" s="24"/>
      <c r="E843" s="25"/>
      <c r="F843" s="6"/>
      <c r="G843" s="7"/>
      <c r="H843" s="7"/>
      <c r="I843" s="8"/>
      <c r="J843" s="9">
        <v>0</v>
      </c>
      <c r="K843" s="9">
        <v>0</v>
      </c>
      <c r="L843" s="10">
        <v>0</v>
      </c>
    </row>
    <row r="844" spans="1:12" x14ac:dyDescent="0.25">
      <c r="A844" s="11"/>
      <c r="B844" s="12"/>
      <c r="C844" s="14"/>
      <c r="D844" s="24"/>
      <c r="E844" s="25"/>
      <c r="F844" s="6"/>
      <c r="G844" s="7"/>
      <c r="H844" s="7"/>
      <c r="I844" s="8"/>
      <c r="J844" s="9">
        <v>0</v>
      </c>
      <c r="K844" s="9">
        <v>0</v>
      </c>
      <c r="L844" s="10">
        <v>0</v>
      </c>
    </row>
    <row r="845" spans="1:12" x14ac:dyDescent="0.25">
      <c r="A845" s="11"/>
      <c r="B845" s="12"/>
      <c r="C845" s="14"/>
      <c r="D845" s="24"/>
      <c r="E845" s="25"/>
      <c r="F845" s="6"/>
      <c r="G845" s="7"/>
      <c r="H845" s="7"/>
      <c r="I845" s="8"/>
      <c r="J845" s="9">
        <v>0</v>
      </c>
      <c r="K845" s="9">
        <v>0</v>
      </c>
      <c r="L845" s="10">
        <v>0</v>
      </c>
    </row>
    <row r="846" spans="1:12" x14ac:dyDescent="0.25">
      <c r="A846" s="11"/>
      <c r="B846" s="12"/>
      <c r="C846" s="14"/>
      <c r="D846" s="24"/>
      <c r="E846" s="25"/>
      <c r="F846" s="6"/>
      <c r="G846" s="7"/>
      <c r="H846" s="7"/>
      <c r="I846" s="8"/>
      <c r="J846" s="9">
        <v>0</v>
      </c>
      <c r="K846" s="9">
        <v>0</v>
      </c>
      <c r="L846" s="10">
        <v>0</v>
      </c>
    </row>
    <row r="847" spans="1:12" x14ac:dyDescent="0.25">
      <c r="A847" s="11"/>
      <c r="B847" s="12"/>
      <c r="C847" s="14"/>
      <c r="D847" s="24"/>
      <c r="E847" s="25"/>
      <c r="F847" s="6"/>
      <c r="G847" s="7"/>
      <c r="H847" s="7"/>
      <c r="I847" s="8"/>
      <c r="J847" s="9">
        <v>0</v>
      </c>
      <c r="K847" s="9">
        <v>0</v>
      </c>
      <c r="L847" s="10">
        <v>0</v>
      </c>
    </row>
    <row r="848" spans="1:12" x14ac:dyDescent="0.25">
      <c r="A848" s="11"/>
      <c r="B848" s="12"/>
      <c r="C848" s="14"/>
      <c r="D848" s="24"/>
      <c r="E848" s="25"/>
      <c r="F848" s="6"/>
      <c r="G848" s="7"/>
      <c r="H848" s="7"/>
      <c r="I848" s="8"/>
      <c r="J848" s="9">
        <v>0</v>
      </c>
      <c r="K848" s="9">
        <v>0</v>
      </c>
      <c r="L848" s="10">
        <v>0</v>
      </c>
    </row>
    <row r="849" spans="1:12" x14ac:dyDescent="0.25">
      <c r="A849" s="11"/>
      <c r="B849" s="12"/>
      <c r="C849" s="14"/>
      <c r="D849" s="24"/>
      <c r="E849" s="25"/>
      <c r="F849" s="6"/>
      <c r="G849" s="7"/>
      <c r="H849" s="7"/>
      <c r="I849" s="8"/>
      <c r="J849" s="9">
        <v>0</v>
      </c>
      <c r="K849" s="9">
        <v>0</v>
      </c>
      <c r="L849" s="10">
        <v>0</v>
      </c>
    </row>
    <row r="850" spans="1:12" x14ac:dyDescent="0.25">
      <c r="A850" s="11"/>
      <c r="B850" s="12"/>
      <c r="C850" s="14"/>
      <c r="D850" s="24"/>
      <c r="E850" s="25"/>
      <c r="F850" s="6"/>
      <c r="G850" s="7"/>
      <c r="H850" s="7"/>
      <c r="I850" s="8"/>
      <c r="J850" s="9">
        <v>0</v>
      </c>
      <c r="K850" s="9">
        <v>0</v>
      </c>
      <c r="L850" s="10">
        <v>0</v>
      </c>
    </row>
    <row r="851" spans="1:12" x14ac:dyDescent="0.25">
      <c r="A851" s="11"/>
      <c r="B851" s="12"/>
      <c r="C851" s="14"/>
      <c r="D851" s="24"/>
      <c r="E851" s="25"/>
      <c r="F851" s="6"/>
      <c r="G851" s="7"/>
      <c r="H851" s="7"/>
      <c r="I851" s="8"/>
      <c r="J851" s="9">
        <v>0</v>
      </c>
      <c r="K851" s="9">
        <v>0</v>
      </c>
      <c r="L851" s="10">
        <v>0</v>
      </c>
    </row>
    <row r="852" spans="1:12" x14ac:dyDescent="0.25">
      <c r="A852" s="11"/>
      <c r="B852" s="12"/>
      <c r="C852" s="14"/>
      <c r="D852" s="24"/>
      <c r="E852" s="25"/>
      <c r="F852" s="6"/>
      <c r="G852" s="7"/>
      <c r="H852" s="7"/>
      <c r="I852" s="8"/>
      <c r="J852" s="9">
        <v>0</v>
      </c>
      <c r="K852" s="9">
        <v>0</v>
      </c>
      <c r="L852" s="10">
        <v>0</v>
      </c>
    </row>
    <row r="853" spans="1:12" x14ac:dyDescent="0.25">
      <c r="A853" s="11"/>
      <c r="B853" s="12"/>
      <c r="C853" s="14"/>
      <c r="D853" s="24"/>
      <c r="E853" s="25"/>
      <c r="F853" s="6"/>
      <c r="G853" s="7"/>
      <c r="H853" s="7"/>
      <c r="I853" s="8"/>
      <c r="J853" s="9">
        <v>0</v>
      </c>
      <c r="K853" s="9">
        <v>0</v>
      </c>
      <c r="L853" s="10">
        <v>0</v>
      </c>
    </row>
    <row r="854" spans="1:12" x14ac:dyDescent="0.25">
      <c r="A854" s="11"/>
      <c r="B854" s="12"/>
      <c r="C854" s="14"/>
      <c r="D854" s="24"/>
      <c r="E854" s="25"/>
      <c r="F854" s="6"/>
      <c r="G854" s="7"/>
      <c r="H854" s="7"/>
      <c r="I854" s="8"/>
      <c r="J854" s="9">
        <v>0</v>
      </c>
      <c r="K854" s="9">
        <v>0</v>
      </c>
      <c r="L854" s="10">
        <v>0</v>
      </c>
    </row>
    <row r="855" spans="1:12" x14ac:dyDescent="0.25">
      <c r="A855" s="11"/>
      <c r="B855" s="12"/>
      <c r="C855" s="14"/>
      <c r="D855" s="24"/>
      <c r="E855" s="25"/>
      <c r="F855" s="6"/>
      <c r="G855" s="7"/>
      <c r="H855" s="7"/>
      <c r="I855" s="8"/>
      <c r="J855" s="9">
        <v>0</v>
      </c>
      <c r="K855" s="9">
        <v>0</v>
      </c>
      <c r="L855" s="10">
        <v>0</v>
      </c>
    </row>
    <row r="856" spans="1:12" x14ac:dyDescent="0.25">
      <c r="A856" s="11"/>
      <c r="B856" s="12"/>
      <c r="C856" s="14"/>
      <c r="D856" s="24"/>
      <c r="E856" s="25"/>
      <c r="F856" s="6"/>
      <c r="G856" s="7"/>
      <c r="H856" s="7"/>
      <c r="I856" s="8"/>
      <c r="J856" s="9">
        <v>0</v>
      </c>
      <c r="K856" s="9">
        <v>0</v>
      </c>
      <c r="L856" s="10">
        <v>0</v>
      </c>
    </row>
    <row r="857" spans="1:12" x14ac:dyDescent="0.25">
      <c r="A857" s="11"/>
      <c r="B857" s="12"/>
      <c r="C857" s="14"/>
      <c r="D857" s="24"/>
      <c r="E857" s="25"/>
      <c r="F857" s="6"/>
      <c r="G857" s="7"/>
      <c r="H857" s="7"/>
      <c r="I857" s="8"/>
      <c r="J857" s="9">
        <v>0</v>
      </c>
      <c r="K857" s="9">
        <v>0</v>
      </c>
      <c r="L857" s="10">
        <v>0</v>
      </c>
    </row>
    <row r="858" spans="1:12" x14ac:dyDescent="0.25">
      <c r="A858" s="11"/>
      <c r="B858" s="12"/>
      <c r="C858" s="14"/>
      <c r="D858" s="24"/>
      <c r="E858" s="25"/>
      <c r="F858" s="6"/>
      <c r="G858" s="7"/>
      <c r="H858" s="7"/>
      <c r="I858" s="8"/>
      <c r="J858" s="9">
        <v>0</v>
      </c>
      <c r="K858" s="9">
        <v>0</v>
      </c>
      <c r="L858" s="10">
        <v>0</v>
      </c>
    </row>
    <row r="859" spans="1:12" x14ac:dyDescent="0.25">
      <c r="A859" s="11"/>
      <c r="B859" s="12"/>
      <c r="C859" s="14"/>
      <c r="D859" s="24"/>
      <c r="E859" s="25"/>
      <c r="F859" s="6"/>
      <c r="G859" s="7"/>
      <c r="H859" s="7"/>
      <c r="I859" s="8"/>
      <c r="J859" s="9">
        <v>0</v>
      </c>
      <c r="K859" s="9">
        <v>0</v>
      </c>
      <c r="L859" s="10">
        <v>0</v>
      </c>
    </row>
    <row r="860" spans="1:12" x14ac:dyDescent="0.25">
      <c r="A860" s="11"/>
      <c r="B860" s="12"/>
      <c r="C860" s="14"/>
      <c r="D860" s="24"/>
      <c r="E860" s="25"/>
      <c r="F860" s="6"/>
      <c r="G860" s="7"/>
      <c r="H860" s="7"/>
      <c r="I860" s="8"/>
      <c r="J860" s="9">
        <v>0</v>
      </c>
      <c r="K860" s="9">
        <v>0</v>
      </c>
      <c r="L860" s="10">
        <v>0</v>
      </c>
    </row>
    <row r="861" spans="1:12" x14ac:dyDescent="0.25">
      <c r="A861" s="11"/>
      <c r="B861" s="12"/>
      <c r="C861" s="14"/>
      <c r="D861" s="24"/>
      <c r="E861" s="25"/>
      <c r="F861" s="6"/>
      <c r="G861" s="7"/>
      <c r="H861" s="7"/>
      <c r="I861" s="8"/>
      <c r="J861" s="9">
        <v>0</v>
      </c>
      <c r="K861" s="9">
        <v>0</v>
      </c>
      <c r="L861" s="10">
        <v>0</v>
      </c>
    </row>
    <row r="862" spans="1:12" x14ac:dyDescent="0.25">
      <c r="A862" s="11"/>
      <c r="B862" s="12"/>
      <c r="C862" s="14"/>
      <c r="D862" s="24"/>
      <c r="E862" s="25"/>
      <c r="F862" s="6"/>
      <c r="G862" s="7"/>
      <c r="H862" s="7"/>
      <c r="I862" s="8"/>
      <c r="J862" s="9">
        <v>0</v>
      </c>
      <c r="K862" s="9">
        <v>0</v>
      </c>
      <c r="L862" s="10">
        <v>0</v>
      </c>
    </row>
    <row r="863" spans="1:12" x14ac:dyDescent="0.25">
      <c r="A863" s="43"/>
      <c r="B863" s="44"/>
      <c r="C863" s="14"/>
      <c r="D863" s="24"/>
      <c r="E863" s="25"/>
      <c r="F863" s="6"/>
      <c r="G863" s="23">
        <v>95</v>
      </c>
      <c r="H863" s="7"/>
      <c r="I863" s="8">
        <v>10</v>
      </c>
      <c r="J863" s="9">
        <v>1</v>
      </c>
      <c r="K863" s="9">
        <v>0</v>
      </c>
      <c r="L863" s="10">
        <v>95</v>
      </c>
    </row>
    <row r="864" spans="1:12" ht="36.75" x14ac:dyDescent="0.25">
      <c r="A864" s="45" t="s">
        <v>477</v>
      </c>
      <c r="B864" s="46" t="s">
        <v>478</v>
      </c>
      <c r="C864" s="14" t="s">
        <v>479</v>
      </c>
      <c r="D864" s="40" t="s">
        <v>480</v>
      </c>
      <c r="E864" s="25" t="s">
        <v>289</v>
      </c>
      <c r="F864" s="6">
        <v>1</v>
      </c>
      <c r="G864" s="7"/>
      <c r="H864" s="7">
        <v>15</v>
      </c>
      <c r="I864" s="67">
        <v>30</v>
      </c>
      <c r="J864" s="9">
        <v>0</v>
      </c>
      <c r="K864" s="9">
        <v>1.3</v>
      </c>
      <c r="L864" s="10">
        <v>14.6</v>
      </c>
    </row>
    <row r="865" spans="1:12" ht="24.75" x14ac:dyDescent="0.25">
      <c r="A865" s="11" t="s">
        <v>11</v>
      </c>
      <c r="B865" s="12"/>
      <c r="C865" s="14" t="s">
        <v>479</v>
      </c>
      <c r="D865" s="40" t="s">
        <v>222</v>
      </c>
      <c r="E865" s="25" t="s">
        <v>481</v>
      </c>
      <c r="F865" s="6">
        <v>1</v>
      </c>
      <c r="G865" s="7"/>
      <c r="H865" s="7">
        <v>45</v>
      </c>
      <c r="I865" s="67">
        <v>15</v>
      </c>
      <c r="J865" s="9">
        <v>0</v>
      </c>
      <c r="K865" s="9">
        <v>1.3</v>
      </c>
      <c r="L865" s="13">
        <v>43.9</v>
      </c>
    </row>
    <row r="866" spans="1:12" ht="24.75" x14ac:dyDescent="0.25">
      <c r="A866" s="11" t="s">
        <v>257</v>
      </c>
      <c r="B866" s="12"/>
      <c r="C866" s="14" t="s">
        <v>113</v>
      </c>
      <c r="D866" s="40" t="s">
        <v>68</v>
      </c>
      <c r="E866" s="25" t="s">
        <v>117</v>
      </c>
      <c r="F866" s="6">
        <v>1</v>
      </c>
      <c r="G866" s="7"/>
      <c r="H866" s="7">
        <v>60</v>
      </c>
      <c r="I866" s="67">
        <v>25</v>
      </c>
      <c r="J866" s="9">
        <v>0</v>
      </c>
      <c r="K866" s="9">
        <v>1</v>
      </c>
      <c r="L866" s="13">
        <v>45</v>
      </c>
    </row>
    <row r="867" spans="1:12" ht="24.75" x14ac:dyDescent="0.25">
      <c r="A867" s="11" t="s">
        <v>482</v>
      </c>
      <c r="B867" s="12">
        <f>64.5/2</f>
        <v>32.25</v>
      </c>
      <c r="C867" s="14" t="s">
        <v>483</v>
      </c>
      <c r="D867" s="40" t="s">
        <v>68</v>
      </c>
      <c r="E867" s="25" t="s">
        <v>123</v>
      </c>
      <c r="F867" s="6">
        <v>1</v>
      </c>
      <c r="G867" s="7"/>
      <c r="H867" s="7">
        <v>60</v>
      </c>
      <c r="I867" s="67">
        <v>28</v>
      </c>
      <c r="J867" s="9">
        <v>0</v>
      </c>
      <c r="K867" s="9">
        <v>1</v>
      </c>
      <c r="L867" s="13">
        <v>45</v>
      </c>
    </row>
    <row r="868" spans="1:12" ht="24.75" x14ac:dyDescent="0.25">
      <c r="A868" s="11" t="s">
        <v>484</v>
      </c>
      <c r="B868" s="94">
        <f>64.5-(2.15*4)</f>
        <v>55.9</v>
      </c>
      <c r="C868" s="14" t="s">
        <v>485</v>
      </c>
      <c r="D868" s="40" t="s">
        <v>68</v>
      </c>
      <c r="E868" s="25" t="s">
        <v>159</v>
      </c>
      <c r="F868" s="6">
        <v>1</v>
      </c>
      <c r="G868" s="7"/>
      <c r="H868" s="7">
        <v>120</v>
      </c>
      <c r="I868" s="67">
        <v>26</v>
      </c>
      <c r="J868" s="9">
        <v>0</v>
      </c>
      <c r="K868" s="9">
        <v>1</v>
      </c>
      <c r="L868" s="13">
        <v>90</v>
      </c>
    </row>
    <row r="869" spans="1:12" ht="24.75" x14ac:dyDescent="0.25">
      <c r="A869" s="11"/>
      <c r="B869" s="12"/>
      <c r="C869" s="14" t="s">
        <v>234</v>
      </c>
      <c r="D869" s="40" t="s">
        <v>52</v>
      </c>
      <c r="E869" s="25" t="s">
        <v>486</v>
      </c>
      <c r="F869" s="6">
        <v>1</v>
      </c>
      <c r="G869" s="7"/>
      <c r="H869" s="7">
        <v>60</v>
      </c>
      <c r="I869" s="67">
        <v>28</v>
      </c>
      <c r="J869" s="9">
        <v>0</v>
      </c>
      <c r="K869" s="9">
        <v>1</v>
      </c>
      <c r="L869" s="13">
        <v>45</v>
      </c>
    </row>
    <row r="870" spans="1:12" ht="24.75" x14ac:dyDescent="0.25">
      <c r="A870" s="11" t="s">
        <v>487</v>
      </c>
      <c r="B870" s="12">
        <v>60</v>
      </c>
      <c r="C870" s="14" t="s">
        <v>488</v>
      </c>
      <c r="D870" s="40" t="s">
        <v>68</v>
      </c>
      <c r="E870" s="25" t="s">
        <v>489</v>
      </c>
      <c r="F870" s="6">
        <v>1</v>
      </c>
      <c r="G870" s="7"/>
      <c r="H870" s="7">
        <v>60</v>
      </c>
      <c r="I870" s="67">
        <v>24</v>
      </c>
      <c r="J870" s="9">
        <v>0</v>
      </c>
      <c r="K870" s="9">
        <v>1</v>
      </c>
      <c r="L870" s="13">
        <v>45</v>
      </c>
    </row>
    <row r="871" spans="1:12" x14ac:dyDescent="0.25">
      <c r="A871" s="11" t="s">
        <v>490</v>
      </c>
      <c r="B871" s="94">
        <f>6*2.15</f>
        <v>12.899999999999999</v>
      </c>
      <c r="C871" s="14" t="s">
        <v>491</v>
      </c>
      <c r="D871" s="40" t="s">
        <v>492</v>
      </c>
      <c r="E871" s="25" t="s">
        <v>16</v>
      </c>
      <c r="F871" s="6">
        <v>1</v>
      </c>
      <c r="G871" s="7">
        <v>15</v>
      </c>
      <c r="H871" s="7">
        <v>45</v>
      </c>
      <c r="I871" s="67">
        <v>22</v>
      </c>
      <c r="J871" s="9">
        <v>1.3</v>
      </c>
      <c r="K871" s="9">
        <v>1.3</v>
      </c>
      <c r="L871" s="10">
        <v>63.4</v>
      </c>
    </row>
    <row r="872" spans="1:12" x14ac:dyDescent="0.25">
      <c r="A872" s="11"/>
      <c r="B872" s="12"/>
      <c r="C872" s="14" t="s">
        <v>493</v>
      </c>
      <c r="D872" s="40" t="s">
        <v>494</v>
      </c>
      <c r="E872" s="25" t="s">
        <v>16</v>
      </c>
      <c r="F872" s="6">
        <v>1</v>
      </c>
      <c r="G872" s="7">
        <v>15</v>
      </c>
      <c r="H872" s="7">
        <v>30</v>
      </c>
      <c r="I872" s="67">
        <v>22</v>
      </c>
      <c r="J872" s="9">
        <v>1.3</v>
      </c>
      <c r="K872" s="9">
        <v>1.3</v>
      </c>
      <c r="L872" s="10">
        <v>48.8</v>
      </c>
    </row>
    <row r="873" spans="1:12" x14ac:dyDescent="0.25">
      <c r="A873" s="11"/>
      <c r="B873" s="12"/>
      <c r="C873" s="14" t="s">
        <v>495</v>
      </c>
      <c r="D873" s="81" t="s">
        <v>29</v>
      </c>
      <c r="E873" s="25" t="s">
        <v>16</v>
      </c>
      <c r="F873" s="6">
        <v>1</v>
      </c>
      <c r="G873" s="7">
        <v>11</v>
      </c>
      <c r="H873" s="7"/>
      <c r="I873" s="8"/>
      <c r="J873" s="9">
        <v>0</v>
      </c>
      <c r="K873" s="9">
        <v>0</v>
      </c>
      <c r="L873" s="10">
        <v>0</v>
      </c>
    </row>
    <row r="874" spans="1:12" ht="24.75" x14ac:dyDescent="0.25">
      <c r="A874" s="11" t="s">
        <v>73</v>
      </c>
      <c r="B874" s="12">
        <f>B871+B870+B868+B867</f>
        <v>161.05000000000001</v>
      </c>
      <c r="C874" s="14" t="s">
        <v>496</v>
      </c>
      <c r="D874" s="40" t="s">
        <v>68</v>
      </c>
      <c r="E874" s="25" t="s">
        <v>53</v>
      </c>
      <c r="F874" s="6">
        <v>1</v>
      </c>
      <c r="G874" s="7"/>
      <c r="H874" s="7">
        <v>60</v>
      </c>
      <c r="I874" s="67">
        <v>39</v>
      </c>
      <c r="J874" s="9">
        <v>0</v>
      </c>
      <c r="K874" s="9">
        <v>1.3</v>
      </c>
      <c r="L874" s="10">
        <v>58.5</v>
      </c>
    </row>
    <row r="875" spans="1:12" ht="24.75" x14ac:dyDescent="0.25">
      <c r="A875" s="11"/>
      <c r="B875" s="12"/>
      <c r="C875" s="14" t="s">
        <v>326</v>
      </c>
      <c r="D875" s="40" t="s">
        <v>120</v>
      </c>
      <c r="E875" s="25" t="s">
        <v>95</v>
      </c>
      <c r="F875" s="6">
        <v>1</v>
      </c>
      <c r="G875" s="7">
        <v>8</v>
      </c>
      <c r="H875" s="7"/>
      <c r="I875" s="8">
        <v>30</v>
      </c>
      <c r="J875" s="9">
        <v>1.3</v>
      </c>
      <c r="K875" s="9">
        <v>0</v>
      </c>
      <c r="L875" s="10">
        <v>10.4</v>
      </c>
    </row>
    <row r="876" spans="1:12" ht="24.75" x14ac:dyDescent="0.25">
      <c r="A876" s="11"/>
      <c r="B876" s="12"/>
      <c r="C876" s="14" t="s">
        <v>497</v>
      </c>
      <c r="D876" s="40" t="s">
        <v>345</v>
      </c>
      <c r="E876" s="98" t="s">
        <v>346</v>
      </c>
      <c r="F876" s="99">
        <v>1</v>
      </c>
      <c r="G876" s="92">
        <v>7</v>
      </c>
      <c r="H876" s="92">
        <v>21</v>
      </c>
      <c r="I876" s="8">
        <f>VLOOKUP(C876,[1]LHP!$B$4850:$G$7706,6,1)</f>
        <v>14</v>
      </c>
      <c r="J876" s="9">
        <v>1.3</v>
      </c>
      <c r="K876" s="9">
        <v>1.3</v>
      </c>
      <c r="L876" s="10">
        <v>29.6</v>
      </c>
    </row>
    <row r="877" spans="1:12" ht="24.75" x14ac:dyDescent="0.25">
      <c r="A877" s="11"/>
      <c r="B877" s="12"/>
      <c r="C877" s="14" t="s">
        <v>498</v>
      </c>
      <c r="D877" s="40" t="s">
        <v>348</v>
      </c>
      <c r="E877" s="98" t="s">
        <v>346</v>
      </c>
      <c r="F877" s="99">
        <v>1</v>
      </c>
      <c r="G877" s="92">
        <v>4</v>
      </c>
      <c r="H877" s="92">
        <v>6</v>
      </c>
      <c r="I877" s="8">
        <f>VLOOKUP(C877,[1]LHP!$B$4850:$G$7706,6,1)</f>
        <v>14</v>
      </c>
      <c r="J877" s="9">
        <v>1.3</v>
      </c>
      <c r="K877" s="9">
        <v>1.3</v>
      </c>
      <c r="L877" s="10">
        <v>11.1</v>
      </c>
    </row>
    <row r="878" spans="1:12" x14ac:dyDescent="0.25">
      <c r="A878" s="11"/>
      <c r="B878" s="12"/>
      <c r="C878" s="14" t="s">
        <v>499</v>
      </c>
      <c r="D878" s="81" t="s">
        <v>29</v>
      </c>
      <c r="E878" s="25" t="s">
        <v>346</v>
      </c>
      <c r="F878" s="6">
        <v>1</v>
      </c>
      <c r="G878" s="7">
        <v>8</v>
      </c>
      <c r="H878" s="7"/>
      <c r="I878" s="8"/>
      <c r="J878" s="9">
        <v>0</v>
      </c>
      <c r="K878" s="9">
        <v>0</v>
      </c>
      <c r="L878" s="10">
        <v>0</v>
      </c>
    </row>
    <row r="879" spans="1:12" x14ac:dyDescent="0.25">
      <c r="A879" s="11"/>
      <c r="B879" s="12"/>
      <c r="C879" s="14"/>
      <c r="D879" s="81" t="s">
        <v>29</v>
      </c>
      <c r="E879" s="25" t="s">
        <v>314</v>
      </c>
      <c r="F879" s="6">
        <v>1</v>
      </c>
      <c r="G879" s="7">
        <v>8</v>
      </c>
      <c r="H879" s="7"/>
      <c r="I879" s="8"/>
      <c r="J879" s="9">
        <v>0</v>
      </c>
      <c r="K879" s="9">
        <v>0</v>
      </c>
      <c r="L879" s="10">
        <v>0</v>
      </c>
    </row>
    <row r="880" spans="1:12" ht="36.75" x14ac:dyDescent="0.25">
      <c r="A880" s="11"/>
      <c r="B880" s="12"/>
      <c r="C880" s="14"/>
      <c r="D880" s="40" t="s">
        <v>500</v>
      </c>
      <c r="E880" s="25" t="s">
        <v>314</v>
      </c>
      <c r="F880" s="6">
        <v>1</v>
      </c>
      <c r="G880" s="7">
        <v>7</v>
      </c>
      <c r="H880" s="7"/>
      <c r="I880" s="67">
        <v>43</v>
      </c>
      <c r="J880" s="9">
        <v>1.3</v>
      </c>
      <c r="K880" s="9">
        <v>0</v>
      </c>
      <c r="L880" s="10">
        <v>9.1</v>
      </c>
    </row>
    <row r="881" spans="1:12" ht="36.75" x14ac:dyDescent="0.25">
      <c r="A881" s="11"/>
      <c r="B881" s="12"/>
      <c r="C881" s="14">
        <v>21100197901</v>
      </c>
      <c r="D881" s="40" t="s">
        <v>86</v>
      </c>
      <c r="E881" s="25" t="s">
        <v>501</v>
      </c>
      <c r="F881" s="6" t="s">
        <v>48</v>
      </c>
      <c r="G881" s="7"/>
      <c r="H881" s="7">
        <v>5</v>
      </c>
      <c r="I881" s="8">
        <v>21</v>
      </c>
      <c r="J881" s="9">
        <v>0</v>
      </c>
      <c r="K881" s="9">
        <v>1</v>
      </c>
      <c r="L881" s="10">
        <v>3.8</v>
      </c>
    </row>
    <row r="882" spans="1:12" x14ac:dyDescent="0.25">
      <c r="A882" s="11"/>
      <c r="B882" s="12"/>
      <c r="C882" s="14"/>
      <c r="D882" s="40"/>
      <c r="E882" s="25"/>
      <c r="F882" s="6"/>
      <c r="G882" s="7"/>
      <c r="H882" s="7"/>
      <c r="I882" s="8"/>
      <c r="J882" s="9">
        <v>0</v>
      </c>
      <c r="K882" s="9">
        <v>0</v>
      </c>
      <c r="L882" s="10">
        <v>0</v>
      </c>
    </row>
    <row r="883" spans="1:12" ht="24.75" x14ac:dyDescent="0.25">
      <c r="A883" s="11"/>
      <c r="B883" s="12"/>
      <c r="C883" s="14" t="s">
        <v>502</v>
      </c>
      <c r="D883" s="40" t="s">
        <v>142</v>
      </c>
      <c r="E883" s="25" t="s">
        <v>111</v>
      </c>
      <c r="F883" s="6">
        <v>2</v>
      </c>
      <c r="G883" s="7"/>
      <c r="H883" s="7">
        <v>60</v>
      </c>
      <c r="I883" s="67">
        <f>VLOOKUP(C883,[1]LHP!$B$4850:$G$7706,6,1)</f>
        <v>36</v>
      </c>
      <c r="J883" s="9">
        <v>0</v>
      </c>
      <c r="K883" s="9">
        <v>1.2</v>
      </c>
      <c r="L883" s="10">
        <v>54</v>
      </c>
    </row>
    <row r="884" spans="1:12" ht="36.75" x14ac:dyDescent="0.25">
      <c r="A884" s="11"/>
      <c r="B884" s="12"/>
      <c r="C884" s="14" t="s">
        <v>152</v>
      </c>
      <c r="D884" s="40" t="s">
        <v>86</v>
      </c>
      <c r="E884" s="25" t="s">
        <v>503</v>
      </c>
      <c r="F884" s="6">
        <v>2</v>
      </c>
      <c r="G884" s="7"/>
      <c r="H884" s="7">
        <v>60</v>
      </c>
      <c r="I884" s="67">
        <v>22</v>
      </c>
      <c r="J884" s="9">
        <v>0</v>
      </c>
      <c r="K884" s="9">
        <v>1</v>
      </c>
      <c r="L884" s="13">
        <v>45</v>
      </c>
    </row>
    <row r="885" spans="1:12" ht="36.75" x14ac:dyDescent="0.25">
      <c r="A885" s="11"/>
      <c r="B885" s="12"/>
      <c r="C885" s="14" t="s">
        <v>504</v>
      </c>
      <c r="D885" s="40" t="s">
        <v>86</v>
      </c>
      <c r="E885" s="25" t="s">
        <v>123</v>
      </c>
      <c r="F885" s="6">
        <v>2</v>
      </c>
      <c r="G885" s="7"/>
      <c r="H885" s="7">
        <v>60</v>
      </c>
      <c r="I885" s="67">
        <v>22</v>
      </c>
      <c r="J885" s="9">
        <v>0</v>
      </c>
      <c r="K885" s="9">
        <v>1</v>
      </c>
      <c r="L885" s="13">
        <v>45</v>
      </c>
    </row>
    <row r="886" spans="1:12" ht="24.75" x14ac:dyDescent="0.25">
      <c r="A886" s="11"/>
      <c r="B886" s="12"/>
      <c r="C886" s="14" t="s">
        <v>505</v>
      </c>
      <c r="D886" s="40" t="s">
        <v>506</v>
      </c>
      <c r="E886" s="25" t="s">
        <v>354</v>
      </c>
      <c r="F886" s="6">
        <v>2</v>
      </c>
      <c r="G886" s="7">
        <f>30*0.75</f>
        <v>22.5</v>
      </c>
      <c r="H886" s="7"/>
      <c r="I886" s="67">
        <v>41</v>
      </c>
      <c r="J886" s="9">
        <v>1.2</v>
      </c>
      <c r="K886" s="9">
        <v>0</v>
      </c>
      <c r="L886" s="10">
        <v>27</v>
      </c>
    </row>
    <row r="887" spans="1:12" ht="24.75" x14ac:dyDescent="0.25">
      <c r="A887" s="11"/>
      <c r="B887" s="12"/>
      <c r="C887" s="14" t="s">
        <v>507</v>
      </c>
      <c r="D887" s="40" t="s">
        <v>151</v>
      </c>
      <c r="E887" s="25" t="s">
        <v>354</v>
      </c>
      <c r="F887" s="6">
        <v>2</v>
      </c>
      <c r="G887" s="7">
        <v>15</v>
      </c>
      <c r="H887" s="7"/>
      <c r="I887" s="67">
        <f>VLOOKUP(C887,[1]LHP!$B$4850:$G$7706,6,1)</f>
        <v>42</v>
      </c>
      <c r="J887" s="9">
        <v>1.2</v>
      </c>
      <c r="K887" s="9">
        <v>0</v>
      </c>
      <c r="L887" s="10">
        <v>18</v>
      </c>
    </row>
    <row r="888" spans="1:12" ht="24.75" x14ac:dyDescent="0.25">
      <c r="A888" s="11"/>
      <c r="B888" s="12"/>
      <c r="C888" s="14" t="s">
        <v>508</v>
      </c>
      <c r="D888" s="40" t="s">
        <v>149</v>
      </c>
      <c r="E888" s="25" t="s">
        <v>130</v>
      </c>
      <c r="F888" s="6">
        <v>2</v>
      </c>
      <c r="G888" s="7">
        <v>30</v>
      </c>
      <c r="H888" s="7"/>
      <c r="I888" s="67">
        <f>VLOOKUP(C888,[1]LHP!$B$4850:$G$7706,6,1)</f>
        <v>41</v>
      </c>
      <c r="J888" s="9">
        <v>1.2</v>
      </c>
      <c r="K888" s="9">
        <v>0</v>
      </c>
      <c r="L888" s="10">
        <v>36</v>
      </c>
    </row>
    <row r="889" spans="1:12" ht="24.75" x14ac:dyDescent="0.25">
      <c r="A889" s="11"/>
      <c r="B889" s="12"/>
      <c r="C889" s="14" t="s">
        <v>509</v>
      </c>
      <c r="D889" s="40" t="s">
        <v>151</v>
      </c>
      <c r="E889" s="25" t="s">
        <v>130</v>
      </c>
      <c r="F889" s="6">
        <v>2</v>
      </c>
      <c r="G889" s="7">
        <v>15</v>
      </c>
      <c r="H889" s="7"/>
      <c r="I889" s="67">
        <f>VLOOKUP(C889,[1]LHP!$B$4850:$G$7706,6,1)</f>
        <v>41</v>
      </c>
      <c r="J889" s="9">
        <v>1.2</v>
      </c>
      <c r="K889" s="9">
        <v>0</v>
      </c>
      <c r="L889" s="10">
        <v>18</v>
      </c>
    </row>
    <row r="890" spans="1:12" x14ac:dyDescent="0.25">
      <c r="A890" s="11"/>
      <c r="B890" s="12"/>
      <c r="C890" s="14" t="s">
        <v>510</v>
      </c>
      <c r="D890" s="40" t="s">
        <v>83</v>
      </c>
      <c r="E890" s="25" t="s">
        <v>10</v>
      </c>
      <c r="F890" s="6">
        <v>2</v>
      </c>
      <c r="G890" s="7"/>
      <c r="H890" s="7">
        <v>7</v>
      </c>
      <c r="I890" s="67">
        <f>VLOOKUP(C890,[1]LHP!$B$4850:$G$7706,6,1)</f>
        <v>38</v>
      </c>
      <c r="J890" s="9">
        <v>0</v>
      </c>
      <c r="K890" s="9">
        <v>0</v>
      </c>
      <c r="L890" s="10">
        <v>19</v>
      </c>
    </row>
    <row r="891" spans="1:12" ht="36.75" x14ac:dyDescent="0.25">
      <c r="A891" s="11"/>
      <c r="B891" s="12"/>
      <c r="C891" s="14" t="s">
        <v>511</v>
      </c>
      <c r="D891" s="40" t="s">
        <v>86</v>
      </c>
      <c r="E891" s="25" t="s">
        <v>512</v>
      </c>
      <c r="F891" s="6">
        <v>2</v>
      </c>
      <c r="G891" s="7"/>
      <c r="H891" s="7">
        <v>120</v>
      </c>
      <c r="I891" s="67">
        <v>23</v>
      </c>
      <c r="J891" s="9">
        <v>0</v>
      </c>
      <c r="K891" s="9">
        <v>1</v>
      </c>
      <c r="L891" s="13">
        <v>90</v>
      </c>
    </row>
    <row r="892" spans="1:12" ht="24.75" x14ac:dyDescent="0.25">
      <c r="A892" s="11"/>
      <c r="B892" s="12"/>
      <c r="C892" s="14" t="s">
        <v>327</v>
      </c>
      <c r="D892" s="81" t="s">
        <v>135</v>
      </c>
      <c r="E892" s="25" t="s">
        <v>513</v>
      </c>
      <c r="F892" s="6">
        <v>2</v>
      </c>
      <c r="G892" s="7">
        <v>6</v>
      </c>
      <c r="H892" s="7"/>
      <c r="I892" s="8"/>
      <c r="J892" s="9">
        <v>0</v>
      </c>
      <c r="K892" s="9">
        <v>0</v>
      </c>
      <c r="L892" s="10">
        <v>0</v>
      </c>
    </row>
    <row r="893" spans="1:12" ht="24.75" x14ac:dyDescent="0.25">
      <c r="A893" s="11"/>
      <c r="B893" s="12"/>
      <c r="C893" s="14" t="s">
        <v>514</v>
      </c>
      <c r="D893" s="40" t="s">
        <v>68</v>
      </c>
      <c r="E893" s="25" t="s">
        <v>136</v>
      </c>
      <c r="F893" s="6">
        <v>2</v>
      </c>
      <c r="G893" s="7"/>
      <c r="H893" s="7">
        <v>40</v>
      </c>
      <c r="I893" s="67">
        <f>VLOOKUP(C893,[1]LHP!$B$4850:$G$7706,6,1)</f>
        <v>23</v>
      </c>
      <c r="J893" s="9">
        <v>0</v>
      </c>
      <c r="K893" s="9">
        <v>1.3</v>
      </c>
      <c r="L893" s="13">
        <v>39</v>
      </c>
    </row>
    <row r="894" spans="1:12" x14ac:dyDescent="0.25">
      <c r="A894" s="11"/>
      <c r="B894" s="12"/>
      <c r="C894" s="14" t="s">
        <v>515</v>
      </c>
      <c r="D894" s="40" t="s">
        <v>83</v>
      </c>
      <c r="E894" s="25" t="s">
        <v>16</v>
      </c>
      <c r="F894" s="6">
        <v>2</v>
      </c>
      <c r="G894" s="7"/>
      <c r="H894" s="7">
        <v>6</v>
      </c>
      <c r="I894" s="67">
        <f>VLOOKUP(C894,[1]LHP!$B$4850:$G$7706,6,1)</f>
        <v>14</v>
      </c>
      <c r="J894" s="9">
        <v>0</v>
      </c>
      <c r="K894" s="9">
        <v>0</v>
      </c>
      <c r="L894" s="10">
        <v>9.1</v>
      </c>
    </row>
    <row r="895" spans="1:12" x14ac:dyDescent="0.25">
      <c r="A895" s="11"/>
      <c r="B895" s="12"/>
      <c r="C895" s="14" t="s">
        <v>516</v>
      </c>
      <c r="D895" s="40" t="s">
        <v>132</v>
      </c>
      <c r="E895" s="25" t="s">
        <v>16</v>
      </c>
      <c r="F895" s="6"/>
      <c r="G895" s="7">
        <v>60</v>
      </c>
      <c r="H895" s="7"/>
      <c r="I895" s="67">
        <f>VLOOKUP(C895,[1]LHP!$B$4850:$G$7706,6,1)</f>
        <v>23</v>
      </c>
      <c r="J895" s="9">
        <v>1.3</v>
      </c>
      <c r="K895" s="9">
        <v>0</v>
      </c>
      <c r="L895" s="10">
        <v>78</v>
      </c>
    </row>
    <row r="896" spans="1:12" x14ac:dyDescent="0.25">
      <c r="A896" s="11"/>
      <c r="B896" s="12"/>
      <c r="C896" s="14" t="s">
        <v>517</v>
      </c>
      <c r="D896" s="81" t="s">
        <v>29</v>
      </c>
      <c r="E896" s="25" t="s">
        <v>16</v>
      </c>
      <c r="F896" s="6">
        <v>2</v>
      </c>
      <c r="G896" s="7">
        <v>7</v>
      </c>
      <c r="H896" s="7"/>
      <c r="I896" s="8"/>
      <c r="J896" s="9">
        <v>0</v>
      </c>
      <c r="K896" s="9">
        <v>0</v>
      </c>
      <c r="L896" s="10">
        <v>0</v>
      </c>
    </row>
    <row r="897" spans="1:12" x14ac:dyDescent="0.25">
      <c r="A897" s="11"/>
      <c r="B897" s="12"/>
      <c r="C897" s="14" t="s">
        <v>518</v>
      </c>
      <c r="D897" s="40" t="s">
        <v>83</v>
      </c>
      <c r="E897" s="25" t="s">
        <v>53</v>
      </c>
      <c r="F897" s="6">
        <v>2</v>
      </c>
      <c r="G897" s="7"/>
      <c r="H897" s="7">
        <v>7</v>
      </c>
      <c r="I897" s="67">
        <f>VLOOKUP(C897,[1]LHP!$B$4850:$G$7706,6,1)</f>
        <v>22</v>
      </c>
      <c r="J897" s="9">
        <v>0</v>
      </c>
      <c r="K897" s="9">
        <v>0</v>
      </c>
      <c r="L897" s="13">
        <v>14.3</v>
      </c>
    </row>
    <row r="898" spans="1:12" ht="24.75" x14ac:dyDescent="0.25">
      <c r="A898" s="11"/>
      <c r="B898" s="12"/>
      <c r="C898" s="14" t="s">
        <v>519</v>
      </c>
      <c r="D898" s="40" t="s">
        <v>149</v>
      </c>
      <c r="E898" s="25" t="s">
        <v>53</v>
      </c>
      <c r="F898" s="6">
        <v>2</v>
      </c>
      <c r="G898" s="7">
        <v>30</v>
      </c>
      <c r="H898" s="7"/>
      <c r="I898" s="67">
        <f>VLOOKUP(C898,[1]LHP!$B$4850:$G$7706,6,1)</f>
        <v>23</v>
      </c>
      <c r="J898" s="9">
        <v>1.3</v>
      </c>
      <c r="K898" s="9">
        <v>0</v>
      </c>
      <c r="L898" s="10">
        <v>39</v>
      </c>
    </row>
    <row r="899" spans="1:12" ht="36.75" x14ac:dyDescent="0.25">
      <c r="A899" s="11"/>
      <c r="B899" s="12"/>
      <c r="C899" s="14" t="s">
        <v>520</v>
      </c>
      <c r="D899" s="40" t="s">
        <v>86</v>
      </c>
      <c r="E899" s="25" t="s">
        <v>53</v>
      </c>
      <c r="F899" s="6">
        <v>2</v>
      </c>
      <c r="G899" s="7"/>
      <c r="H899" s="7">
        <v>60</v>
      </c>
      <c r="I899" s="67">
        <f>VLOOKUP(C899,[1]LHP!$B$4850:$G$7706,6,1)</f>
        <v>21</v>
      </c>
      <c r="J899" s="9">
        <v>0</v>
      </c>
      <c r="K899" s="9">
        <v>1.3</v>
      </c>
      <c r="L899" s="10">
        <v>58.5</v>
      </c>
    </row>
    <row r="900" spans="1:12" ht="24.75" x14ac:dyDescent="0.25">
      <c r="A900" s="11"/>
      <c r="B900" s="12"/>
      <c r="C900" s="14" t="s">
        <v>521</v>
      </c>
      <c r="D900" s="40" t="s">
        <v>222</v>
      </c>
      <c r="E900" s="25" t="s">
        <v>95</v>
      </c>
      <c r="F900" s="6">
        <v>2</v>
      </c>
      <c r="G900" s="7"/>
      <c r="H900" s="7">
        <v>60</v>
      </c>
      <c r="I900" s="67">
        <f>VLOOKUP(C900,[1]LHP!$B$4850:$G$7706,6,1)</f>
        <v>26</v>
      </c>
      <c r="J900" s="9">
        <v>0</v>
      </c>
      <c r="K900" s="9">
        <v>1.3</v>
      </c>
      <c r="L900" s="13">
        <v>58.5</v>
      </c>
    </row>
    <row r="901" spans="1:12" x14ac:dyDescent="0.25">
      <c r="A901" s="11"/>
      <c r="B901" s="12"/>
      <c r="C901" s="14"/>
      <c r="D901" s="40"/>
      <c r="E901" s="25"/>
      <c r="F901" s="6"/>
      <c r="G901" s="7"/>
      <c r="H901" s="7"/>
      <c r="I901" s="8"/>
      <c r="J901" s="9">
        <v>0</v>
      </c>
      <c r="K901" s="9">
        <v>0</v>
      </c>
      <c r="L901" s="10">
        <v>0</v>
      </c>
    </row>
    <row r="902" spans="1:12" x14ac:dyDescent="0.25">
      <c r="A902" s="11"/>
      <c r="B902" s="12"/>
      <c r="C902" s="14"/>
      <c r="D902" s="40"/>
      <c r="E902" s="25"/>
      <c r="F902" s="6"/>
      <c r="G902" s="7"/>
      <c r="H902" s="7"/>
      <c r="I902" s="8"/>
      <c r="J902" s="9">
        <v>0</v>
      </c>
      <c r="K902" s="9">
        <v>0</v>
      </c>
      <c r="L902" s="10">
        <v>0</v>
      </c>
    </row>
    <row r="903" spans="1:12" x14ac:dyDescent="0.25">
      <c r="A903" s="11"/>
      <c r="B903" s="12"/>
      <c r="C903" s="14"/>
      <c r="D903" s="40"/>
      <c r="E903" s="25"/>
      <c r="F903" s="6"/>
      <c r="G903" s="7"/>
      <c r="H903" s="7"/>
      <c r="I903" s="8"/>
      <c r="J903" s="9">
        <v>0</v>
      </c>
      <c r="K903" s="9">
        <v>0</v>
      </c>
      <c r="L903" s="10">
        <v>0</v>
      </c>
    </row>
    <row r="904" spans="1:12" x14ac:dyDescent="0.25">
      <c r="A904" s="11"/>
      <c r="B904" s="12"/>
      <c r="C904" s="14"/>
      <c r="D904" s="40"/>
      <c r="E904" s="25"/>
      <c r="F904" s="6"/>
      <c r="G904" s="7"/>
      <c r="H904" s="7"/>
      <c r="I904" s="8"/>
      <c r="J904" s="9">
        <v>0</v>
      </c>
      <c r="K904" s="9">
        <v>0</v>
      </c>
      <c r="L904" s="10">
        <v>0</v>
      </c>
    </row>
    <row r="905" spans="1:12" x14ac:dyDescent="0.25">
      <c r="A905" s="11"/>
      <c r="B905" s="12"/>
      <c r="C905" s="14"/>
      <c r="D905" s="40"/>
      <c r="E905" s="25"/>
      <c r="F905" s="6"/>
      <c r="G905" s="7"/>
      <c r="H905" s="7"/>
      <c r="I905" s="8"/>
      <c r="J905" s="9">
        <v>0</v>
      </c>
      <c r="K905" s="9">
        <v>0</v>
      </c>
      <c r="L905" s="10">
        <v>0</v>
      </c>
    </row>
    <row r="906" spans="1:12" x14ac:dyDescent="0.25">
      <c r="A906" s="11"/>
      <c r="B906" s="12"/>
      <c r="C906" s="14"/>
      <c r="D906" s="40"/>
      <c r="E906" s="25"/>
      <c r="F906" s="6"/>
      <c r="G906" s="7"/>
      <c r="H906" s="7"/>
      <c r="I906" s="8"/>
      <c r="J906" s="9">
        <v>0</v>
      </c>
      <c r="K906" s="9">
        <v>0</v>
      </c>
      <c r="L906" s="10">
        <v>0</v>
      </c>
    </row>
    <row r="907" spans="1:12" x14ac:dyDescent="0.25">
      <c r="A907" s="11"/>
      <c r="B907" s="12"/>
      <c r="C907" s="14"/>
      <c r="D907" s="40"/>
      <c r="E907" s="25"/>
      <c r="F907" s="6"/>
      <c r="G907" s="7"/>
      <c r="H907" s="7"/>
      <c r="I907" s="8"/>
      <c r="J907" s="9">
        <v>0</v>
      </c>
      <c r="K907" s="9">
        <v>0</v>
      </c>
      <c r="L907" s="10">
        <v>0</v>
      </c>
    </row>
    <row r="908" spans="1:12" x14ac:dyDescent="0.25">
      <c r="A908" s="11"/>
      <c r="B908" s="12"/>
      <c r="C908" s="14"/>
      <c r="D908" s="40"/>
      <c r="E908" s="25"/>
      <c r="F908" s="6"/>
      <c r="G908" s="7"/>
      <c r="H908" s="7"/>
      <c r="I908" s="8"/>
      <c r="J908" s="9">
        <v>0</v>
      </c>
      <c r="K908" s="9">
        <v>0</v>
      </c>
      <c r="L908" s="10">
        <v>0</v>
      </c>
    </row>
    <row r="909" spans="1:12" x14ac:dyDescent="0.25">
      <c r="A909" s="11"/>
      <c r="B909" s="12"/>
      <c r="C909" s="14"/>
      <c r="D909" s="40"/>
      <c r="E909" s="25"/>
      <c r="F909" s="6"/>
      <c r="G909" s="7"/>
      <c r="H909" s="7"/>
      <c r="I909" s="8"/>
      <c r="J909" s="9">
        <v>0</v>
      </c>
      <c r="K909" s="9">
        <v>0</v>
      </c>
      <c r="L909" s="10">
        <v>0</v>
      </c>
    </row>
    <row r="910" spans="1:12" x14ac:dyDescent="0.25">
      <c r="A910" s="11"/>
      <c r="B910" s="12"/>
      <c r="C910" s="14"/>
      <c r="D910" s="40"/>
      <c r="E910" s="25"/>
      <c r="F910" s="6"/>
      <c r="G910" s="7"/>
      <c r="H910" s="7"/>
      <c r="I910" s="8"/>
      <c r="J910" s="9">
        <v>0</v>
      </c>
      <c r="K910" s="9">
        <v>0</v>
      </c>
      <c r="L910" s="10">
        <v>0</v>
      </c>
    </row>
    <row r="911" spans="1:12" x14ac:dyDescent="0.25">
      <c r="A911" s="11"/>
      <c r="B911" s="12"/>
      <c r="C911" s="14"/>
      <c r="D911" s="40"/>
      <c r="E911" s="25"/>
      <c r="F911" s="6"/>
      <c r="G911" s="7"/>
      <c r="H911" s="7"/>
      <c r="I911" s="8"/>
      <c r="J911" s="9">
        <v>0</v>
      </c>
      <c r="K911" s="9">
        <v>0</v>
      </c>
      <c r="L911" s="10">
        <v>0</v>
      </c>
    </row>
    <row r="912" spans="1:12" x14ac:dyDescent="0.25">
      <c r="A912" s="11"/>
      <c r="B912" s="12"/>
      <c r="C912" s="14"/>
      <c r="D912" s="40"/>
      <c r="E912" s="25"/>
      <c r="F912" s="6"/>
      <c r="G912" s="7"/>
      <c r="H912" s="7"/>
      <c r="I912" s="8"/>
      <c r="J912" s="9">
        <v>0</v>
      </c>
      <c r="K912" s="9">
        <v>0</v>
      </c>
      <c r="L912" s="10">
        <v>0</v>
      </c>
    </row>
    <row r="913" spans="1:12" x14ac:dyDescent="0.25">
      <c r="A913" s="11"/>
      <c r="B913" s="12"/>
      <c r="C913" s="14"/>
      <c r="D913" s="40"/>
      <c r="E913" s="25"/>
      <c r="F913" s="6"/>
      <c r="G913" s="7"/>
      <c r="H913" s="7"/>
      <c r="I913" s="8"/>
      <c r="J913" s="9">
        <v>0</v>
      </c>
      <c r="K913" s="9">
        <v>0</v>
      </c>
      <c r="L913" s="10">
        <v>0</v>
      </c>
    </row>
    <row r="914" spans="1:12" x14ac:dyDescent="0.25">
      <c r="A914" s="11"/>
      <c r="B914" s="12"/>
      <c r="C914" s="14"/>
      <c r="D914" s="40"/>
      <c r="E914" s="25"/>
      <c r="F914" s="6"/>
      <c r="G914" s="7"/>
      <c r="H914" s="7"/>
      <c r="I914" s="8"/>
      <c r="J914" s="9">
        <v>0</v>
      </c>
      <c r="K914" s="9">
        <v>0</v>
      </c>
      <c r="L914" s="10">
        <v>0</v>
      </c>
    </row>
    <row r="915" spans="1:12" x14ac:dyDescent="0.25">
      <c r="A915" s="11"/>
      <c r="B915" s="12"/>
      <c r="C915" s="14"/>
      <c r="D915" s="40"/>
      <c r="E915" s="25"/>
      <c r="F915" s="6"/>
      <c r="G915" s="7"/>
      <c r="H915" s="7"/>
      <c r="I915" s="8"/>
      <c r="J915" s="9">
        <v>0</v>
      </c>
      <c r="K915" s="9">
        <v>0</v>
      </c>
      <c r="L915" s="10">
        <v>0</v>
      </c>
    </row>
    <row r="916" spans="1:12" x14ac:dyDescent="0.25">
      <c r="A916" s="11"/>
      <c r="B916" s="12"/>
      <c r="C916" s="14"/>
      <c r="D916" s="40"/>
      <c r="E916" s="25"/>
      <c r="F916" s="6"/>
      <c r="G916" s="7"/>
      <c r="H916" s="7"/>
      <c r="I916" s="8"/>
      <c r="J916" s="9">
        <v>0</v>
      </c>
      <c r="K916" s="9">
        <v>0</v>
      </c>
      <c r="L916" s="10">
        <v>0</v>
      </c>
    </row>
    <row r="917" spans="1:12" x14ac:dyDescent="0.25">
      <c r="A917" s="11"/>
      <c r="B917" s="12"/>
      <c r="C917" s="14"/>
      <c r="D917" s="40"/>
      <c r="E917" s="25"/>
      <c r="F917" s="6"/>
      <c r="G917" s="7"/>
      <c r="H917" s="7"/>
      <c r="I917" s="8"/>
      <c r="J917" s="9">
        <v>0</v>
      </c>
      <c r="K917" s="9">
        <v>0</v>
      </c>
      <c r="L917" s="10">
        <v>0</v>
      </c>
    </row>
    <row r="918" spans="1:12" x14ac:dyDescent="0.25">
      <c r="A918" s="11"/>
      <c r="B918" s="12"/>
      <c r="C918" s="14"/>
      <c r="D918" s="40"/>
      <c r="E918" s="25"/>
      <c r="F918" s="6"/>
      <c r="G918" s="7"/>
      <c r="H918" s="7"/>
      <c r="I918" s="8"/>
      <c r="J918" s="9">
        <v>0</v>
      </c>
      <c r="K918" s="9">
        <v>0</v>
      </c>
      <c r="L918" s="10">
        <v>0</v>
      </c>
    </row>
    <row r="919" spans="1:12" x14ac:dyDescent="0.25">
      <c r="A919" s="11"/>
      <c r="B919" s="12"/>
      <c r="C919" s="14"/>
      <c r="D919" s="40"/>
      <c r="E919" s="25"/>
      <c r="F919" s="6"/>
      <c r="G919" s="7"/>
      <c r="H919" s="7"/>
      <c r="I919" s="8"/>
      <c r="J919" s="9">
        <v>0</v>
      </c>
      <c r="K919" s="9">
        <v>0</v>
      </c>
      <c r="L919" s="10">
        <v>0</v>
      </c>
    </row>
    <row r="920" spans="1:12" x14ac:dyDescent="0.25">
      <c r="A920" s="11"/>
      <c r="B920" s="12"/>
      <c r="C920" s="14"/>
      <c r="D920" s="40"/>
      <c r="E920" s="25"/>
      <c r="F920" s="6"/>
      <c r="G920" s="7"/>
      <c r="H920" s="7"/>
      <c r="I920" s="8"/>
      <c r="J920" s="9">
        <v>0</v>
      </c>
      <c r="K920" s="9">
        <v>0</v>
      </c>
      <c r="L920" s="10">
        <v>0</v>
      </c>
    </row>
    <row r="921" spans="1:12" x14ac:dyDescent="0.25">
      <c r="A921" s="11"/>
      <c r="B921" s="12"/>
      <c r="C921" s="14"/>
      <c r="D921" s="40"/>
      <c r="E921" s="25"/>
      <c r="F921" s="6"/>
      <c r="G921" s="7"/>
      <c r="H921" s="7"/>
      <c r="I921" s="8"/>
      <c r="J921" s="9">
        <v>0</v>
      </c>
      <c r="K921" s="9">
        <v>0</v>
      </c>
      <c r="L921" s="10">
        <v>0</v>
      </c>
    </row>
    <row r="922" spans="1:12" x14ac:dyDescent="0.25">
      <c r="A922" s="11"/>
      <c r="B922" s="12"/>
      <c r="C922" s="14"/>
      <c r="D922" s="40"/>
      <c r="E922" s="25"/>
      <c r="F922" s="6"/>
      <c r="G922" s="7"/>
      <c r="H922" s="7"/>
      <c r="I922" s="8"/>
      <c r="J922" s="9">
        <v>0</v>
      </c>
      <c r="K922" s="9">
        <v>0</v>
      </c>
      <c r="L922" s="10">
        <v>0</v>
      </c>
    </row>
    <row r="923" spans="1:12" x14ac:dyDescent="0.25">
      <c r="A923" s="11"/>
      <c r="B923" s="12"/>
      <c r="C923" s="14"/>
      <c r="D923" s="40"/>
      <c r="E923" s="25"/>
      <c r="F923" s="6"/>
      <c r="G923" s="7"/>
      <c r="H923" s="7"/>
      <c r="I923" s="8"/>
      <c r="J923" s="9">
        <v>0</v>
      </c>
      <c r="K923" s="9">
        <v>0</v>
      </c>
      <c r="L923" s="10">
        <v>0</v>
      </c>
    </row>
    <row r="924" spans="1:12" x14ac:dyDescent="0.25">
      <c r="A924" s="11"/>
      <c r="B924" s="12"/>
      <c r="C924" s="14"/>
      <c r="D924" s="40"/>
      <c r="E924" s="25"/>
      <c r="F924" s="6"/>
      <c r="G924" s="7"/>
      <c r="H924" s="7"/>
      <c r="I924" s="8"/>
      <c r="J924" s="9">
        <v>0</v>
      </c>
      <c r="K924" s="9">
        <v>0</v>
      </c>
      <c r="L924" s="10">
        <v>0</v>
      </c>
    </row>
    <row r="925" spans="1:12" x14ac:dyDescent="0.25">
      <c r="A925" s="11"/>
      <c r="B925" s="12"/>
      <c r="C925" s="14"/>
      <c r="D925" s="40"/>
      <c r="E925" s="25"/>
      <c r="F925" s="6"/>
      <c r="G925" s="7"/>
      <c r="H925" s="7"/>
      <c r="I925" s="8"/>
      <c r="J925" s="9">
        <v>0</v>
      </c>
      <c r="K925" s="9">
        <v>0</v>
      </c>
      <c r="L925" s="10">
        <v>0</v>
      </c>
    </row>
    <row r="926" spans="1:12" x14ac:dyDescent="0.25">
      <c r="A926" s="11"/>
      <c r="B926" s="12"/>
      <c r="C926" s="14"/>
      <c r="D926" s="40"/>
      <c r="E926" s="25"/>
      <c r="F926" s="6"/>
      <c r="G926" s="7"/>
      <c r="H926" s="7"/>
      <c r="I926" s="8"/>
      <c r="J926" s="9">
        <v>0</v>
      </c>
      <c r="K926" s="9">
        <v>0</v>
      </c>
      <c r="L926" s="10">
        <v>0</v>
      </c>
    </row>
    <row r="927" spans="1:12" x14ac:dyDescent="0.25">
      <c r="A927" s="11"/>
      <c r="B927" s="12"/>
      <c r="C927" s="14"/>
      <c r="D927" s="40"/>
      <c r="E927" s="25"/>
      <c r="F927" s="6"/>
      <c r="G927" s="7"/>
      <c r="H927" s="7"/>
      <c r="I927" s="8"/>
      <c r="J927" s="9">
        <v>0</v>
      </c>
      <c r="K927" s="9">
        <v>0</v>
      </c>
      <c r="L927" s="10">
        <v>0</v>
      </c>
    </row>
    <row r="928" spans="1:12" x14ac:dyDescent="0.25">
      <c r="A928" s="11"/>
      <c r="B928" s="12"/>
      <c r="C928" s="14"/>
      <c r="D928" s="40"/>
      <c r="E928" s="25"/>
      <c r="F928" s="6"/>
      <c r="G928" s="7"/>
      <c r="H928" s="7"/>
      <c r="I928" s="8"/>
      <c r="J928" s="9">
        <v>0</v>
      </c>
      <c r="K928" s="9">
        <v>0</v>
      </c>
      <c r="L928" s="10">
        <v>0</v>
      </c>
    </row>
    <row r="929" spans="1:12" x14ac:dyDescent="0.25">
      <c r="A929" s="11"/>
      <c r="B929" s="12"/>
      <c r="C929" s="14"/>
      <c r="D929" s="40"/>
      <c r="E929" s="25"/>
      <c r="F929" s="6"/>
      <c r="G929" s="7"/>
      <c r="H929" s="7"/>
      <c r="I929" s="8"/>
      <c r="J929" s="9">
        <v>0</v>
      </c>
      <c r="K929" s="9">
        <v>0</v>
      </c>
      <c r="L929" s="10">
        <v>0</v>
      </c>
    </row>
    <row r="930" spans="1:12" x14ac:dyDescent="0.25">
      <c r="A930" s="11"/>
      <c r="B930" s="12"/>
      <c r="C930" s="14"/>
      <c r="D930" s="40"/>
      <c r="E930" s="25"/>
      <c r="F930" s="6"/>
      <c r="G930" s="7"/>
      <c r="H930" s="7"/>
      <c r="I930" s="8"/>
      <c r="J930" s="9">
        <v>0</v>
      </c>
      <c r="K930" s="9">
        <v>0</v>
      </c>
      <c r="L930" s="10">
        <v>0</v>
      </c>
    </row>
    <row r="931" spans="1:12" x14ac:dyDescent="0.25">
      <c r="A931" s="11"/>
      <c r="B931" s="12"/>
      <c r="C931" s="14"/>
      <c r="D931" s="40"/>
      <c r="E931" s="25"/>
      <c r="F931" s="6"/>
      <c r="G931" s="7"/>
      <c r="H931" s="7"/>
      <c r="I931" s="8"/>
      <c r="J931" s="9">
        <v>0</v>
      </c>
      <c r="K931" s="9">
        <v>0</v>
      </c>
      <c r="L931" s="10">
        <v>0</v>
      </c>
    </row>
    <row r="932" spans="1:12" x14ac:dyDescent="0.25">
      <c r="A932" s="11"/>
      <c r="B932" s="12"/>
      <c r="C932" s="14"/>
      <c r="D932" s="40"/>
      <c r="E932" s="25"/>
      <c r="F932" s="6"/>
      <c r="G932" s="7"/>
      <c r="H932" s="7"/>
      <c r="I932" s="8"/>
      <c r="J932" s="9">
        <v>0</v>
      </c>
      <c r="K932" s="9">
        <v>0</v>
      </c>
      <c r="L932" s="10">
        <v>0</v>
      </c>
    </row>
    <row r="933" spans="1:12" x14ac:dyDescent="0.25">
      <c r="A933" s="43"/>
      <c r="B933" s="44"/>
      <c r="C933" s="14"/>
      <c r="D933" s="40"/>
      <c r="E933" s="25"/>
      <c r="F933" s="6"/>
      <c r="G933" s="7"/>
      <c r="H933" s="7"/>
      <c r="I933" s="8"/>
      <c r="J933" s="9">
        <v>0</v>
      </c>
      <c r="K933" s="9">
        <v>0</v>
      </c>
      <c r="L933" s="10">
        <v>0</v>
      </c>
    </row>
    <row r="934" spans="1:12" x14ac:dyDescent="0.25">
      <c r="A934" s="45" t="s">
        <v>522</v>
      </c>
      <c r="B934" s="46" t="s">
        <v>523</v>
      </c>
      <c r="C934" s="14">
        <v>21100016306</v>
      </c>
      <c r="D934" s="40" t="s">
        <v>3</v>
      </c>
      <c r="E934" s="25" t="s">
        <v>524</v>
      </c>
      <c r="F934" s="6">
        <v>1</v>
      </c>
      <c r="G934" s="7"/>
      <c r="H934" s="7">
        <v>60</v>
      </c>
      <c r="I934" s="67">
        <v>25</v>
      </c>
      <c r="J934" s="9">
        <v>0</v>
      </c>
      <c r="K934" s="9">
        <v>1</v>
      </c>
      <c r="L934" s="10">
        <v>45</v>
      </c>
    </row>
    <row r="935" spans="1:12" ht="24.75" x14ac:dyDescent="0.25">
      <c r="A935" s="11" t="s">
        <v>525</v>
      </c>
      <c r="B935" s="12">
        <f>0.3*430</f>
        <v>129</v>
      </c>
      <c r="C935" s="14">
        <v>22000268101</v>
      </c>
      <c r="D935" s="40" t="s">
        <v>526</v>
      </c>
      <c r="E935" s="98" t="s">
        <v>16</v>
      </c>
      <c r="F935" s="99">
        <v>1</v>
      </c>
      <c r="G935" s="92">
        <v>9</v>
      </c>
      <c r="H935" s="92">
        <v>30</v>
      </c>
      <c r="I935" s="67">
        <v>22</v>
      </c>
      <c r="J935" s="9">
        <v>1.3</v>
      </c>
      <c r="K935" s="9">
        <v>1.3</v>
      </c>
      <c r="L935" s="10">
        <v>41</v>
      </c>
    </row>
    <row r="936" spans="1:12" ht="24.75" x14ac:dyDescent="0.25">
      <c r="A936" s="11"/>
      <c r="B936" s="12"/>
      <c r="C936" s="14" t="s">
        <v>527</v>
      </c>
      <c r="D936" s="40" t="s">
        <v>528</v>
      </c>
      <c r="E936" s="25" t="s">
        <v>529</v>
      </c>
      <c r="F936" s="6">
        <v>1</v>
      </c>
      <c r="G936" s="92">
        <v>2</v>
      </c>
      <c r="H936" s="7"/>
      <c r="I936" s="8">
        <f>VLOOKUP(C936,[1]LHP!$B$4850:$G$7706,6,1)</f>
        <v>48</v>
      </c>
      <c r="J936" s="9">
        <v>1.2</v>
      </c>
      <c r="K936" s="9">
        <v>0</v>
      </c>
      <c r="L936" s="10">
        <v>2.4</v>
      </c>
    </row>
    <row r="937" spans="1:12" ht="24.75" x14ac:dyDescent="0.25">
      <c r="A937" s="11" t="s">
        <v>11</v>
      </c>
      <c r="B937" s="12">
        <f>64.5/2</f>
        <v>32.25</v>
      </c>
      <c r="C937" s="14" t="s">
        <v>530</v>
      </c>
      <c r="D937" s="40" t="s">
        <v>528</v>
      </c>
      <c r="E937" s="25" t="s">
        <v>531</v>
      </c>
      <c r="F937" s="6">
        <v>1</v>
      </c>
      <c r="G937" s="92">
        <v>2</v>
      </c>
      <c r="H937" s="7"/>
      <c r="I937" s="8">
        <f>VLOOKUP(C937,[1]LHP!$B$4850:$G$7706,6,1)</f>
        <v>48</v>
      </c>
      <c r="J937" s="9">
        <v>1.2</v>
      </c>
      <c r="K937" s="9">
        <v>0</v>
      </c>
      <c r="L937" s="10">
        <v>2.4</v>
      </c>
    </row>
    <row r="938" spans="1:12" x14ac:dyDescent="0.25">
      <c r="A938" s="11" t="s">
        <v>257</v>
      </c>
      <c r="B938" s="12"/>
      <c r="C938" s="100"/>
      <c r="D938" s="36" t="s">
        <v>29</v>
      </c>
      <c r="E938" s="35" t="s">
        <v>532</v>
      </c>
      <c r="F938" s="6">
        <v>1</v>
      </c>
      <c r="G938" s="7">
        <v>16</v>
      </c>
      <c r="H938" s="7"/>
      <c r="I938" s="8"/>
      <c r="J938" s="9">
        <v>0</v>
      </c>
      <c r="K938" s="9">
        <v>0</v>
      </c>
      <c r="L938" s="10">
        <v>0</v>
      </c>
    </row>
    <row r="939" spans="1:12" x14ac:dyDescent="0.25">
      <c r="A939" s="11" t="s">
        <v>533</v>
      </c>
      <c r="B939" s="12"/>
      <c r="C939" s="14" t="s">
        <v>534</v>
      </c>
      <c r="D939" s="40" t="s">
        <v>34</v>
      </c>
      <c r="E939" s="25" t="s">
        <v>168</v>
      </c>
      <c r="F939" s="6">
        <v>2</v>
      </c>
      <c r="G939" s="7"/>
      <c r="H939" s="92">
        <v>120</v>
      </c>
      <c r="I939" s="67">
        <v>22</v>
      </c>
      <c r="J939" s="9">
        <v>0</v>
      </c>
      <c r="K939" s="9">
        <v>1</v>
      </c>
      <c r="L939" s="10">
        <v>90</v>
      </c>
    </row>
    <row r="940" spans="1:12" x14ac:dyDescent="0.25">
      <c r="A940" s="11"/>
      <c r="B940" s="12"/>
      <c r="C940" s="14" t="s">
        <v>209</v>
      </c>
      <c r="D940" s="40" t="s">
        <v>97</v>
      </c>
      <c r="E940" s="25" t="s">
        <v>535</v>
      </c>
      <c r="F940" s="6">
        <v>2</v>
      </c>
      <c r="G940" s="7"/>
      <c r="H940" s="92">
        <v>90</v>
      </c>
      <c r="I940" s="67">
        <v>25</v>
      </c>
      <c r="J940" s="9">
        <v>0</v>
      </c>
      <c r="K940" s="9">
        <v>1</v>
      </c>
      <c r="L940" s="10">
        <v>67.5</v>
      </c>
    </row>
    <row r="941" spans="1:12" x14ac:dyDescent="0.25">
      <c r="A941" s="11"/>
      <c r="B941" s="12"/>
      <c r="C941" s="14"/>
      <c r="D941" s="40"/>
      <c r="E941" s="25"/>
      <c r="F941" s="6"/>
      <c r="G941" s="7"/>
      <c r="H941" s="7"/>
      <c r="I941" s="8"/>
      <c r="J941" s="9">
        <v>0</v>
      </c>
      <c r="K941" s="9">
        <v>0</v>
      </c>
      <c r="L941" s="10">
        <v>0</v>
      </c>
    </row>
    <row r="942" spans="1:12" x14ac:dyDescent="0.25">
      <c r="A942" s="11"/>
      <c r="B942" s="12"/>
      <c r="C942" s="14"/>
      <c r="D942" s="42" t="s">
        <v>536</v>
      </c>
      <c r="E942" s="101"/>
      <c r="F942" s="78">
        <v>1</v>
      </c>
      <c r="G942" s="23">
        <v>7</v>
      </c>
      <c r="H942" s="23"/>
      <c r="I942" s="8">
        <v>10</v>
      </c>
      <c r="J942" s="9">
        <v>1</v>
      </c>
      <c r="K942" s="9">
        <v>0</v>
      </c>
      <c r="L942" s="10">
        <v>7</v>
      </c>
    </row>
    <row r="943" spans="1:12" x14ac:dyDescent="0.25">
      <c r="A943" s="11"/>
      <c r="B943" s="12"/>
      <c r="C943" s="14"/>
      <c r="D943" s="42" t="s">
        <v>537</v>
      </c>
      <c r="E943" s="25"/>
      <c r="F943" s="6">
        <v>1</v>
      </c>
      <c r="G943" s="7">
        <v>11</v>
      </c>
      <c r="H943" s="7"/>
      <c r="I943" s="8">
        <v>10</v>
      </c>
      <c r="J943" s="9">
        <v>1</v>
      </c>
      <c r="K943" s="9">
        <v>0</v>
      </c>
      <c r="L943" s="10">
        <v>11</v>
      </c>
    </row>
    <row r="944" spans="1:12" x14ac:dyDescent="0.25">
      <c r="A944" s="11"/>
      <c r="B944" s="12"/>
      <c r="C944" s="14"/>
      <c r="D944" s="40"/>
      <c r="E944" s="25"/>
      <c r="F944" s="6"/>
      <c r="G944" s="7"/>
      <c r="H944" s="7"/>
      <c r="I944" s="8"/>
      <c r="J944" s="9">
        <v>0</v>
      </c>
      <c r="K944" s="9">
        <v>0</v>
      </c>
      <c r="L944" s="10">
        <v>0</v>
      </c>
    </row>
    <row r="945" spans="1:12" x14ac:dyDescent="0.25">
      <c r="A945" s="11"/>
      <c r="B945" s="12"/>
      <c r="C945" s="14"/>
      <c r="D945" s="40"/>
      <c r="E945" s="25"/>
      <c r="F945" s="6"/>
      <c r="G945" s="7"/>
      <c r="H945" s="7"/>
      <c r="I945" s="8"/>
      <c r="J945" s="9">
        <v>0</v>
      </c>
      <c r="K945" s="9">
        <v>0</v>
      </c>
      <c r="L945" s="10">
        <v>0</v>
      </c>
    </row>
    <row r="946" spans="1:12" x14ac:dyDescent="0.25">
      <c r="A946" s="11"/>
      <c r="B946" s="12"/>
      <c r="C946" s="14"/>
      <c r="D946" s="40"/>
      <c r="E946" s="25"/>
      <c r="F946" s="6"/>
      <c r="G946" s="7"/>
      <c r="H946" s="7"/>
      <c r="I946" s="8"/>
      <c r="J946" s="9">
        <v>0</v>
      </c>
      <c r="K946" s="9">
        <v>0</v>
      </c>
      <c r="L946" s="10">
        <v>0</v>
      </c>
    </row>
    <row r="947" spans="1:12" x14ac:dyDescent="0.25">
      <c r="A947" s="11"/>
      <c r="B947" s="12"/>
      <c r="C947" s="14"/>
      <c r="D947" s="40"/>
      <c r="E947" s="25"/>
      <c r="F947" s="6"/>
      <c r="G947" s="7"/>
      <c r="H947" s="7"/>
      <c r="I947" s="8"/>
      <c r="J947" s="9">
        <v>0</v>
      </c>
      <c r="K947" s="9">
        <v>0</v>
      </c>
      <c r="L947" s="10">
        <v>0</v>
      </c>
    </row>
    <row r="948" spans="1:12" x14ac:dyDescent="0.25">
      <c r="A948" s="11"/>
      <c r="B948" s="12"/>
      <c r="C948" s="14"/>
      <c r="D948" s="40"/>
      <c r="E948" s="25"/>
      <c r="F948" s="6"/>
      <c r="G948" s="7"/>
      <c r="H948" s="7"/>
      <c r="I948" s="8"/>
      <c r="J948" s="9">
        <v>0</v>
      </c>
      <c r="K948" s="9">
        <v>0</v>
      </c>
      <c r="L948" s="10">
        <v>0</v>
      </c>
    </row>
    <row r="949" spans="1:12" x14ac:dyDescent="0.25">
      <c r="A949" s="11"/>
      <c r="B949" s="12"/>
      <c r="C949" s="14"/>
      <c r="D949" s="40"/>
      <c r="E949" s="25"/>
      <c r="F949" s="6"/>
      <c r="G949" s="7"/>
      <c r="H949" s="7"/>
      <c r="I949" s="8"/>
      <c r="J949" s="9">
        <v>0</v>
      </c>
      <c r="K949" s="9">
        <v>0</v>
      </c>
      <c r="L949" s="10">
        <v>0</v>
      </c>
    </row>
    <row r="950" spans="1:12" x14ac:dyDescent="0.25">
      <c r="A950" s="11"/>
      <c r="B950" s="12"/>
      <c r="C950" s="14"/>
      <c r="D950" s="40"/>
      <c r="E950" s="25"/>
      <c r="F950" s="6"/>
      <c r="G950" s="7"/>
      <c r="H950" s="7"/>
      <c r="I950" s="8"/>
      <c r="J950" s="9">
        <v>0</v>
      </c>
      <c r="K950" s="9">
        <v>0</v>
      </c>
      <c r="L950" s="10">
        <v>0</v>
      </c>
    </row>
    <row r="951" spans="1:12" x14ac:dyDescent="0.25">
      <c r="A951" s="11"/>
      <c r="B951" s="12"/>
      <c r="C951" s="14"/>
      <c r="D951" s="40"/>
      <c r="E951" s="25"/>
      <c r="F951" s="6"/>
      <c r="G951" s="7"/>
      <c r="H951" s="7"/>
      <c r="I951" s="8"/>
      <c r="J951" s="9">
        <v>0</v>
      </c>
      <c r="K951" s="9">
        <v>0</v>
      </c>
      <c r="L951" s="10">
        <v>0</v>
      </c>
    </row>
    <row r="952" spans="1:12" x14ac:dyDescent="0.25">
      <c r="A952" s="11"/>
      <c r="B952" s="12"/>
      <c r="C952" s="14"/>
      <c r="D952" s="40"/>
      <c r="E952" s="25"/>
      <c r="F952" s="6"/>
      <c r="G952" s="7"/>
      <c r="H952" s="7"/>
      <c r="I952" s="8"/>
      <c r="J952" s="9">
        <v>0</v>
      </c>
      <c r="K952" s="9">
        <v>0</v>
      </c>
      <c r="L952" s="10">
        <v>0</v>
      </c>
    </row>
    <row r="953" spans="1:12" x14ac:dyDescent="0.25">
      <c r="A953" s="11"/>
      <c r="B953" s="12"/>
      <c r="C953" s="14"/>
      <c r="D953" s="40"/>
      <c r="E953" s="25"/>
      <c r="F953" s="6"/>
      <c r="G953" s="7"/>
      <c r="H953" s="7"/>
      <c r="I953" s="8"/>
      <c r="J953" s="9">
        <v>0</v>
      </c>
      <c r="K953" s="9">
        <v>0</v>
      </c>
      <c r="L953" s="10">
        <v>0</v>
      </c>
    </row>
    <row r="954" spans="1:12" x14ac:dyDescent="0.25">
      <c r="A954" s="11"/>
      <c r="B954" s="12"/>
      <c r="C954" s="14"/>
      <c r="D954" s="40"/>
      <c r="E954" s="25"/>
      <c r="F954" s="6"/>
      <c r="G954" s="7"/>
      <c r="H954" s="7"/>
      <c r="I954" s="8"/>
      <c r="J954" s="9">
        <v>0</v>
      </c>
      <c r="K954" s="9">
        <v>0</v>
      </c>
      <c r="L954" s="10">
        <v>0</v>
      </c>
    </row>
    <row r="955" spans="1:12" x14ac:dyDescent="0.25">
      <c r="A955" s="11"/>
      <c r="B955" s="12"/>
      <c r="C955" s="14"/>
      <c r="D955" s="40"/>
      <c r="E955" s="25"/>
      <c r="F955" s="6"/>
      <c r="G955" s="7"/>
      <c r="H955" s="7"/>
      <c r="I955" s="8"/>
      <c r="J955" s="9">
        <v>0</v>
      </c>
      <c r="K955" s="9">
        <v>0</v>
      </c>
      <c r="L955" s="10">
        <v>0</v>
      </c>
    </row>
    <row r="956" spans="1:12" x14ac:dyDescent="0.25">
      <c r="A956" s="11"/>
      <c r="B956" s="12"/>
      <c r="C956" s="14"/>
      <c r="D956" s="40"/>
      <c r="E956" s="25"/>
      <c r="F956" s="6"/>
      <c r="G956" s="7"/>
      <c r="H956" s="7"/>
      <c r="I956" s="8"/>
      <c r="J956" s="9">
        <v>0</v>
      </c>
      <c r="K956" s="9">
        <v>0</v>
      </c>
      <c r="L956" s="10">
        <v>0</v>
      </c>
    </row>
    <row r="957" spans="1:12" x14ac:dyDescent="0.25">
      <c r="A957" s="11"/>
      <c r="B957" s="12"/>
      <c r="C957" s="14"/>
      <c r="D957" s="40"/>
      <c r="E957" s="25"/>
      <c r="F957" s="6"/>
      <c r="G957" s="7"/>
      <c r="H957" s="7"/>
      <c r="I957" s="8"/>
      <c r="J957" s="9">
        <v>0</v>
      </c>
      <c r="K957" s="9">
        <v>0</v>
      </c>
      <c r="L957" s="10">
        <v>0</v>
      </c>
    </row>
    <row r="958" spans="1:12" x14ac:dyDescent="0.25">
      <c r="A958" s="11"/>
      <c r="B958" s="12"/>
      <c r="C958" s="14"/>
      <c r="D958" s="40"/>
      <c r="E958" s="25"/>
      <c r="F958" s="6"/>
      <c r="G958" s="7"/>
      <c r="H958" s="7"/>
      <c r="I958" s="8"/>
      <c r="J958" s="9">
        <v>0</v>
      </c>
      <c r="K958" s="9">
        <v>0</v>
      </c>
      <c r="L958" s="10">
        <v>0</v>
      </c>
    </row>
    <row r="959" spans="1:12" x14ac:dyDescent="0.25">
      <c r="A959" s="11"/>
      <c r="B959" s="12"/>
      <c r="C959" s="14"/>
      <c r="D959" s="40"/>
      <c r="E959" s="25"/>
      <c r="F959" s="6"/>
      <c r="G959" s="7"/>
      <c r="H959" s="7"/>
      <c r="I959" s="8"/>
      <c r="J959" s="9">
        <v>0</v>
      </c>
      <c r="K959" s="9">
        <v>0</v>
      </c>
      <c r="L959" s="10">
        <v>0</v>
      </c>
    </row>
    <row r="960" spans="1:12" x14ac:dyDescent="0.25">
      <c r="A960" s="11"/>
      <c r="B960" s="12"/>
      <c r="C960" s="14"/>
      <c r="D960" s="40"/>
      <c r="E960" s="25"/>
      <c r="F960" s="6"/>
      <c r="G960" s="7"/>
      <c r="H960" s="7"/>
      <c r="I960" s="8"/>
      <c r="J960" s="9">
        <v>0</v>
      </c>
      <c r="K960" s="9">
        <v>0</v>
      </c>
      <c r="L960" s="10">
        <v>0</v>
      </c>
    </row>
    <row r="961" spans="1:12" x14ac:dyDescent="0.25">
      <c r="A961" s="11"/>
      <c r="B961" s="12"/>
      <c r="C961" s="14"/>
      <c r="D961" s="40"/>
      <c r="E961" s="25"/>
      <c r="F961" s="6"/>
      <c r="G961" s="7"/>
      <c r="H961" s="7"/>
      <c r="I961" s="8"/>
      <c r="J961" s="9">
        <v>0</v>
      </c>
      <c r="K961" s="9">
        <v>0</v>
      </c>
      <c r="L961" s="10">
        <v>0</v>
      </c>
    </row>
    <row r="962" spans="1:12" x14ac:dyDescent="0.25">
      <c r="A962" s="11"/>
      <c r="B962" s="12"/>
      <c r="C962" s="14"/>
      <c r="D962" s="40"/>
      <c r="E962" s="25"/>
      <c r="F962" s="6"/>
      <c r="G962" s="7"/>
      <c r="H962" s="7"/>
      <c r="I962" s="8"/>
      <c r="J962" s="9">
        <v>0</v>
      </c>
      <c r="K962" s="9">
        <v>0</v>
      </c>
      <c r="L962" s="10">
        <v>0</v>
      </c>
    </row>
    <row r="963" spans="1:12" x14ac:dyDescent="0.25">
      <c r="A963" s="11"/>
      <c r="B963" s="12"/>
      <c r="C963" s="14"/>
      <c r="D963" s="40"/>
      <c r="E963" s="25"/>
      <c r="F963" s="6"/>
      <c r="G963" s="7"/>
      <c r="H963" s="7"/>
      <c r="I963" s="8"/>
      <c r="J963" s="9">
        <v>0</v>
      </c>
      <c r="K963" s="9">
        <v>0</v>
      </c>
      <c r="L963" s="10">
        <v>0</v>
      </c>
    </row>
    <row r="964" spans="1:12" x14ac:dyDescent="0.25">
      <c r="A964" s="11"/>
      <c r="B964" s="12"/>
      <c r="C964" s="14"/>
      <c r="D964" s="40"/>
      <c r="E964" s="25"/>
      <c r="F964" s="6"/>
      <c r="G964" s="7"/>
      <c r="H964" s="7"/>
      <c r="I964" s="8"/>
      <c r="J964" s="9">
        <v>0</v>
      </c>
      <c r="K964" s="9">
        <v>0</v>
      </c>
      <c r="L964" s="10">
        <v>0</v>
      </c>
    </row>
    <row r="965" spans="1:12" x14ac:dyDescent="0.25">
      <c r="A965" s="11"/>
      <c r="B965" s="12"/>
      <c r="C965" s="14"/>
      <c r="D965" s="40"/>
      <c r="E965" s="25"/>
      <c r="F965" s="6"/>
      <c r="G965" s="7"/>
      <c r="H965" s="7"/>
      <c r="I965" s="8"/>
      <c r="J965" s="9">
        <v>0</v>
      </c>
      <c r="K965" s="9">
        <v>0</v>
      </c>
      <c r="L965" s="10">
        <v>0</v>
      </c>
    </row>
    <row r="966" spans="1:12" x14ac:dyDescent="0.25">
      <c r="A966" s="11"/>
      <c r="B966" s="12"/>
      <c r="C966" s="14"/>
      <c r="D966" s="40"/>
      <c r="E966" s="25"/>
      <c r="F966" s="6"/>
      <c r="G966" s="7"/>
      <c r="H966" s="7"/>
      <c r="I966" s="8"/>
      <c r="J966" s="9">
        <v>0</v>
      </c>
      <c r="K966" s="9">
        <v>0</v>
      </c>
      <c r="L966" s="10">
        <v>0</v>
      </c>
    </row>
    <row r="967" spans="1:12" x14ac:dyDescent="0.25">
      <c r="A967" s="11"/>
      <c r="B967" s="12"/>
      <c r="C967" s="14"/>
      <c r="D967" s="40"/>
      <c r="E967" s="25"/>
      <c r="F967" s="6"/>
      <c r="G967" s="7"/>
      <c r="H967" s="7"/>
      <c r="I967" s="8"/>
      <c r="J967" s="9">
        <v>0</v>
      </c>
      <c r="K967" s="9">
        <v>0</v>
      </c>
      <c r="L967" s="10">
        <v>0</v>
      </c>
    </row>
    <row r="968" spans="1:12" x14ac:dyDescent="0.25">
      <c r="A968" s="11"/>
      <c r="B968" s="12"/>
      <c r="C968" s="14"/>
      <c r="D968" s="40"/>
      <c r="E968" s="25"/>
      <c r="F968" s="6"/>
      <c r="G968" s="7"/>
      <c r="H968" s="7"/>
      <c r="I968" s="8"/>
      <c r="J968" s="9">
        <v>0</v>
      </c>
      <c r="K968" s="9">
        <v>0</v>
      </c>
      <c r="L968" s="10">
        <v>0</v>
      </c>
    </row>
    <row r="969" spans="1:12" x14ac:dyDescent="0.25">
      <c r="A969" s="11"/>
      <c r="B969" s="12"/>
      <c r="C969" s="14"/>
      <c r="D969" s="40"/>
      <c r="E969" s="25"/>
      <c r="F969" s="6"/>
      <c r="G969" s="7"/>
      <c r="H969" s="7"/>
      <c r="I969" s="8"/>
      <c r="J969" s="9">
        <v>0</v>
      </c>
      <c r="K969" s="9">
        <v>0</v>
      </c>
      <c r="L969" s="10">
        <v>0</v>
      </c>
    </row>
    <row r="970" spans="1:12" x14ac:dyDescent="0.25">
      <c r="A970" s="11"/>
      <c r="B970" s="12"/>
      <c r="C970" s="14"/>
      <c r="D970" s="40"/>
      <c r="E970" s="25"/>
      <c r="F970" s="6"/>
      <c r="G970" s="7"/>
      <c r="H970" s="7"/>
      <c r="I970" s="8"/>
      <c r="J970" s="9">
        <v>0</v>
      </c>
      <c r="K970" s="9">
        <v>0</v>
      </c>
      <c r="L970" s="10">
        <v>0</v>
      </c>
    </row>
    <row r="971" spans="1:12" x14ac:dyDescent="0.25">
      <c r="A971" s="11"/>
      <c r="B971" s="12"/>
      <c r="C971" s="14"/>
      <c r="D971" s="40"/>
      <c r="E971" s="25"/>
      <c r="F971" s="6"/>
      <c r="G971" s="7"/>
      <c r="H971" s="7"/>
      <c r="I971" s="8"/>
      <c r="J971" s="9">
        <v>0</v>
      </c>
      <c r="K971" s="9">
        <v>0</v>
      </c>
      <c r="L971" s="10">
        <v>0</v>
      </c>
    </row>
    <row r="972" spans="1:12" x14ac:dyDescent="0.25">
      <c r="A972" s="11"/>
      <c r="B972" s="12"/>
      <c r="C972" s="14"/>
      <c r="D972" s="40"/>
      <c r="E972" s="25"/>
      <c r="F972" s="6"/>
      <c r="G972" s="7"/>
      <c r="H972" s="7"/>
      <c r="I972" s="8"/>
      <c r="J972" s="9">
        <v>0</v>
      </c>
      <c r="K972" s="9">
        <v>0</v>
      </c>
      <c r="L972" s="10">
        <v>0</v>
      </c>
    </row>
    <row r="973" spans="1:12" x14ac:dyDescent="0.25">
      <c r="A973" s="11"/>
      <c r="B973" s="12"/>
      <c r="C973" s="14"/>
      <c r="D973" s="40"/>
      <c r="E973" s="25"/>
      <c r="F973" s="6"/>
      <c r="G973" s="7"/>
      <c r="H973" s="7"/>
      <c r="I973" s="8"/>
      <c r="J973" s="9">
        <v>0</v>
      </c>
      <c r="K973" s="9">
        <v>0</v>
      </c>
      <c r="L973" s="10">
        <v>0</v>
      </c>
    </row>
    <row r="974" spans="1:12" x14ac:dyDescent="0.25">
      <c r="A974" s="11"/>
      <c r="B974" s="12"/>
      <c r="C974" s="14"/>
      <c r="D974" s="40"/>
      <c r="E974" s="25"/>
      <c r="F974" s="6"/>
      <c r="G974" s="7"/>
      <c r="H974" s="7"/>
      <c r="I974" s="8"/>
      <c r="J974" s="9">
        <v>0</v>
      </c>
      <c r="K974" s="9">
        <v>0</v>
      </c>
      <c r="L974" s="10">
        <v>0</v>
      </c>
    </row>
    <row r="975" spans="1:12" x14ac:dyDescent="0.25">
      <c r="A975" s="11"/>
      <c r="B975" s="12"/>
      <c r="C975" s="14"/>
      <c r="D975" s="40"/>
      <c r="E975" s="25"/>
      <c r="F975" s="6"/>
      <c r="G975" s="7"/>
      <c r="H975" s="7"/>
      <c r="I975" s="8"/>
      <c r="J975" s="9">
        <v>0</v>
      </c>
      <c r="K975" s="9">
        <v>0</v>
      </c>
      <c r="L975" s="10">
        <v>0</v>
      </c>
    </row>
    <row r="976" spans="1:12" x14ac:dyDescent="0.25">
      <c r="A976" s="11"/>
      <c r="B976" s="12"/>
      <c r="C976" s="14"/>
      <c r="D976" s="40"/>
      <c r="E976" s="25"/>
      <c r="F976" s="6"/>
      <c r="G976" s="7"/>
      <c r="H976" s="7"/>
      <c r="I976" s="8"/>
      <c r="J976" s="9">
        <v>0</v>
      </c>
      <c r="K976" s="9">
        <v>0</v>
      </c>
      <c r="L976" s="10">
        <v>0</v>
      </c>
    </row>
    <row r="977" spans="1:12" x14ac:dyDescent="0.25">
      <c r="A977" s="11"/>
      <c r="B977" s="12"/>
      <c r="C977" s="14"/>
      <c r="D977" s="40"/>
      <c r="E977" s="25"/>
      <c r="F977" s="6"/>
      <c r="G977" s="7"/>
      <c r="H977" s="7"/>
      <c r="I977" s="8"/>
      <c r="J977" s="9">
        <v>0</v>
      </c>
      <c r="K977" s="9">
        <v>0</v>
      </c>
      <c r="L977" s="10">
        <v>0</v>
      </c>
    </row>
    <row r="978" spans="1:12" x14ac:dyDescent="0.25">
      <c r="A978" s="11"/>
      <c r="B978" s="12"/>
      <c r="C978" s="14"/>
      <c r="D978" s="40"/>
      <c r="E978" s="25"/>
      <c r="F978" s="6"/>
      <c r="G978" s="7"/>
      <c r="H978" s="7"/>
      <c r="I978" s="8"/>
      <c r="J978" s="9">
        <v>0</v>
      </c>
      <c r="K978" s="9">
        <v>0</v>
      </c>
      <c r="L978" s="10">
        <v>0</v>
      </c>
    </row>
    <row r="979" spans="1:12" x14ac:dyDescent="0.25">
      <c r="A979" s="11"/>
      <c r="B979" s="12"/>
      <c r="C979" s="14"/>
      <c r="D979" s="40"/>
      <c r="E979" s="25"/>
      <c r="F979" s="6"/>
      <c r="G979" s="7"/>
      <c r="H979" s="7"/>
      <c r="I979" s="8"/>
      <c r="J979" s="9">
        <v>0</v>
      </c>
      <c r="K979" s="9">
        <v>0</v>
      </c>
      <c r="L979" s="10">
        <v>0</v>
      </c>
    </row>
    <row r="980" spans="1:12" x14ac:dyDescent="0.25">
      <c r="A980" s="11"/>
      <c r="B980" s="12"/>
      <c r="C980" s="14"/>
      <c r="D980" s="40"/>
      <c r="E980" s="25"/>
      <c r="F980" s="6"/>
      <c r="G980" s="7"/>
      <c r="H980" s="7"/>
      <c r="I980" s="8"/>
      <c r="J980" s="9">
        <v>0</v>
      </c>
      <c r="K980" s="9">
        <v>0</v>
      </c>
      <c r="L980" s="10">
        <v>0</v>
      </c>
    </row>
    <row r="981" spans="1:12" x14ac:dyDescent="0.25">
      <c r="A981" s="11"/>
      <c r="B981" s="12"/>
      <c r="C981" s="14"/>
      <c r="D981" s="40"/>
      <c r="E981" s="25"/>
      <c r="F981" s="6"/>
      <c r="G981" s="7"/>
      <c r="H981" s="7"/>
      <c r="I981" s="8"/>
      <c r="J981" s="9">
        <v>0</v>
      </c>
      <c r="K981" s="9">
        <v>0</v>
      </c>
      <c r="L981" s="10">
        <v>0</v>
      </c>
    </row>
    <row r="982" spans="1:12" x14ac:dyDescent="0.25">
      <c r="A982" s="11"/>
      <c r="B982" s="12"/>
      <c r="C982" s="14"/>
      <c r="D982" s="40"/>
      <c r="E982" s="25"/>
      <c r="F982" s="6"/>
      <c r="G982" s="7"/>
      <c r="H982" s="7"/>
      <c r="I982" s="8"/>
      <c r="J982" s="9">
        <v>0</v>
      </c>
      <c r="K982" s="9">
        <v>0</v>
      </c>
      <c r="L982" s="10">
        <v>0</v>
      </c>
    </row>
    <row r="983" spans="1:12" x14ac:dyDescent="0.25">
      <c r="A983" s="11"/>
      <c r="B983" s="12"/>
      <c r="C983" s="14"/>
      <c r="D983" s="40"/>
      <c r="E983" s="25"/>
      <c r="F983" s="6"/>
      <c r="G983" s="7"/>
      <c r="H983" s="7"/>
      <c r="I983" s="8"/>
      <c r="J983" s="9">
        <v>0</v>
      </c>
      <c r="K983" s="9">
        <v>0</v>
      </c>
      <c r="L983" s="10">
        <v>0</v>
      </c>
    </row>
    <row r="984" spans="1:12" x14ac:dyDescent="0.25">
      <c r="A984" s="11"/>
      <c r="B984" s="12"/>
      <c r="C984" s="14"/>
      <c r="D984" s="40"/>
      <c r="E984" s="25"/>
      <c r="F984" s="6"/>
      <c r="G984" s="7"/>
      <c r="H984" s="7"/>
      <c r="I984" s="8"/>
      <c r="J984" s="9">
        <v>0</v>
      </c>
      <c r="K984" s="9">
        <v>0</v>
      </c>
      <c r="L984" s="10">
        <v>0</v>
      </c>
    </row>
    <row r="985" spans="1:12" x14ac:dyDescent="0.25">
      <c r="A985" s="11"/>
      <c r="B985" s="12"/>
      <c r="C985" s="14"/>
      <c r="D985" s="40"/>
      <c r="E985" s="25"/>
      <c r="F985" s="6"/>
      <c r="G985" s="7"/>
      <c r="H985" s="7"/>
      <c r="I985" s="8"/>
      <c r="J985" s="9">
        <v>0</v>
      </c>
      <c r="K985" s="9">
        <v>0</v>
      </c>
      <c r="L985" s="10">
        <v>0</v>
      </c>
    </row>
    <row r="986" spans="1:12" x14ac:dyDescent="0.25">
      <c r="A986" s="11"/>
      <c r="B986" s="12"/>
      <c r="C986" s="14"/>
      <c r="D986" s="40"/>
      <c r="E986" s="25"/>
      <c r="F986" s="6"/>
      <c r="G986" s="7"/>
      <c r="H986" s="7"/>
      <c r="I986" s="8"/>
      <c r="J986" s="9">
        <v>0</v>
      </c>
      <c r="K986" s="9">
        <v>0</v>
      </c>
      <c r="L986" s="10">
        <v>0</v>
      </c>
    </row>
    <row r="987" spans="1:12" x14ac:dyDescent="0.25">
      <c r="A987" s="11"/>
      <c r="B987" s="12"/>
      <c r="C987" s="14"/>
      <c r="D987" s="40"/>
      <c r="E987" s="25"/>
      <c r="F987" s="6"/>
      <c r="G987" s="7"/>
      <c r="H987" s="7"/>
      <c r="I987" s="8"/>
      <c r="J987" s="9">
        <v>0</v>
      </c>
      <c r="K987" s="9">
        <v>0</v>
      </c>
      <c r="L987" s="10">
        <v>0</v>
      </c>
    </row>
    <row r="988" spans="1:12" x14ac:dyDescent="0.25">
      <c r="A988" s="11"/>
      <c r="B988" s="12"/>
      <c r="C988" s="14"/>
      <c r="D988" s="40"/>
      <c r="E988" s="25"/>
      <c r="F988" s="6"/>
      <c r="G988" s="7"/>
      <c r="H988" s="7"/>
      <c r="I988" s="8"/>
      <c r="J988" s="9">
        <v>0</v>
      </c>
      <c r="K988" s="9">
        <v>0</v>
      </c>
      <c r="L988" s="10">
        <v>0</v>
      </c>
    </row>
    <row r="989" spans="1:12" x14ac:dyDescent="0.25">
      <c r="A989" s="11"/>
      <c r="B989" s="12"/>
      <c r="C989" s="14"/>
      <c r="D989" s="40"/>
      <c r="E989" s="25"/>
      <c r="F989" s="6"/>
      <c r="G989" s="7"/>
      <c r="H989" s="7"/>
      <c r="I989" s="8"/>
      <c r="J989" s="9">
        <v>0</v>
      </c>
      <c r="K989" s="9">
        <v>0</v>
      </c>
      <c r="L989" s="10">
        <v>0</v>
      </c>
    </row>
    <row r="990" spans="1:12" x14ac:dyDescent="0.25">
      <c r="A990" s="11"/>
      <c r="B990" s="12"/>
      <c r="C990" s="14"/>
      <c r="D990" s="40"/>
      <c r="E990" s="25"/>
      <c r="F990" s="6"/>
      <c r="G990" s="7"/>
      <c r="H990" s="7"/>
      <c r="I990" s="8"/>
      <c r="J990" s="9">
        <v>0</v>
      </c>
      <c r="K990" s="9">
        <v>0</v>
      </c>
      <c r="L990" s="10">
        <v>0</v>
      </c>
    </row>
    <row r="991" spans="1:12" x14ac:dyDescent="0.25">
      <c r="A991" s="11"/>
      <c r="B991" s="12"/>
      <c r="C991" s="14"/>
      <c r="D991" s="40"/>
      <c r="E991" s="25"/>
      <c r="F991" s="6"/>
      <c r="G991" s="7"/>
      <c r="H991" s="7"/>
      <c r="I991" s="8"/>
      <c r="J991" s="9">
        <v>0</v>
      </c>
      <c r="K991" s="9">
        <v>0</v>
      </c>
      <c r="L991" s="10">
        <v>0</v>
      </c>
    </row>
    <row r="992" spans="1:12" x14ac:dyDescent="0.25">
      <c r="A992" s="11"/>
      <c r="B992" s="12"/>
      <c r="C992" s="14"/>
      <c r="D992" s="40"/>
      <c r="E992" s="25"/>
      <c r="F992" s="6"/>
      <c r="G992" s="7"/>
      <c r="H992" s="7"/>
      <c r="I992" s="8"/>
      <c r="J992" s="9">
        <v>0</v>
      </c>
      <c r="K992" s="9">
        <v>0</v>
      </c>
      <c r="L992" s="10">
        <v>0</v>
      </c>
    </row>
    <row r="993" spans="1:12" x14ac:dyDescent="0.25">
      <c r="A993" s="11"/>
      <c r="B993" s="12"/>
      <c r="C993" s="14"/>
      <c r="D993" s="40"/>
      <c r="E993" s="25"/>
      <c r="F993" s="6"/>
      <c r="G993" s="7"/>
      <c r="H993" s="7"/>
      <c r="I993" s="8"/>
      <c r="J993" s="9">
        <v>0</v>
      </c>
      <c r="K993" s="9">
        <v>0</v>
      </c>
      <c r="L993" s="10">
        <v>0</v>
      </c>
    </row>
    <row r="994" spans="1:12" x14ac:dyDescent="0.25">
      <c r="A994" s="11"/>
      <c r="B994" s="12"/>
      <c r="C994" s="14"/>
      <c r="D994" s="40"/>
      <c r="E994" s="25"/>
      <c r="F994" s="6"/>
      <c r="G994" s="7"/>
      <c r="H994" s="7"/>
      <c r="I994" s="8"/>
      <c r="J994" s="9">
        <v>0</v>
      </c>
      <c r="K994" s="9">
        <v>0</v>
      </c>
      <c r="L994" s="10">
        <v>0</v>
      </c>
    </row>
    <row r="995" spans="1:12" x14ac:dyDescent="0.25">
      <c r="A995" s="11"/>
      <c r="B995" s="12"/>
      <c r="C995" s="14"/>
      <c r="D995" s="40"/>
      <c r="E995" s="25"/>
      <c r="F995" s="6"/>
      <c r="G995" s="7"/>
      <c r="H995" s="7"/>
      <c r="I995" s="8"/>
      <c r="J995" s="9">
        <v>0</v>
      </c>
      <c r="K995" s="9">
        <v>0</v>
      </c>
      <c r="L995" s="10">
        <v>0</v>
      </c>
    </row>
    <row r="996" spans="1:12" x14ac:dyDescent="0.25">
      <c r="A996" s="11"/>
      <c r="B996" s="12"/>
      <c r="C996" s="14"/>
      <c r="D996" s="40"/>
      <c r="E996" s="25"/>
      <c r="F996" s="6"/>
      <c r="G996" s="7"/>
      <c r="H996" s="7"/>
      <c r="I996" s="8"/>
      <c r="J996" s="9">
        <v>0</v>
      </c>
      <c r="K996" s="9">
        <v>0</v>
      </c>
      <c r="L996" s="10">
        <v>0</v>
      </c>
    </row>
    <row r="997" spans="1:12" x14ac:dyDescent="0.25">
      <c r="A997" s="11"/>
      <c r="B997" s="12"/>
      <c r="C997" s="14"/>
      <c r="D997" s="40"/>
      <c r="E997" s="25"/>
      <c r="F997" s="6"/>
      <c r="G997" s="7"/>
      <c r="H997" s="7"/>
      <c r="I997" s="8"/>
      <c r="J997" s="9">
        <v>0</v>
      </c>
      <c r="K997" s="9">
        <v>0</v>
      </c>
      <c r="L997" s="10">
        <v>0</v>
      </c>
    </row>
    <row r="998" spans="1:12" x14ac:dyDescent="0.25">
      <c r="A998" s="11"/>
      <c r="B998" s="12"/>
      <c r="C998" s="14"/>
      <c r="D998" s="40"/>
      <c r="E998" s="25"/>
      <c r="F998" s="6"/>
      <c r="G998" s="7"/>
      <c r="H998" s="7"/>
      <c r="I998" s="8"/>
      <c r="J998" s="9">
        <v>0</v>
      </c>
      <c r="K998" s="9">
        <v>0</v>
      </c>
      <c r="L998" s="10">
        <v>0</v>
      </c>
    </row>
    <row r="999" spans="1:12" x14ac:dyDescent="0.25">
      <c r="A999" s="11"/>
      <c r="B999" s="12"/>
      <c r="C999" s="14"/>
      <c r="D999" s="40"/>
      <c r="E999" s="25"/>
      <c r="F999" s="6"/>
      <c r="G999" s="7"/>
      <c r="H999" s="7"/>
      <c r="I999" s="8"/>
      <c r="J999" s="9">
        <v>0</v>
      </c>
      <c r="K999" s="9">
        <v>0</v>
      </c>
      <c r="L999" s="10">
        <v>0</v>
      </c>
    </row>
    <row r="1000" spans="1:12" x14ac:dyDescent="0.25">
      <c r="A1000" s="11"/>
      <c r="B1000" s="12"/>
      <c r="C1000" s="14"/>
      <c r="D1000" s="40"/>
      <c r="E1000" s="25"/>
      <c r="F1000" s="6"/>
      <c r="G1000" s="7"/>
      <c r="H1000" s="7"/>
      <c r="I1000" s="8"/>
      <c r="J1000" s="9">
        <v>0</v>
      </c>
      <c r="K1000" s="9">
        <v>0</v>
      </c>
      <c r="L1000" s="10">
        <v>0</v>
      </c>
    </row>
    <row r="1001" spans="1:12" x14ac:dyDescent="0.25">
      <c r="A1001" s="11"/>
      <c r="B1001" s="12"/>
      <c r="C1001" s="14"/>
      <c r="D1001" s="40"/>
      <c r="E1001" s="25"/>
      <c r="F1001" s="6"/>
      <c r="G1001" s="7"/>
      <c r="H1001" s="7"/>
      <c r="I1001" s="8"/>
      <c r="J1001" s="9">
        <v>0</v>
      </c>
      <c r="K1001" s="9">
        <v>0</v>
      </c>
      <c r="L1001" s="10">
        <v>0</v>
      </c>
    </row>
    <row r="1002" spans="1:12" x14ac:dyDescent="0.25">
      <c r="A1002" s="11"/>
      <c r="B1002" s="12"/>
      <c r="C1002" s="14"/>
      <c r="D1002" s="40"/>
      <c r="E1002" s="25"/>
      <c r="F1002" s="6"/>
      <c r="G1002" s="7"/>
      <c r="H1002" s="7"/>
      <c r="I1002" s="8"/>
      <c r="J1002" s="9">
        <v>0</v>
      </c>
      <c r="K1002" s="9">
        <v>0</v>
      </c>
      <c r="L1002" s="10">
        <v>0</v>
      </c>
    </row>
    <row r="1003" spans="1:12" x14ac:dyDescent="0.25">
      <c r="A1003" s="43"/>
      <c r="B1003" s="44"/>
      <c r="C1003" s="14"/>
      <c r="D1003" s="40"/>
      <c r="E1003" s="25"/>
      <c r="F1003" s="6"/>
      <c r="G1003" s="7"/>
      <c r="H1003" s="7"/>
      <c r="I1003" s="8"/>
      <c r="J1003" s="9">
        <v>0</v>
      </c>
      <c r="K1003" s="9">
        <v>0</v>
      </c>
      <c r="L1003" s="10">
        <v>0</v>
      </c>
    </row>
    <row r="1004" spans="1:12" ht="24.75" x14ac:dyDescent="0.25">
      <c r="A1004" s="45" t="s">
        <v>538</v>
      </c>
      <c r="B1004" s="46" t="s">
        <v>539</v>
      </c>
      <c r="C1004" s="14" t="s">
        <v>540</v>
      </c>
      <c r="D1004" s="40" t="s">
        <v>149</v>
      </c>
      <c r="E1004" s="25" t="s">
        <v>291</v>
      </c>
      <c r="F1004" s="6">
        <v>1</v>
      </c>
      <c r="G1004" s="7">
        <v>30</v>
      </c>
      <c r="H1004" s="7"/>
      <c r="I1004" s="67">
        <v>35</v>
      </c>
      <c r="J1004" s="9">
        <v>1.3</v>
      </c>
      <c r="K1004" s="9">
        <v>0</v>
      </c>
      <c r="L1004" s="10">
        <v>39</v>
      </c>
    </row>
    <row r="1005" spans="1:12" x14ac:dyDescent="0.25">
      <c r="A1005" s="11"/>
      <c r="B1005" s="12"/>
      <c r="C1005" s="14" t="s">
        <v>541</v>
      </c>
      <c r="D1005" s="40" t="s">
        <v>88</v>
      </c>
      <c r="E1005" s="25" t="s">
        <v>291</v>
      </c>
      <c r="F1005" s="6">
        <v>1</v>
      </c>
      <c r="G1005" s="7"/>
      <c r="H1005" s="7">
        <v>18</v>
      </c>
      <c r="I1005" s="67"/>
      <c r="J1005" s="9">
        <v>0</v>
      </c>
      <c r="K1005" s="9">
        <v>0</v>
      </c>
      <c r="L1005" s="13">
        <v>0</v>
      </c>
    </row>
    <row r="1006" spans="1:12" x14ac:dyDescent="0.25">
      <c r="A1006" s="11" t="s">
        <v>11</v>
      </c>
      <c r="B1006" s="12"/>
      <c r="C1006" s="14" t="s">
        <v>542</v>
      </c>
      <c r="D1006" s="81" t="s">
        <v>29</v>
      </c>
      <c r="E1006" s="25" t="s">
        <v>291</v>
      </c>
      <c r="F1006" s="6">
        <v>1</v>
      </c>
      <c r="G1006" s="7">
        <v>6</v>
      </c>
      <c r="H1006" s="7"/>
      <c r="I1006" s="8"/>
      <c r="J1006" s="9">
        <v>0</v>
      </c>
      <c r="K1006" s="9">
        <v>0</v>
      </c>
      <c r="L1006" s="10">
        <v>0</v>
      </c>
    </row>
    <row r="1007" spans="1:12" x14ac:dyDescent="0.25">
      <c r="A1007" s="11" t="s">
        <v>191</v>
      </c>
      <c r="B1007" s="12"/>
      <c r="C1007" s="14" t="s">
        <v>543</v>
      </c>
      <c r="D1007" s="40" t="s">
        <v>7</v>
      </c>
      <c r="E1007" s="25" t="s">
        <v>133</v>
      </c>
      <c r="F1007" s="6">
        <v>1</v>
      </c>
      <c r="G1007" s="7"/>
      <c r="H1007" s="7">
        <v>7</v>
      </c>
      <c r="I1007" s="8">
        <v>40</v>
      </c>
      <c r="J1007" s="9">
        <v>0</v>
      </c>
      <c r="K1007" s="9">
        <v>0</v>
      </c>
      <c r="L1007" s="13">
        <v>20</v>
      </c>
    </row>
    <row r="1008" spans="1:12" x14ac:dyDescent="0.25">
      <c r="A1008" s="11" t="s">
        <v>227</v>
      </c>
      <c r="B1008" s="12">
        <v>64.5</v>
      </c>
      <c r="C1008" s="14" t="s">
        <v>544</v>
      </c>
      <c r="D1008" s="102" t="s">
        <v>3</v>
      </c>
      <c r="E1008" s="25" t="s">
        <v>545</v>
      </c>
      <c r="F1008" s="6"/>
      <c r="G1008" s="7"/>
      <c r="H1008" s="7">
        <v>120</v>
      </c>
      <c r="I1008" s="8">
        <v>23</v>
      </c>
      <c r="J1008" s="9">
        <v>0</v>
      </c>
      <c r="K1008" s="9">
        <v>1</v>
      </c>
      <c r="L1008" s="13">
        <v>90</v>
      </c>
    </row>
    <row r="1009" spans="1:12" x14ac:dyDescent="0.25">
      <c r="A1009" s="11" t="s">
        <v>546</v>
      </c>
      <c r="B1009" s="39">
        <f>B1008/2</f>
        <v>32.25</v>
      </c>
      <c r="C1009" s="14" t="s">
        <v>547</v>
      </c>
      <c r="D1009" s="40" t="s">
        <v>7</v>
      </c>
      <c r="E1009" s="25" t="s">
        <v>161</v>
      </c>
      <c r="F1009" s="6">
        <v>1</v>
      </c>
      <c r="G1009" s="7"/>
      <c r="H1009" s="7">
        <v>7</v>
      </c>
      <c r="I1009" s="8">
        <v>39</v>
      </c>
      <c r="J1009" s="9">
        <v>0</v>
      </c>
      <c r="K1009" s="9">
        <v>0</v>
      </c>
      <c r="L1009" s="13">
        <v>19.5</v>
      </c>
    </row>
    <row r="1010" spans="1:12" x14ac:dyDescent="0.25">
      <c r="A1010" s="11"/>
      <c r="B1010" s="12"/>
      <c r="C1010" s="14" t="s">
        <v>548</v>
      </c>
      <c r="D1010" s="40" t="s">
        <v>3</v>
      </c>
      <c r="E1010" s="25" t="s">
        <v>163</v>
      </c>
      <c r="F1010" s="6">
        <v>1</v>
      </c>
      <c r="G1010" s="7"/>
      <c r="H1010" s="7">
        <v>120</v>
      </c>
      <c r="I1010" s="8">
        <v>26</v>
      </c>
      <c r="J1010" s="9">
        <v>0</v>
      </c>
      <c r="K1010" s="9">
        <v>1</v>
      </c>
      <c r="L1010" s="13">
        <v>90</v>
      </c>
    </row>
    <row r="1011" spans="1:12" x14ac:dyDescent="0.25">
      <c r="A1011" s="11"/>
      <c r="B1011" s="12"/>
      <c r="C1011" s="14" t="s">
        <v>549</v>
      </c>
      <c r="D1011" s="40" t="s">
        <v>34</v>
      </c>
      <c r="E1011" s="25" t="s">
        <v>247</v>
      </c>
      <c r="F1011" s="6">
        <v>1</v>
      </c>
      <c r="G1011" s="7"/>
      <c r="H1011" s="7">
        <v>60</v>
      </c>
      <c r="I1011" s="8">
        <v>33</v>
      </c>
      <c r="J1011" s="9">
        <v>0</v>
      </c>
      <c r="K1011" s="9">
        <v>1.3</v>
      </c>
      <c r="L1011" s="10">
        <v>58.5</v>
      </c>
    </row>
    <row r="1012" spans="1:12" x14ac:dyDescent="0.25">
      <c r="A1012" s="11"/>
      <c r="B1012" s="12"/>
      <c r="C1012" s="14" t="s">
        <v>550</v>
      </c>
      <c r="D1012" s="40" t="s">
        <v>551</v>
      </c>
      <c r="E1012" s="25" t="s">
        <v>21</v>
      </c>
      <c r="F1012" s="6">
        <v>1</v>
      </c>
      <c r="G1012" s="7">
        <v>45</v>
      </c>
      <c r="H1012" s="7"/>
      <c r="I1012" s="67">
        <v>49</v>
      </c>
      <c r="J1012" s="9">
        <v>1.2</v>
      </c>
      <c r="K1012" s="9">
        <v>0</v>
      </c>
      <c r="L1012" s="10">
        <v>54</v>
      </c>
    </row>
    <row r="1013" spans="1:12" x14ac:dyDescent="0.25">
      <c r="A1013" s="11"/>
      <c r="B1013" s="12"/>
      <c r="C1013" s="14" t="s">
        <v>552</v>
      </c>
      <c r="D1013" s="40" t="s">
        <v>26</v>
      </c>
      <c r="E1013" s="25" t="s">
        <v>553</v>
      </c>
      <c r="F1013" s="6">
        <v>1</v>
      </c>
      <c r="G1013" s="7">
        <v>60</v>
      </c>
      <c r="H1013" s="7"/>
      <c r="I1013" s="67">
        <v>58</v>
      </c>
      <c r="J1013" s="9">
        <v>1.2</v>
      </c>
      <c r="K1013" s="9">
        <v>0</v>
      </c>
      <c r="L1013" s="10">
        <v>72</v>
      </c>
    </row>
    <row r="1014" spans="1:12" x14ac:dyDescent="0.25">
      <c r="A1014" s="11"/>
      <c r="B1014" s="12"/>
      <c r="C1014" s="14" t="s">
        <v>554</v>
      </c>
      <c r="D1014" s="81" t="s">
        <v>29</v>
      </c>
      <c r="E1014" s="25" t="s">
        <v>553</v>
      </c>
      <c r="F1014" s="6">
        <v>1</v>
      </c>
      <c r="G1014" s="7">
        <v>16</v>
      </c>
      <c r="H1014" s="7"/>
      <c r="I1014" s="8"/>
      <c r="J1014" s="9">
        <v>0</v>
      </c>
      <c r="K1014" s="9">
        <v>0</v>
      </c>
      <c r="L1014" s="10">
        <v>0</v>
      </c>
    </row>
    <row r="1015" spans="1:12" x14ac:dyDescent="0.25">
      <c r="A1015" s="11" t="s">
        <v>73</v>
      </c>
      <c r="B1015" s="39">
        <f>B1008+B1009</f>
        <v>96.75</v>
      </c>
      <c r="C1015" s="14" t="s">
        <v>555</v>
      </c>
      <c r="D1015" s="40" t="s">
        <v>23</v>
      </c>
      <c r="E1015" s="25" t="s">
        <v>27</v>
      </c>
      <c r="F1015" s="6">
        <v>1</v>
      </c>
      <c r="G1015" s="7">
        <v>30</v>
      </c>
      <c r="H1015" s="7"/>
      <c r="I1015" s="8">
        <f>VLOOKUP(C1015,[1]LHP!$B$4850:$G$7706,6,1)</f>
        <v>18</v>
      </c>
      <c r="J1015" s="9">
        <v>1.3</v>
      </c>
      <c r="K1015" s="9">
        <v>0</v>
      </c>
      <c r="L1015" s="10">
        <v>39</v>
      </c>
    </row>
    <row r="1016" spans="1:12" x14ac:dyDescent="0.25">
      <c r="A1016" s="11"/>
      <c r="B1016" s="12"/>
      <c r="C1016" s="14"/>
      <c r="D1016" s="40"/>
      <c r="E1016" s="25"/>
      <c r="F1016" s="6"/>
      <c r="G1016" s="7"/>
      <c r="H1016" s="7"/>
      <c r="I1016" s="8"/>
      <c r="J1016" s="9">
        <v>0</v>
      </c>
      <c r="K1016" s="9">
        <v>0</v>
      </c>
      <c r="L1016" s="10">
        <v>0</v>
      </c>
    </row>
    <row r="1017" spans="1:12" x14ac:dyDescent="0.25">
      <c r="A1017" s="11"/>
      <c r="B1017" s="12"/>
      <c r="C1017" s="14" t="s">
        <v>556</v>
      </c>
      <c r="D1017" s="40" t="s">
        <v>34</v>
      </c>
      <c r="E1017" s="25" t="s">
        <v>159</v>
      </c>
      <c r="F1017" s="6">
        <v>2</v>
      </c>
      <c r="G1017" s="7"/>
      <c r="H1017" s="7">
        <v>120</v>
      </c>
      <c r="I1017" s="67">
        <v>21</v>
      </c>
      <c r="J1017" s="9">
        <v>0</v>
      </c>
      <c r="K1017" s="9">
        <v>1</v>
      </c>
      <c r="L1017" s="13">
        <v>90</v>
      </c>
    </row>
    <row r="1018" spans="1:12" x14ac:dyDescent="0.25">
      <c r="A1018" s="11"/>
      <c r="B1018" s="12"/>
      <c r="C1018" s="14" t="s">
        <v>557</v>
      </c>
      <c r="D1018" s="40" t="s">
        <v>34</v>
      </c>
      <c r="E1018" s="25" t="s">
        <v>13</v>
      </c>
      <c r="F1018" s="6">
        <v>2</v>
      </c>
      <c r="G1018" s="7"/>
      <c r="H1018" s="7">
        <v>120</v>
      </c>
      <c r="I1018" s="67">
        <v>22</v>
      </c>
      <c r="J1018" s="9">
        <v>0</v>
      </c>
      <c r="K1018" s="9">
        <v>1</v>
      </c>
      <c r="L1018" s="13">
        <v>90</v>
      </c>
    </row>
    <row r="1019" spans="1:12" x14ac:dyDescent="0.25">
      <c r="A1019" s="11"/>
      <c r="B1019" s="12"/>
      <c r="C1019" s="14" t="s">
        <v>33</v>
      </c>
      <c r="D1019" s="40" t="s">
        <v>34</v>
      </c>
      <c r="E1019" s="25" t="s">
        <v>558</v>
      </c>
      <c r="F1019" s="6">
        <v>2</v>
      </c>
      <c r="G1019" s="7"/>
      <c r="H1019" s="7">
        <v>60</v>
      </c>
      <c r="I1019" s="67">
        <v>21</v>
      </c>
      <c r="J1019" s="9">
        <v>0</v>
      </c>
      <c r="K1019" s="9">
        <v>1</v>
      </c>
      <c r="L1019" s="13">
        <v>45</v>
      </c>
    </row>
    <row r="1020" spans="1:12" x14ac:dyDescent="0.25">
      <c r="A1020" s="11"/>
      <c r="B1020" s="12"/>
      <c r="C1020" s="14" t="s">
        <v>559</v>
      </c>
      <c r="D1020" s="40" t="s">
        <v>560</v>
      </c>
      <c r="E1020" s="25" t="s">
        <v>395</v>
      </c>
      <c r="F1020" s="6">
        <v>2</v>
      </c>
      <c r="G1020" s="7"/>
      <c r="H1020" s="7">
        <v>60</v>
      </c>
      <c r="I1020" s="67">
        <f>VLOOKUP(C1020,[1]LHP!$B$4850:$G$7706,6,1)</f>
        <v>30</v>
      </c>
      <c r="J1020" s="9">
        <v>0</v>
      </c>
      <c r="K1020" s="9">
        <v>1.1000000000000001</v>
      </c>
      <c r="L1020" s="13">
        <v>49.5</v>
      </c>
    </row>
    <row r="1021" spans="1:12" x14ac:dyDescent="0.25">
      <c r="A1021" s="11"/>
      <c r="B1021" s="12"/>
      <c r="C1021" s="14" t="s">
        <v>561</v>
      </c>
      <c r="D1021" s="40" t="s">
        <v>41</v>
      </c>
      <c r="E1021" s="25" t="s">
        <v>553</v>
      </c>
      <c r="F1021" s="6">
        <v>2</v>
      </c>
      <c r="G1021" s="7">
        <v>60</v>
      </c>
      <c r="H1021" s="7"/>
      <c r="I1021" s="67">
        <f>VLOOKUP(C1021,[1]LHP!$B$4850:$G$7706,6,1)</f>
        <v>41</v>
      </c>
      <c r="J1021" s="9">
        <v>1.2</v>
      </c>
      <c r="K1021" s="9">
        <v>0</v>
      </c>
      <c r="L1021" s="10">
        <v>72</v>
      </c>
    </row>
    <row r="1022" spans="1:12" x14ac:dyDescent="0.25">
      <c r="A1022" s="11"/>
      <c r="B1022" s="12"/>
      <c r="C1022" s="14" t="s">
        <v>562</v>
      </c>
      <c r="D1022" s="81" t="s">
        <v>29</v>
      </c>
      <c r="E1022" s="25" t="s">
        <v>553</v>
      </c>
      <c r="F1022" s="6">
        <v>2</v>
      </c>
      <c r="G1022" s="7">
        <v>16</v>
      </c>
      <c r="H1022" s="7"/>
      <c r="I1022" s="8"/>
      <c r="J1022" s="9">
        <v>0</v>
      </c>
      <c r="K1022" s="9">
        <v>0</v>
      </c>
      <c r="L1022" s="10">
        <v>0</v>
      </c>
    </row>
    <row r="1023" spans="1:12" x14ac:dyDescent="0.25">
      <c r="A1023" s="11"/>
      <c r="B1023" s="12"/>
      <c r="C1023" s="14" t="s">
        <v>563</v>
      </c>
      <c r="D1023" s="40" t="s">
        <v>560</v>
      </c>
      <c r="E1023" s="25" t="s">
        <v>278</v>
      </c>
      <c r="F1023" s="6">
        <v>2</v>
      </c>
      <c r="G1023" s="7"/>
      <c r="H1023" s="7">
        <v>60</v>
      </c>
      <c r="I1023" s="67">
        <f>VLOOKUP(C1023,[1]LHP!$B$4850:$G$7706,6,1)</f>
        <v>29</v>
      </c>
      <c r="J1023" s="9">
        <v>0</v>
      </c>
      <c r="K1023" s="9">
        <v>1.3</v>
      </c>
      <c r="L1023" s="10">
        <v>58.5</v>
      </c>
    </row>
    <row r="1024" spans="1:12" x14ac:dyDescent="0.25">
      <c r="A1024" s="11"/>
      <c r="B1024" s="12"/>
      <c r="C1024" s="14" t="s">
        <v>564</v>
      </c>
      <c r="D1024" s="40" t="s">
        <v>41</v>
      </c>
      <c r="E1024" s="25" t="s">
        <v>314</v>
      </c>
      <c r="F1024" s="6">
        <v>2</v>
      </c>
      <c r="G1024" s="7">
        <v>60</v>
      </c>
      <c r="H1024" s="7"/>
      <c r="I1024" s="67">
        <f>VLOOKUP(C1024,[1]LHP!$B$4850:$G$7706,6,1)</f>
        <v>32</v>
      </c>
      <c r="J1024" s="9">
        <v>1.3</v>
      </c>
      <c r="K1024" s="9">
        <v>0</v>
      </c>
      <c r="L1024" s="10">
        <v>78</v>
      </c>
    </row>
    <row r="1025" spans="1:12" x14ac:dyDescent="0.25">
      <c r="A1025" s="11"/>
      <c r="B1025" s="12"/>
      <c r="C1025" s="14" t="s">
        <v>565</v>
      </c>
      <c r="D1025" s="40" t="s">
        <v>23</v>
      </c>
      <c r="E1025" s="25" t="s">
        <v>314</v>
      </c>
      <c r="F1025" s="6">
        <v>2</v>
      </c>
      <c r="G1025" s="7">
        <v>30</v>
      </c>
      <c r="H1025" s="7"/>
      <c r="I1025" s="67">
        <f>VLOOKUP(C1025,[1]LHP!$B$4850:$G$7706,6,1)</f>
        <v>35</v>
      </c>
      <c r="J1025" s="9">
        <v>1.3</v>
      </c>
      <c r="K1025" s="9">
        <v>0</v>
      </c>
      <c r="L1025" s="10">
        <v>39</v>
      </c>
    </row>
    <row r="1026" spans="1:12" x14ac:dyDescent="0.25">
      <c r="A1026" s="11"/>
      <c r="B1026" s="12"/>
      <c r="C1026" s="14"/>
      <c r="D1026" s="40"/>
      <c r="E1026" s="25"/>
      <c r="F1026" s="6"/>
      <c r="G1026" s="23">
        <v>151</v>
      </c>
      <c r="H1026" s="7"/>
      <c r="I1026" s="8">
        <v>10</v>
      </c>
      <c r="J1026" s="9">
        <v>1</v>
      </c>
      <c r="K1026" s="9">
        <v>0</v>
      </c>
      <c r="L1026" s="10">
        <v>151</v>
      </c>
    </row>
    <row r="1027" spans="1:12" x14ac:dyDescent="0.25">
      <c r="A1027" s="11"/>
      <c r="B1027" s="12"/>
      <c r="C1027" s="16"/>
      <c r="D1027" s="16"/>
      <c r="E1027" s="17"/>
      <c r="F1027" s="6"/>
      <c r="G1027" s="7"/>
      <c r="H1027" s="7"/>
      <c r="I1027" s="8"/>
      <c r="J1027" s="9">
        <v>0</v>
      </c>
      <c r="K1027" s="9">
        <v>0</v>
      </c>
      <c r="L1027" s="10">
        <v>0</v>
      </c>
    </row>
    <row r="1028" spans="1:12" x14ac:dyDescent="0.25">
      <c r="A1028" s="11"/>
      <c r="B1028" s="12"/>
      <c r="C1028" s="14"/>
      <c r="D1028" s="24"/>
      <c r="E1028" s="17"/>
      <c r="F1028" s="6"/>
      <c r="G1028" s="7"/>
      <c r="H1028" s="7"/>
      <c r="I1028" s="8"/>
      <c r="J1028" s="9">
        <v>0</v>
      </c>
      <c r="K1028" s="9">
        <v>0</v>
      </c>
      <c r="L1028" s="10">
        <v>0</v>
      </c>
    </row>
    <row r="1029" spans="1:12" x14ac:dyDescent="0.25">
      <c r="A1029" s="11"/>
      <c r="B1029" s="12"/>
      <c r="C1029" s="14"/>
      <c r="D1029" s="24"/>
      <c r="E1029" s="25"/>
      <c r="F1029" s="6"/>
      <c r="G1029" s="7"/>
      <c r="H1029" s="7"/>
      <c r="I1029" s="8"/>
      <c r="J1029" s="9">
        <v>0</v>
      </c>
      <c r="K1029" s="9">
        <v>0</v>
      </c>
      <c r="L1029" s="10">
        <v>0</v>
      </c>
    </row>
    <row r="1030" spans="1:12" x14ac:dyDescent="0.25">
      <c r="A1030" s="11"/>
      <c r="B1030" s="12"/>
      <c r="C1030" s="14"/>
      <c r="D1030" s="40"/>
      <c r="E1030" s="25"/>
      <c r="F1030" s="6"/>
      <c r="G1030" s="7"/>
      <c r="H1030" s="7"/>
      <c r="I1030" s="8"/>
      <c r="J1030" s="9">
        <v>0</v>
      </c>
      <c r="K1030" s="9">
        <v>0</v>
      </c>
      <c r="L1030" s="10">
        <v>0</v>
      </c>
    </row>
    <row r="1031" spans="1:12" x14ac:dyDescent="0.25">
      <c r="A1031" s="11"/>
      <c r="B1031" s="12"/>
      <c r="C1031" s="14"/>
      <c r="D1031" s="40"/>
      <c r="E1031" s="25"/>
      <c r="F1031" s="6"/>
      <c r="G1031" s="7"/>
      <c r="H1031" s="7"/>
      <c r="I1031" s="8"/>
      <c r="J1031" s="9">
        <v>0</v>
      </c>
      <c r="K1031" s="9">
        <v>0</v>
      </c>
      <c r="L1031" s="10">
        <v>0</v>
      </c>
    </row>
    <row r="1032" spans="1:12" x14ac:dyDescent="0.25">
      <c r="A1032" s="11"/>
      <c r="B1032" s="12"/>
      <c r="C1032" s="14"/>
      <c r="D1032" s="40"/>
      <c r="E1032" s="25"/>
      <c r="F1032" s="6"/>
      <c r="G1032" s="7"/>
      <c r="H1032" s="7"/>
      <c r="I1032" s="8"/>
      <c r="J1032" s="9">
        <v>0</v>
      </c>
      <c r="K1032" s="9">
        <v>0</v>
      </c>
      <c r="L1032" s="10">
        <v>0</v>
      </c>
    </row>
    <row r="1033" spans="1:12" x14ac:dyDescent="0.25">
      <c r="A1033" s="11"/>
      <c r="B1033" s="12"/>
      <c r="C1033" s="14"/>
      <c r="D1033" s="40"/>
      <c r="E1033" s="25"/>
      <c r="F1033" s="6"/>
      <c r="G1033" s="7"/>
      <c r="H1033" s="7"/>
      <c r="I1033" s="8"/>
      <c r="J1033" s="9">
        <v>0</v>
      </c>
      <c r="K1033" s="9">
        <v>0</v>
      </c>
      <c r="L1033" s="10">
        <v>0</v>
      </c>
    </row>
    <row r="1034" spans="1:12" x14ac:dyDescent="0.25">
      <c r="A1034" s="11"/>
      <c r="B1034" s="12"/>
      <c r="C1034" s="14"/>
      <c r="D1034" s="40"/>
      <c r="E1034" s="25"/>
      <c r="F1034" s="6"/>
      <c r="G1034" s="7"/>
      <c r="H1034" s="7"/>
      <c r="I1034" s="8"/>
      <c r="J1034" s="9">
        <v>0</v>
      </c>
      <c r="K1034" s="9">
        <v>0</v>
      </c>
      <c r="L1034" s="10">
        <v>0</v>
      </c>
    </row>
    <row r="1035" spans="1:12" x14ac:dyDescent="0.25">
      <c r="A1035" s="11"/>
      <c r="B1035" s="12"/>
      <c r="C1035" s="14"/>
      <c r="D1035" s="40"/>
      <c r="E1035" s="25"/>
      <c r="F1035" s="6"/>
      <c r="G1035" s="7"/>
      <c r="H1035" s="7"/>
      <c r="I1035" s="8"/>
      <c r="J1035" s="9">
        <v>0</v>
      </c>
      <c r="K1035" s="9">
        <v>0</v>
      </c>
      <c r="L1035" s="10">
        <v>0</v>
      </c>
    </row>
    <row r="1036" spans="1:12" x14ac:dyDescent="0.25">
      <c r="A1036" s="11"/>
      <c r="B1036" s="12"/>
      <c r="C1036" s="14"/>
      <c r="D1036" s="40"/>
      <c r="E1036" s="25"/>
      <c r="F1036" s="6"/>
      <c r="G1036" s="7"/>
      <c r="H1036" s="7"/>
      <c r="I1036" s="8"/>
      <c r="J1036" s="9">
        <v>0</v>
      </c>
      <c r="K1036" s="9">
        <v>0</v>
      </c>
      <c r="L1036" s="10">
        <v>0</v>
      </c>
    </row>
    <row r="1037" spans="1:12" x14ac:dyDescent="0.25">
      <c r="A1037" s="11"/>
      <c r="B1037" s="12"/>
      <c r="C1037" s="14"/>
      <c r="D1037" s="40"/>
      <c r="E1037" s="25"/>
      <c r="F1037" s="6"/>
      <c r="G1037" s="7"/>
      <c r="H1037" s="7"/>
      <c r="I1037" s="8"/>
      <c r="J1037" s="9">
        <v>0</v>
      </c>
      <c r="K1037" s="9">
        <v>0</v>
      </c>
      <c r="L1037" s="10">
        <v>0</v>
      </c>
    </row>
    <row r="1038" spans="1:12" x14ac:dyDescent="0.25">
      <c r="A1038" s="11"/>
      <c r="B1038" s="12"/>
      <c r="C1038" s="14"/>
      <c r="D1038" s="40"/>
      <c r="E1038" s="25"/>
      <c r="F1038" s="6"/>
      <c r="G1038" s="7"/>
      <c r="H1038" s="7"/>
      <c r="I1038" s="8"/>
      <c r="J1038" s="9">
        <v>0</v>
      </c>
      <c r="K1038" s="9">
        <v>0</v>
      </c>
      <c r="L1038" s="10">
        <v>0</v>
      </c>
    </row>
    <row r="1039" spans="1:12" x14ac:dyDescent="0.25">
      <c r="A1039" s="11"/>
      <c r="B1039" s="12"/>
      <c r="C1039" s="14"/>
      <c r="D1039" s="40"/>
      <c r="E1039" s="25"/>
      <c r="F1039" s="6"/>
      <c r="G1039" s="7"/>
      <c r="H1039" s="7"/>
      <c r="I1039" s="8"/>
      <c r="J1039" s="9">
        <v>0</v>
      </c>
      <c r="K1039" s="9">
        <v>0</v>
      </c>
      <c r="L1039" s="10">
        <v>0</v>
      </c>
    </row>
    <row r="1040" spans="1:12" x14ac:dyDescent="0.25">
      <c r="A1040" s="11"/>
      <c r="B1040" s="12"/>
      <c r="C1040" s="14"/>
      <c r="D1040" s="40"/>
      <c r="E1040" s="25"/>
      <c r="F1040" s="6"/>
      <c r="G1040" s="7"/>
      <c r="H1040" s="7"/>
      <c r="I1040" s="8"/>
      <c r="J1040" s="9">
        <v>0</v>
      </c>
      <c r="K1040" s="9">
        <v>0</v>
      </c>
      <c r="L1040" s="10">
        <v>0</v>
      </c>
    </row>
    <row r="1041" spans="1:12" x14ac:dyDescent="0.25">
      <c r="A1041" s="11"/>
      <c r="B1041" s="12"/>
      <c r="C1041" s="14"/>
      <c r="D1041" s="40"/>
      <c r="E1041" s="25"/>
      <c r="F1041" s="6"/>
      <c r="G1041" s="7"/>
      <c r="H1041" s="7"/>
      <c r="I1041" s="8"/>
      <c r="J1041" s="9">
        <v>0</v>
      </c>
      <c r="K1041" s="9">
        <v>0</v>
      </c>
      <c r="L1041" s="10">
        <v>0</v>
      </c>
    </row>
    <row r="1042" spans="1:12" x14ac:dyDescent="0.25">
      <c r="A1042" s="11"/>
      <c r="B1042" s="12"/>
      <c r="C1042" s="14"/>
      <c r="D1042" s="40"/>
      <c r="E1042" s="25"/>
      <c r="F1042" s="6"/>
      <c r="G1042" s="7"/>
      <c r="H1042" s="7"/>
      <c r="I1042" s="8"/>
      <c r="J1042" s="9">
        <v>0</v>
      </c>
      <c r="K1042" s="9">
        <v>0</v>
      </c>
      <c r="L1042" s="10">
        <v>0</v>
      </c>
    </row>
    <row r="1043" spans="1:12" x14ac:dyDescent="0.25">
      <c r="A1043" s="11"/>
      <c r="B1043" s="12"/>
      <c r="C1043" s="14"/>
      <c r="D1043" s="40"/>
      <c r="E1043" s="25"/>
      <c r="F1043" s="6"/>
      <c r="G1043" s="7"/>
      <c r="H1043" s="7"/>
      <c r="I1043" s="8"/>
      <c r="J1043" s="9">
        <v>0</v>
      </c>
      <c r="K1043" s="9">
        <v>0</v>
      </c>
      <c r="L1043" s="10">
        <v>0</v>
      </c>
    </row>
    <row r="1044" spans="1:12" x14ac:dyDescent="0.25">
      <c r="A1044" s="11"/>
      <c r="B1044" s="12"/>
      <c r="C1044" s="14"/>
      <c r="D1044" s="40"/>
      <c r="E1044" s="25"/>
      <c r="F1044" s="6"/>
      <c r="G1044" s="7"/>
      <c r="H1044" s="7"/>
      <c r="I1044" s="8"/>
      <c r="J1044" s="9">
        <v>0</v>
      </c>
      <c r="K1044" s="9">
        <v>0</v>
      </c>
      <c r="L1044" s="10">
        <v>0</v>
      </c>
    </row>
    <row r="1045" spans="1:12" x14ac:dyDescent="0.25">
      <c r="A1045" s="11"/>
      <c r="B1045" s="12"/>
      <c r="C1045" s="14"/>
      <c r="D1045" s="40"/>
      <c r="E1045" s="25"/>
      <c r="F1045" s="6"/>
      <c r="G1045" s="7"/>
      <c r="H1045" s="7"/>
      <c r="I1045" s="8"/>
      <c r="J1045" s="9">
        <v>0</v>
      </c>
      <c r="K1045" s="9">
        <v>0</v>
      </c>
      <c r="L1045" s="10">
        <v>0</v>
      </c>
    </row>
    <row r="1046" spans="1:12" x14ac:dyDescent="0.25">
      <c r="A1046" s="11"/>
      <c r="B1046" s="12"/>
      <c r="C1046" s="14"/>
      <c r="D1046" s="40"/>
      <c r="E1046" s="25"/>
      <c r="F1046" s="6"/>
      <c r="G1046" s="7"/>
      <c r="H1046" s="7"/>
      <c r="I1046" s="8"/>
      <c r="J1046" s="9">
        <v>0</v>
      </c>
      <c r="K1046" s="9">
        <v>0</v>
      </c>
      <c r="L1046" s="10">
        <v>0</v>
      </c>
    </row>
    <row r="1047" spans="1:12" x14ac:dyDescent="0.25">
      <c r="A1047" s="11"/>
      <c r="B1047" s="12"/>
      <c r="C1047" s="14"/>
      <c r="D1047" s="40"/>
      <c r="E1047" s="25"/>
      <c r="F1047" s="6"/>
      <c r="G1047" s="7"/>
      <c r="H1047" s="7"/>
      <c r="I1047" s="8"/>
      <c r="J1047" s="9">
        <v>0</v>
      </c>
      <c r="K1047" s="9">
        <v>0</v>
      </c>
      <c r="L1047" s="10">
        <v>0</v>
      </c>
    </row>
    <row r="1048" spans="1:12" x14ac:dyDescent="0.25">
      <c r="A1048" s="11"/>
      <c r="B1048" s="12"/>
      <c r="C1048" s="14"/>
      <c r="D1048" s="40"/>
      <c r="E1048" s="25"/>
      <c r="F1048" s="6"/>
      <c r="G1048" s="7"/>
      <c r="H1048" s="7"/>
      <c r="I1048" s="8"/>
      <c r="J1048" s="9">
        <v>0</v>
      </c>
      <c r="K1048" s="9">
        <v>0</v>
      </c>
      <c r="L1048" s="10">
        <v>0</v>
      </c>
    </row>
    <row r="1049" spans="1:12" x14ac:dyDescent="0.25">
      <c r="A1049" s="11"/>
      <c r="B1049" s="12"/>
      <c r="C1049" s="14"/>
      <c r="D1049" s="40"/>
      <c r="E1049" s="25"/>
      <c r="F1049" s="6"/>
      <c r="G1049" s="7"/>
      <c r="H1049" s="7"/>
      <c r="I1049" s="8"/>
      <c r="J1049" s="9">
        <v>0</v>
      </c>
      <c r="K1049" s="9">
        <v>0</v>
      </c>
      <c r="L1049" s="10">
        <v>0</v>
      </c>
    </row>
    <row r="1050" spans="1:12" x14ac:dyDescent="0.25">
      <c r="A1050" s="11"/>
      <c r="B1050" s="12"/>
      <c r="C1050" s="14"/>
      <c r="D1050" s="40"/>
      <c r="E1050" s="25"/>
      <c r="F1050" s="6"/>
      <c r="G1050" s="7"/>
      <c r="H1050" s="7"/>
      <c r="I1050" s="8"/>
      <c r="J1050" s="9">
        <v>0</v>
      </c>
      <c r="K1050" s="9">
        <v>0</v>
      </c>
      <c r="L1050" s="10">
        <v>0</v>
      </c>
    </row>
    <row r="1051" spans="1:12" x14ac:dyDescent="0.25">
      <c r="A1051" s="11"/>
      <c r="B1051" s="12"/>
      <c r="C1051" s="14"/>
      <c r="D1051" s="40"/>
      <c r="E1051" s="25"/>
      <c r="F1051" s="6"/>
      <c r="G1051" s="7"/>
      <c r="H1051" s="7"/>
      <c r="I1051" s="8"/>
      <c r="J1051" s="9">
        <v>0</v>
      </c>
      <c r="K1051" s="9">
        <v>0</v>
      </c>
      <c r="L1051" s="10">
        <v>0</v>
      </c>
    </row>
    <row r="1052" spans="1:12" x14ac:dyDescent="0.25">
      <c r="A1052" s="11"/>
      <c r="B1052" s="12"/>
      <c r="C1052" s="14"/>
      <c r="D1052" s="40"/>
      <c r="E1052" s="25"/>
      <c r="F1052" s="6"/>
      <c r="G1052" s="7"/>
      <c r="H1052" s="7"/>
      <c r="I1052" s="8"/>
      <c r="J1052" s="9">
        <v>0</v>
      </c>
      <c r="K1052" s="9">
        <v>0</v>
      </c>
      <c r="L1052" s="10">
        <v>0</v>
      </c>
    </row>
    <row r="1053" spans="1:12" x14ac:dyDescent="0.25">
      <c r="A1053" s="11"/>
      <c r="B1053" s="12"/>
      <c r="C1053" s="14"/>
      <c r="D1053" s="40"/>
      <c r="E1053" s="25"/>
      <c r="F1053" s="6"/>
      <c r="G1053" s="7"/>
      <c r="H1053" s="7"/>
      <c r="I1053" s="8"/>
      <c r="J1053" s="9">
        <v>0</v>
      </c>
      <c r="K1053" s="9">
        <v>0</v>
      </c>
      <c r="L1053" s="10">
        <v>0</v>
      </c>
    </row>
    <row r="1054" spans="1:12" x14ac:dyDescent="0.25">
      <c r="A1054" s="11"/>
      <c r="B1054" s="12"/>
      <c r="C1054" s="14"/>
      <c r="D1054" s="40"/>
      <c r="E1054" s="25"/>
      <c r="F1054" s="6"/>
      <c r="G1054" s="7"/>
      <c r="H1054" s="7"/>
      <c r="I1054" s="8"/>
      <c r="J1054" s="9">
        <v>0</v>
      </c>
      <c r="K1054" s="9">
        <v>0</v>
      </c>
      <c r="L1054" s="10">
        <v>0</v>
      </c>
    </row>
    <row r="1055" spans="1:12" x14ac:dyDescent="0.25">
      <c r="A1055" s="11"/>
      <c r="B1055" s="12"/>
      <c r="C1055" s="14"/>
      <c r="D1055" s="40"/>
      <c r="E1055" s="25"/>
      <c r="F1055" s="6"/>
      <c r="G1055" s="7"/>
      <c r="H1055" s="7"/>
      <c r="I1055" s="8"/>
      <c r="J1055" s="9">
        <v>0</v>
      </c>
      <c r="K1055" s="9">
        <v>0</v>
      </c>
      <c r="L1055" s="10">
        <v>0</v>
      </c>
    </row>
    <row r="1056" spans="1:12" x14ac:dyDescent="0.25">
      <c r="A1056" s="11"/>
      <c r="B1056" s="12"/>
      <c r="C1056" s="14"/>
      <c r="D1056" s="40"/>
      <c r="E1056" s="25"/>
      <c r="F1056" s="6"/>
      <c r="G1056" s="7"/>
      <c r="H1056" s="7"/>
      <c r="I1056" s="8"/>
      <c r="J1056" s="9">
        <v>0</v>
      </c>
      <c r="K1056" s="9">
        <v>0</v>
      </c>
      <c r="L1056" s="10">
        <v>0</v>
      </c>
    </row>
    <row r="1057" spans="1:12" x14ac:dyDescent="0.25">
      <c r="A1057" s="11"/>
      <c r="B1057" s="12"/>
      <c r="C1057" s="14"/>
      <c r="D1057" s="40"/>
      <c r="E1057" s="25"/>
      <c r="F1057" s="6"/>
      <c r="G1057" s="7"/>
      <c r="H1057" s="7"/>
      <c r="I1057" s="8"/>
      <c r="J1057" s="9">
        <v>0</v>
      </c>
      <c r="K1057" s="9">
        <v>0</v>
      </c>
      <c r="L1057" s="10">
        <v>0</v>
      </c>
    </row>
    <row r="1058" spans="1:12" x14ac:dyDescent="0.25">
      <c r="A1058" s="11"/>
      <c r="B1058" s="12"/>
      <c r="C1058" s="14"/>
      <c r="D1058" s="40"/>
      <c r="E1058" s="25"/>
      <c r="F1058" s="6"/>
      <c r="G1058" s="7"/>
      <c r="H1058" s="7"/>
      <c r="I1058" s="8"/>
      <c r="J1058" s="9">
        <v>0</v>
      </c>
      <c r="K1058" s="9">
        <v>0</v>
      </c>
      <c r="L1058" s="10">
        <v>0</v>
      </c>
    </row>
    <row r="1059" spans="1:12" x14ac:dyDescent="0.25">
      <c r="A1059" s="11"/>
      <c r="B1059" s="12"/>
      <c r="C1059" s="14"/>
      <c r="D1059" s="40"/>
      <c r="E1059" s="25"/>
      <c r="F1059" s="6"/>
      <c r="G1059" s="7"/>
      <c r="H1059" s="7"/>
      <c r="I1059" s="8"/>
      <c r="J1059" s="9">
        <v>0</v>
      </c>
      <c r="K1059" s="9">
        <v>0</v>
      </c>
      <c r="L1059" s="10">
        <v>0</v>
      </c>
    </row>
    <row r="1060" spans="1:12" x14ac:dyDescent="0.25">
      <c r="A1060" s="11"/>
      <c r="B1060" s="12"/>
      <c r="C1060" s="14"/>
      <c r="D1060" s="40"/>
      <c r="E1060" s="25"/>
      <c r="F1060" s="6"/>
      <c r="G1060" s="7"/>
      <c r="H1060" s="7"/>
      <c r="I1060" s="8"/>
      <c r="J1060" s="9">
        <v>0</v>
      </c>
      <c r="K1060" s="9">
        <v>0</v>
      </c>
      <c r="L1060" s="10">
        <v>0</v>
      </c>
    </row>
    <row r="1061" spans="1:12" x14ac:dyDescent="0.25">
      <c r="A1061" s="11"/>
      <c r="B1061" s="12"/>
      <c r="C1061" s="14"/>
      <c r="D1061" s="40"/>
      <c r="E1061" s="25"/>
      <c r="F1061" s="6"/>
      <c r="G1061" s="7"/>
      <c r="H1061" s="7"/>
      <c r="I1061" s="8"/>
      <c r="J1061" s="9">
        <v>0</v>
      </c>
      <c r="K1061" s="9">
        <v>0</v>
      </c>
      <c r="L1061" s="10">
        <v>0</v>
      </c>
    </row>
    <row r="1062" spans="1:12" x14ac:dyDescent="0.25">
      <c r="A1062" s="11"/>
      <c r="B1062" s="12"/>
      <c r="C1062" s="14"/>
      <c r="D1062" s="40"/>
      <c r="E1062" s="25"/>
      <c r="F1062" s="6"/>
      <c r="G1062" s="7"/>
      <c r="H1062" s="7"/>
      <c r="I1062" s="8"/>
      <c r="J1062" s="9">
        <v>0</v>
      </c>
      <c r="K1062" s="9">
        <v>0</v>
      </c>
      <c r="L1062" s="10">
        <v>0</v>
      </c>
    </row>
    <row r="1063" spans="1:12" x14ac:dyDescent="0.25">
      <c r="A1063" s="11"/>
      <c r="B1063" s="12"/>
      <c r="C1063" s="14"/>
      <c r="D1063" s="40"/>
      <c r="E1063" s="25"/>
      <c r="F1063" s="6"/>
      <c r="G1063" s="7"/>
      <c r="H1063" s="7"/>
      <c r="I1063" s="8"/>
      <c r="J1063" s="9">
        <v>0</v>
      </c>
      <c r="K1063" s="9">
        <v>0</v>
      </c>
      <c r="L1063" s="10">
        <v>0</v>
      </c>
    </row>
    <row r="1064" spans="1:12" x14ac:dyDescent="0.25">
      <c r="A1064" s="11"/>
      <c r="B1064" s="12"/>
      <c r="C1064" s="14"/>
      <c r="D1064" s="40"/>
      <c r="E1064" s="25"/>
      <c r="F1064" s="6"/>
      <c r="G1064" s="7"/>
      <c r="H1064" s="7"/>
      <c r="I1064" s="8"/>
      <c r="J1064" s="9">
        <v>0</v>
      </c>
      <c r="K1064" s="9">
        <v>0</v>
      </c>
      <c r="L1064" s="10">
        <v>0</v>
      </c>
    </row>
    <row r="1065" spans="1:12" x14ac:dyDescent="0.25">
      <c r="A1065" s="11"/>
      <c r="B1065" s="12"/>
      <c r="C1065" s="14"/>
      <c r="D1065" s="40"/>
      <c r="E1065" s="25"/>
      <c r="F1065" s="6"/>
      <c r="G1065" s="7"/>
      <c r="H1065" s="7"/>
      <c r="I1065" s="8"/>
      <c r="J1065" s="9">
        <v>0</v>
      </c>
      <c r="K1065" s="9">
        <v>0</v>
      </c>
      <c r="L1065" s="10">
        <v>0</v>
      </c>
    </row>
    <row r="1066" spans="1:12" x14ac:dyDescent="0.25">
      <c r="A1066" s="11"/>
      <c r="B1066" s="12"/>
      <c r="C1066" s="14"/>
      <c r="D1066" s="40"/>
      <c r="E1066" s="25"/>
      <c r="F1066" s="6"/>
      <c r="G1066" s="7"/>
      <c r="H1066" s="7"/>
      <c r="I1066" s="8"/>
      <c r="J1066" s="9">
        <v>0</v>
      </c>
      <c r="K1066" s="9">
        <v>0</v>
      </c>
      <c r="L1066" s="10">
        <v>0</v>
      </c>
    </row>
    <row r="1067" spans="1:12" x14ac:dyDescent="0.25">
      <c r="A1067" s="11"/>
      <c r="B1067" s="12"/>
      <c r="C1067" s="14"/>
      <c r="D1067" s="40"/>
      <c r="E1067" s="25"/>
      <c r="F1067" s="6"/>
      <c r="G1067" s="7"/>
      <c r="H1067" s="7"/>
      <c r="I1067" s="8"/>
      <c r="J1067" s="9">
        <v>0</v>
      </c>
      <c r="K1067" s="9">
        <v>0</v>
      </c>
      <c r="L1067" s="10">
        <v>0</v>
      </c>
    </row>
    <row r="1068" spans="1:12" x14ac:dyDescent="0.25">
      <c r="A1068" s="11"/>
      <c r="B1068" s="12"/>
      <c r="C1068" s="14"/>
      <c r="D1068" s="40"/>
      <c r="E1068" s="25"/>
      <c r="F1068" s="6"/>
      <c r="G1068" s="7"/>
      <c r="H1068" s="7"/>
      <c r="I1068" s="8"/>
      <c r="J1068" s="9">
        <v>0</v>
      </c>
      <c r="K1068" s="9">
        <v>0</v>
      </c>
      <c r="L1068" s="10">
        <v>0</v>
      </c>
    </row>
    <row r="1069" spans="1:12" x14ac:dyDescent="0.25">
      <c r="A1069" s="11"/>
      <c r="B1069" s="12"/>
      <c r="C1069" s="14"/>
      <c r="D1069" s="40"/>
      <c r="E1069" s="25"/>
      <c r="F1069" s="6"/>
      <c r="G1069" s="7"/>
      <c r="H1069" s="7"/>
      <c r="I1069" s="8"/>
      <c r="J1069" s="9">
        <v>0</v>
      </c>
      <c r="K1069" s="9">
        <v>0</v>
      </c>
      <c r="L1069" s="10">
        <v>0</v>
      </c>
    </row>
    <row r="1070" spans="1:12" x14ac:dyDescent="0.25">
      <c r="A1070" s="11"/>
      <c r="B1070" s="12"/>
      <c r="C1070" s="14"/>
      <c r="D1070" s="40"/>
      <c r="E1070" s="25"/>
      <c r="F1070" s="6"/>
      <c r="G1070" s="7"/>
      <c r="H1070" s="7"/>
      <c r="I1070" s="8"/>
      <c r="J1070" s="9">
        <v>0</v>
      </c>
      <c r="K1070" s="9">
        <v>0</v>
      </c>
      <c r="L1070" s="10">
        <v>0</v>
      </c>
    </row>
    <row r="1071" spans="1:12" x14ac:dyDescent="0.25">
      <c r="A1071" s="11"/>
      <c r="B1071" s="12"/>
      <c r="C1071" s="14"/>
      <c r="D1071" s="40"/>
      <c r="E1071" s="25"/>
      <c r="F1071" s="6"/>
      <c r="G1071" s="7"/>
      <c r="H1071" s="7"/>
      <c r="I1071" s="8"/>
      <c r="J1071" s="9">
        <v>0</v>
      </c>
      <c r="K1071" s="9">
        <v>0</v>
      </c>
      <c r="L1071" s="10">
        <v>0</v>
      </c>
    </row>
    <row r="1072" spans="1:12" x14ac:dyDescent="0.25">
      <c r="A1072" s="11"/>
      <c r="B1072" s="12"/>
      <c r="C1072" s="14"/>
      <c r="D1072" s="40"/>
      <c r="E1072" s="25"/>
      <c r="F1072" s="6"/>
      <c r="G1072" s="7"/>
      <c r="H1072" s="7"/>
      <c r="I1072" s="8"/>
      <c r="J1072" s="9">
        <v>0</v>
      </c>
      <c r="K1072" s="9">
        <v>0</v>
      </c>
      <c r="L1072" s="10">
        <v>0</v>
      </c>
    </row>
    <row r="1073" spans="1:12" x14ac:dyDescent="0.25">
      <c r="A1073" s="43"/>
      <c r="B1073" s="44"/>
      <c r="C1073" s="14"/>
      <c r="D1073" s="40"/>
      <c r="E1073" s="25"/>
      <c r="F1073" s="6"/>
      <c r="G1073" s="7"/>
      <c r="H1073" s="7"/>
      <c r="I1073" s="8"/>
      <c r="J1073" s="9">
        <v>0</v>
      </c>
      <c r="K1073" s="9">
        <v>0</v>
      </c>
      <c r="L1073" s="10">
        <v>0</v>
      </c>
    </row>
    <row r="1074" spans="1:12" x14ac:dyDescent="0.25">
      <c r="A1074" s="45" t="s">
        <v>566</v>
      </c>
      <c r="B1074" s="46" t="s">
        <v>567</v>
      </c>
      <c r="C1074" s="14" t="s">
        <v>568</v>
      </c>
      <c r="D1074" s="40" t="s">
        <v>110</v>
      </c>
      <c r="E1074" s="25" t="s">
        <v>32</v>
      </c>
      <c r="F1074" s="6">
        <v>1</v>
      </c>
      <c r="G1074" s="7">
        <v>45</v>
      </c>
      <c r="H1074" s="7"/>
      <c r="I1074" s="67">
        <v>37</v>
      </c>
      <c r="J1074" s="9">
        <v>1.2</v>
      </c>
      <c r="K1074" s="9">
        <v>0</v>
      </c>
      <c r="L1074" s="10">
        <v>54</v>
      </c>
    </row>
    <row r="1075" spans="1:12" x14ac:dyDescent="0.25">
      <c r="A1075" s="11" t="s">
        <v>11</v>
      </c>
      <c r="B1075" s="12"/>
      <c r="C1075" s="14" t="s">
        <v>569</v>
      </c>
      <c r="D1075" s="40" t="s">
        <v>7</v>
      </c>
      <c r="E1075" s="25" t="s">
        <v>32</v>
      </c>
      <c r="F1075" s="6">
        <v>1</v>
      </c>
      <c r="G1075" s="7"/>
      <c r="H1075" s="7">
        <v>7</v>
      </c>
      <c r="I1075" s="67">
        <v>29</v>
      </c>
      <c r="J1075" s="9">
        <v>0</v>
      </c>
      <c r="K1075" s="9">
        <v>0</v>
      </c>
      <c r="L1075" s="10">
        <v>14.5</v>
      </c>
    </row>
    <row r="1076" spans="1:12" ht="24" x14ac:dyDescent="0.25">
      <c r="A1076" s="11" t="s">
        <v>191</v>
      </c>
      <c r="B1076" s="12"/>
      <c r="C1076" s="14" t="s">
        <v>570</v>
      </c>
      <c r="D1076" s="102" t="s">
        <v>68</v>
      </c>
      <c r="E1076" s="25" t="s">
        <v>293</v>
      </c>
      <c r="F1076" s="6">
        <v>1</v>
      </c>
      <c r="G1076" s="7"/>
      <c r="H1076" s="7">
        <v>120</v>
      </c>
      <c r="I1076" s="67">
        <v>25</v>
      </c>
      <c r="J1076" s="9">
        <v>0</v>
      </c>
      <c r="K1076" s="9">
        <v>1</v>
      </c>
      <c r="L1076" s="13">
        <v>90</v>
      </c>
    </row>
    <row r="1077" spans="1:12" x14ac:dyDescent="0.25">
      <c r="A1077" s="11" t="s">
        <v>571</v>
      </c>
      <c r="B1077" s="12">
        <v>64.5</v>
      </c>
      <c r="C1077" s="14" t="s">
        <v>570</v>
      </c>
      <c r="D1077" s="40"/>
      <c r="E1077" s="25"/>
      <c r="F1077" s="6"/>
      <c r="G1077" s="7"/>
      <c r="H1077" s="7"/>
      <c r="I1077" s="8"/>
      <c r="J1077" s="9">
        <v>0</v>
      </c>
      <c r="K1077" s="9">
        <v>0</v>
      </c>
      <c r="L1077" s="10">
        <v>0</v>
      </c>
    </row>
    <row r="1078" spans="1:12" ht="24.75" x14ac:dyDescent="0.25">
      <c r="A1078" s="18" t="s">
        <v>572</v>
      </c>
      <c r="B1078" s="19">
        <v>28</v>
      </c>
      <c r="C1078" s="14" t="s">
        <v>573</v>
      </c>
      <c r="D1078" s="40" t="s">
        <v>322</v>
      </c>
      <c r="E1078" s="25" t="s">
        <v>10</v>
      </c>
      <c r="F1078" s="6">
        <v>1</v>
      </c>
      <c r="G1078" s="7">
        <f>60*0.75</f>
        <v>45</v>
      </c>
      <c r="H1078" s="7"/>
      <c r="I1078" s="67">
        <v>56</v>
      </c>
      <c r="J1078" s="9">
        <v>1.2</v>
      </c>
      <c r="K1078" s="9">
        <v>0</v>
      </c>
      <c r="L1078" s="13">
        <v>54</v>
      </c>
    </row>
    <row r="1079" spans="1:12" ht="24.75" x14ac:dyDescent="0.25">
      <c r="A1079" s="11"/>
      <c r="B1079" s="12"/>
      <c r="C1079" s="14" t="s">
        <v>574</v>
      </c>
      <c r="D1079" s="40" t="s">
        <v>68</v>
      </c>
      <c r="E1079" s="25" t="s">
        <v>81</v>
      </c>
      <c r="F1079" s="6">
        <v>1</v>
      </c>
      <c r="G1079" s="7"/>
      <c r="H1079" s="7">
        <v>60</v>
      </c>
      <c r="I1079" s="67">
        <v>26</v>
      </c>
      <c r="J1079" s="9">
        <v>0</v>
      </c>
      <c r="K1079" s="9">
        <v>1</v>
      </c>
      <c r="L1079" s="13">
        <v>45</v>
      </c>
    </row>
    <row r="1080" spans="1:12" x14ac:dyDescent="0.25">
      <c r="A1080" s="11"/>
      <c r="B1080" s="12"/>
      <c r="C1080" s="14" t="s">
        <v>575</v>
      </c>
      <c r="D1080" s="40" t="s">
        <v>132</v>
      </c>
      <c r="E1080" s="25" t="s">
        <v>384</v>
      </c>
      <c r="F1080" s="6">
        <v>1</v>
      </c>
      <c r="G1080" s="7">
        <v>60</v>
      </c>
      <c r="H1080" s="7"/>
      <c r="I1080" s="67">
        <v>46</v>
      </c>
      <c r="J1080" s="9">
        <v>1.2</v>
      </c>
      <c r="K1080" s="9">
        <v>0</v>
      </c>
      <c r="L1080" s="10">
        <v>72</v>
      </c>
    </row>
    <row r="1081" spans="1:12" ht="24.75" x14ac:dyDescent="0.25">
      <c r="A1081" s="11"/>
      <c r="B1081" s="12"/>
      <c r="C1081" s="14" t="s">
        <v>411</v>
      </c>
      <c r="D1081" s="40" t="s">
        <v>52</v>
      </c>
      <c r="E1081" s="25" t="s">
        <v>489</v>
      </c>
      <c r="F1081" s="6">
        <v>1</v>
      </c>
      <c r="G1081" s="7"/>
      <c r="H1081" s="7">
        <v>60</v>
      </c>
      <c r="I1081" s="67">
        <v>23</v>
      </c>
      <c r="J1081" s="9">
        <v>0</v>
      </c>
      <c r="K1081" s="9">
        <v>1</v>
      </c>
      <c r="L1081" s="13">
        <v>45</v>
      </c>
    </row>
    <row r="1082" spans="1:12" x14ac:dyDescent="0.25">
      <c r="A1082" s="11"/>
      <c r="B1082" s="12"/>
      <c r="C1082" s="14" t="s">
        <v>576</v>
      </c>
      <c r="D1082" s="40" t="s">
        <v>132</v>
      </c>
      <c r="E1082" s="25" t="s">
        <v>247</v>
      </c>
      <c r="F1082" s="6">
        <v>1</v>
      </c>
      <c r="G1082" s="7">
        <v>60</v>
      </c>
      <c r="H1082" s="7"/>
      <c r="I1082" s="67">
        <v>33</v>
      </c>
      <c r="J1082" s="9">
        <v>1.3</v>
      </c>
      <c r="K1082" s="9">
        <v>0</v>
      </c>
      <c r="L1082" s="10">
        <v>78</v>
      </c>
    </row>
    <row r="1083" spans="1:12" ht="24.75" x14ac:dyDescent="0.25">
      <c r="A1083" s="11"/>
      <c r="B1083" s="12"/>
      <c r="C1083" s="14" t="s">
        <v>324</v>
      </c>
      <c r="D1083" s="40" t="s">
        <v>120</v>
      </c>
      <c r="E1083" s="25" t="s">
        <v>136</v>
      </c>
      <c r="F1083" s="6">
        <v>1</v>
      </c>
      <c r="G1083" s="7">
        <v>8</v>
      </c>
      <c r="H1083" s="7"/>
      <c r="I1083" s="8">
        <v>31</v>
      </c>
      <c r="J1083" s="9">
        <v>1.3</v>
      </c>
      <c r="K1083" s="9">
        <v>0</v>
      </c>
      <c r="L1083" s="10">
        <v>10.4</v>
      </c>
    </row>
    <row r="1084" spans="1:12" ht="24.75" x14ac:dyDescent="0.25">
      <c r="A1084" s="11"/>
      <c r="B1084" s="12"/>
      <c r="C1084" s="14" t="s">
        <v>577</v>
      </c>
      <c r="D1084" s="40" t="s">
        <v>52</v>
      </c>
      <c r="E1084" s="25" t="s">
        <v>136</v>
      </c>
      <c r="F1084" s="6">
        <v>1</v>
      </c>
      <c r="G1084" s="7"/>
      <c r="H1084" s="7">
        <v>60</v>
      </c>
      <c r="I1084" s="67">
        <v>29</v>
      </c>
      <c r="J1084" s="9">
        <v>0</v>
      </c>
      <c r="K1084" s="9">
        <v>1.3</v>
      </c>
      <c r="L1084" s="10">
        <v>58.5</v>
      </c>
    </row>
    <row r="1085" spans="1:12" x14ac:dyDescent="0.25">
      <c r="A1085" s="11"/>
      <c r="B1085" s="12"/>
      <c r="C1085" s="14" t="s">
        <v>578</v>
      </c>
      <c r="D1085" s="81" t="s">
        <v>29</v>
      </c>
      <c r="E1085" s="25" t="s">
        <v>24</v>
      </c>
      <c r="F1085" s="6">
        <v>1</v>
      </c>
      <c r="G1085" s="7">
        <v>16</v>
      </c>
      <c r="H1085" s="7"/>
      <c r="I1085" s="8"/>
      <c r="J1085" s="9">
        <v>0</v>
      </c>
      <c r="K1085" s="9">
        <v>0</v>
      </c>
      <c r="L1085" s="10">
        <v>0</v>
      </c>
    </row>
    <row r="1086" spans="1:12" x14ac:dyDescent="0.25">
      <c r="A1086" s="11"/>
      <c r="B1086" s="12"/>
      <c r="C1086" s="14"/>
      <c r="D1086" s="40"/>
      <c r="E1086" s="25"/>
      <c r="F1086" s="6"/>
      <c r="G1086" s="7"/>
      <c r="H1086" s="7"/>
      <c r="I1086" s="8"/>
      <c r="J1086" s="9">
        <v>0</v>
      </c>
      <c r="K1086" s="9">
        <v>0</v>
      </c>
      <c r="L1086" s="10">
        <v>0</v>
      </c>
    </row>
    <row r="1087" spans="1:12" ht="36.75" x14ac:dyDescent="0.25">
      <c r="A1087" s="11"/>
      <c r="B1087" s="12"/>
      <c r="C1087" s="14" t="s">
        <v>579</v>
      </c>
      <c r="D1087" s="40" t="s">
        <v>86</v>
      </c>
      <c r="E1087" s="25" t="s">
        <v>143</v>
      </c>
      <c r="F1087" s="6">
        <v>2</v>
      </c>
      <c r="G1087" s="7"/>
      <c r="H1087" s="7">
        <v>60</v>
      </c>
      <c r="I1087" s="67">
        <f>VLOOKUP(C1087,[1]LHP!$B$4850:$G$7706,6,1)</f>
        <v>26</v>
      </c>
      <c r="J1087" s="9">
        <v>0</v>
      </c>
      <c r="K1087" s="9">
        <v>1</v>
      </c>
      <c r="L1087" s="13">
        <v>45</v>
      </c>
    </row>
    <row r="1088" spans="1:12" ht="36.75" x14ac:dyDescent="0.25">
      <c r="A1088" s="11"/>
      <c r="B1088" s="12"/>
      <c r="C1088" s="14" t="s">
        <v>580</v>
      </c>
      <c r="D1088" s="40" t="s">
        <v>86</v>
      </c>
      <c r="E1088" s="25" t="s">
        <v>225</v>
      </c>
      <c r="F1088" s="6">
        <v>2</v>
      </c>
      <c r="G1088" s="7"/>
      <c r="H1088" s="7">
        <v>60</v>
      </c>
      <c r="I1088" s="67">
        <f>VLOOKUP(C1088,[1]LHP!$B$4850:$G$7706,6,1)</f>
        <v>31</v>
      </c>
      <c r="J1088" s="9">
        <v>0</v>
      </c>
      <c r="K1088" s="9">
        <v>1.1000000000000001</v>
      </c>
      <c r="L1088" s="13">
        <v>49.5</v>
      </c>
    </row>
    <row r="1089" spans="1:12" x14ac:dyDescent="0.25">
      <c r="A1089" s="11"/>
      <c r="B1089" s="12"/>
      <c r="C1089" s="14" t="s">
        <v>581</v>
      </c>
      <c r="D1089" s="40" t="s">
        <v>83</v>
      </c>
      <c r="E1089" s="25" t="s">
        <v>154</v>
      </c>
      <c r="F1089" s="6">
        <v>2</v>
      </c>
      <c r="G1089" s="7"/>
      <c r="H1089" s="7">
        <v>7</v>
      </c>
      <c r="I1089" s="67">
        <v>45</v>
      </c>
      <c r="J1089" s="9">
        <v>0</v>
      </c>
      <c r="K1089" s="9">
        <v>0</v>
      </c>
      <c r="L1089" s="13">
        <v>22.5</v>
      </c>
    </row>
    <row r="1090" spans="1:12" ht="36.75" x14ac:dyDescent="0.25">
      <c r="A1090" s="11"/>
      <c r="B1090" s="12"/>
      <c r="C1090" s="14" t="s">
        <v>156</v>
      </c>
      <c r="D1090" s="40" t="s">
        <v>86</v>
      </c>
      <c r="E1090" s="25" t="s">
        <v>461</v>
      </c>
      <c r="F1090" s="6">
        <v>2</v>
      </c>
      <c r="G1090" s="7"/>
      <c r="H1090" s="7">
        <v>60</v>
      </c>
      <c r="I1090" s="67">
        <v>24</v>
      </c>
      <c r="J1090" s="9">
        <v>0</v>
      </c>
      <c r="K1090" s="9">
        <v>1</v>
      </c>
      <c r="L1090" s="13">
        <v>45</v>
      </c>
    </row>
    <row r="1091" spans="1:12" ht="36.75" x14ac:dyDescent="0.25">
      <c r="A1091" s="11"/>
      <c r="B1091" s="12"/>
      <c r="C1091" s="14" t="s">
        <v>582</v>
      </c>
      <c r="D1091" s="40" t="s">
        <v>86</v>
      </c>
      <c r="E1091" s="25" t="s">
        <v>583</v>
      </c>
      <c r="F1091" s="6">
        <v>2</v>
      </c>
      <c r="G1091" s="7"/>
      <c r="H1091" s="7">
        <v>60</v>
      </c>
      <c r="I1091" s="67">
        <v>20</v>
      </c>
      <c r="J1091" s="9">
        <v>0</v>
      </c>
      <c r="K1091" s="9">
        <v>1</v>
      </c>
      <c r="L1091" s="13">
        <v>45</v>
      </c>
    </row>
    <row r="1092" spans="1:12" ht="36.75" x14ac:dyDescent="0.25">
      <c r="A1092" s="11"/>
      <c r="B1092" s="12"/>
      <c r="C1092" s="14" t="s">
        <v>244</v>
      </c>
      <c r="D1092" s="40" t="s">
        <v>86</v>
      </c>
      <c r="E1092" s="25" t="s">
        <v>584</v>
      </c>
      <c r="F1092" s="6">
        <v>2</v>
      </c>
      <c r="G1092" s="7"/>
      <c r="H1092" s="7">
        <v>60</v>
      </c>
      <c r="I1092" s="67">
        <v>22</v>
      </c>
      <c r="J1092" s="9">
        <v>0</v>
      </c>
      <c r="K1092" s="9">
        <v>1</v>
      </c>
      <c r="L1092" s="13">
        <v>45</v>
      </c>
    </row>
    <row r="1093" spans="1:12" ht="24.75" x14ac:dyDescent="0.25">
      <c r="A1093" s="11"/>
      <c r="B1093" s="12"/>
      <c r="C1093" s="14" t="s">
        <v>585</v>
      </c>
      <c r="D1093" s="40" t="s">
        <v>506</v>
      </c>
      <c r="E1093" s="25" t="s">
        <v>161</v>
      </c>
      <c r="F1093" s="6">
        <v>2</v>
      </c>
      <c r="G1093" s="7">
        <f>30*0.75</f>
        <v>22.5</v>
      </c>
      <c r="H1093" s="7"/>
      <c r="I1093" s="67">
        <f>VLOOKUP(C1093,[1]LHP!$B$4850:$G$7706,6,1)</f>
        <v>42</v>
      </c>
      <c r="J1093" s="9">
        <v>1.2</v>
      </c>
      <c r="K1093" s="9">
        <v>0</v>
      </c>
      <c r="L1093" s="10">
        <v>27</v>
      </c>
    </row>
    <row r="1094" spans="1:12" ht="24.75" x14ac:dyDescent="0.25">
      <c r="A1094" s="11"/>
      <c r="B1094" s="12"/>
      <c r="C1094" s="14" t="s">
        <v>586</v>
      </c>
      <c r="D1094" s="40" t="s">
        <v>151</v>
      </c>
      <c r="E1094" s="25" t="s">
        <v>161</v>
      </c>
      <c r="F1094" s="6">
        <v>2</v>
      </c>
      <c r="G1094" s="7">
        <v>15</v>
      </c>
      <c r="H1094" s="7"/>
      <c r="I1094" s="67">
        <f>VLOOKUP(C1094,[1]LHP!$B$4850:$G$7706,6,1)</f>
        <v>41</v>
      </c>
      <c r="J1094" s="9">
        <v>1.2</v>
      </c>
      <c r="K1094" s="9">
        <v>0</v>
      </c>
      <c r="L1094" s="10">
        <v>18</v>
      </c>
    </row>
    <row r="1095" spans="1:12" ht="24.75" x14ac:dyDescent="0.25">
      <c r="A1095" s="11"/>
      <c r="B1095" s="12"/>
      <c r="C1095" s="14" t="s">
        <v>587</v>
      </c>
      <c r="D1095" s="40" t="s">
        <v>149</v>
      </c>
      <c r="E1095" s="25" t="s">
        <v>384</v>
      </c>
      <c r="F1095" s="6">
        <v>2</v>
      </c>
      <c r="G1095" s="7">
        <v>30</v>
      </c>
      <c r="H1095" s="7"/>
      <c r="I1095" s="67">
        <f>VLOOKUP(C1095,[1]LHP!$B$4850:$G$7706,6,1)</f>
        <v>36</v>
      </c>
      <c r="J1095" s="9">
        <v>1.2</v>
      </c>
      <c r="K1095" s="9">
        <v>0</v>
      </c>
      <c r="L1095" s="10">
        <v>36</v>
      </c>
    </row>
    <row r="1096" spans="1:12" ht="24.75" x14ac:dyDescent="0.25">
      <c r="A1096" s="11"/>
      <c r="B1096" s="12"/>
      <c r="C1096" s="14" t="s">
        <v>588</v>
      </c>
      <c r="D1096" s="40" t="s">
        <v>151</v>
      </c>
      <c r="E1096" s="25" t="s">
        <v>384</v>
      </c>
      <c r="F1096" s="6">
        <v>2</v>
      </c>
      <c r="G1096" s="7">
        <v>15</v>
      </c>
      <c r="H1096" s="7"/>
      <c r="I1096" s="67">
        <f>VLOOKUP(C1096,[1]LHP!$B$4850:$G$7706,6,1)</f>
        <v>36</v>
      </c>
      <c r="J1096" s="9">
        <v>1.2</v>
      </c>
      <c r="K1096" s="9">
        <v>0</v>
      </c>
      <c r="L1096" s="10">
        <v>18</v>
      </c>
    </row>
    <row r="1097" spans="1:12" ht="36.75" x14ac:dyDescent="0.25">
      <c r="A1097" s="11"/>
      <c r="B1097" s="12"/>
      <c r="C1097" s="14" t="s">
        <v>589</v>
      </c>
      <c r="D1097" s="40" t="s">
        <v>86</v>
      </c>
      <c r="E1097" s="25" t="s">
        <v>247</v>
      </c>
      <c r="F1097" s="6">
        <v>2</v>
      </c>
      <c r="G1097" s="7"/>
      <c r="H1097" s="7">
        <v>60</v>
      </c>
      <c r="I1097" s="67">
        <f>VLOOKUP(C1097,[1]LHP!$B$4850:$G$7706,6,1)</f>
        <v>28</v>
      </c>
      <c r="J1097" s="9">
        <v>0</v>
      </c>
      <c r="K1097" s="9">
        <v>1.3</v>
      </c>
      <c r="L1097" s="137">
        <v>58.5</v>
      </c>
    </row>
    <row r="1098" spans="1:12" x14ac:dyDescent="0.25">
      <c r="A1098" s="11"/>
      <c r="B1098" s="12"/>
      <c r="C1098" s="14" t="s">
        <v>590</v>
      </c>
      <c r="D1098" s="40" t="s">
        <v>83</v>
      </c>
      <c r="E1098" s="25" t="s">
        <v>189</v>
      </c>
      <c r="F1098" s="6">
        <v>2</v>
      </c>
      <c r="G1098" s="7"/>
      <c r="H1098" s="7">
        <v>7</v>
      </c>
      <c r="I1098" s="67">
        <f>VLOOKUP(C1098,[1]LHP!$B$4850:$G$7706,6,1)</f>
        <v>24</v>
      </c>
      <c r="J1098" s="9">
        <v>0</v>
      </c>
      <c r="K1098" s="9">
        <v>0</v>
      </c>
      <c r="L1098" s="10">
        <v>15.6</v>
      </c>
    </row>
    <row r="1099" spans="1:12" ht="36.75" x14ac:dyDescent="0.25">
      <c r="A1099" s="11"/>
      <c r="B1099" s="12"/>
      <c r="C1099" s="14" t="s">
        <v>591</v>
      </c>
      <c r="D1099" s="40" t="s">
        <v>86</v>
      </c>
      <c r="E1099" s="25" t="s">
        <v>189</v>
      </c>
      <c r="F1099" s="6">
        <v>2</v>
      </c>
      <c r="G1099" s="7"/>
      <c r="H1099" s="7">
        <v>60</v>
      </c>
      <c r="I1099" s="67">
        <f>VLOOKUP(C1099,[1]LHP!$B$4850:$G$7706,6,1)</f>
        <v>24</v>
      </c>
      <c r="J1099" s="9">
        <v>0</v>
      </c>
      <c r="K1099" s="9">
        <v>1.3</v>
      </c>
      <c r="L1099" s="10">
        <v>58.5</v>
      </c>
    </row>
    <row r="1100" spans="1:12" ht="24.75" x14ac:dyDescent="0.25">
      <c r="A1100" s="11"/>
      <c r="B1100" s="12"/>
      <c r="C1100" s="14" t="s">
        <v>592</v>
      </c>
      <c r="D1100" s="40" t="s">
        <v>149</v>
      </c>
      <c r="E1100" s="25" t="s">
        <v>95</v>
      </c>
      <c r="F1100" s="6">
        <v>2</v>
      </c>
      <c r="G1100" s="7">
        <v>30</v>
      </c>
      <c r="H1100" s="7"/>
      <c r="I1100" s="67">
        <f>VLOOKUP(C1100,[1]LHP!$B$4850:$G$7706,6,1)</f>
        <v>26</v>
      </c>
      <c r="J1100" s="9">
        <v>1.3</v>
      </c>
      <c r="K1100" s="9">
        <v>0</v>
      </c>
      <c r="L1100" s="10">
        <v>39</v>
      </c>
    </row>
    <row r="1101" spans="1:12" x14ac:dyDescent="0.25">
      <c r="A1101" s="11"/>
      <c r="B1101" s="12"/>
      <c r="C1101" s="14" t="s">
        <v>593</v>
      </c>
      <c r="D1101" s="81" t="s">
        <v>29</v>
      </c>
      <c r="E1101" s="25" t="s">
        <v>24</v>
      </c>
      <c r="F1101" s="6">
        <v>2</v>
      </c>
      <c r="G1101" s="7">
        <v>15</v>
      </c>
      <c r="H1101" s="7"/>
      <c r="I1101" s="8"/>
      <c r="J1101" s="9">
        <v>0</v>
      </c>
      <c r="K1101" s="9">
        <v>0</v>
      </c>
      <c r="L1101" s="10">
        <v>0</v>
      </c>
    </row>
    <row r="1102" spans="1:12" ht="36.75" x14ac:dyDescent="0.25">
      <c r="A1102" s="11"/>
      <c r="B1102" s="12"/>
      <c r="C1102" s="14" t="s">
        <v>594</v>
      </c>
      <c r="D1102" s="40" t="s">
        <v>312</v>
      </c>
      <c r="E1102" s="25" t="s">
        <v>314</v>
      </c>
      <c r="F1102" s="6">
        <v>2</v>
      </c>
      <c r="G1102" s="7">
        <v>10</v>
      </c>
      <c r="H1102" s="7">
        <v>20</v>
      </c>
      <c r="I1102" s="67">
        <f>VLOOKUP(C1102,[1]LHP!$B$4850:$G$7706,6,1)</f>
        <v>32</v>
      </c>
      <c r="J1102" s="9">
        <v>1.3</v>
      </c>
      <c r="K1102" s="9">
        <v>1.3</v>
      </c>
      <c r="L1102" s="10">
        <v>32.5</v>
      </c>
    </row>
    <row r="1103" spans="1:12" ht="36.75" x14ac:dyDescent="0.25">
      <c r="A1103" s="11"/>
      <c r="B1103" s="12"/>
      <c r="C1103" s="14" t="s">
        <v>595</v>
      </c>
      <c r="D1103" s="40" t="s">
        <v>312</v>
      </c>
      <c r="E1103" s="25" t="s">
        <v>27</v>
      </c>
      <c r="F1103" s="6">
        <v>2</v>
      </c>
      <c r="G1103" s="7">
        <v>10</v>
      </c>
      <c r="H1103" s="7">
        <v>20</v>
      </c>
      <c r="I1103" s="67">
        <f>VLOOKUP(C1103,[1]LHP!$B$4850:$G$7706,6,1)</f>
        <v>17</v>
      </c>
      <c r="J1103" s="9">
        <v>1.3</v>
      </c>
      <c r="K1103" s="9">
        <v>1.3</v>
      </c>
      <c r="L1103" s="10">
        <v>32.5</v>
      </c>
    </row>
    <row r="1104" spans="1:12" x14ac:dyDescent="0.25">
      <c r="A1104" s="11"/>
      <c r="B1104" s="12"/>
      <c r="C1104" s="14"/>
      <c r="D1104" s="40"/>
      <c r="E1104" s="25"/>
      <c r="F1104" s="6"/>
      <c r="G1104" s="7"/>
      <c r="H1104" s="7"/>
      <c r="I1104" s="8"/>
      <c r="J1104" s="9">
        <v>0</v>
      </c>
      <c r="K1104" s="9">
        <v>0</v>
      </c>
      <c r="L1104" s="10">
        <v>0</v>
      </c>
    </row>
    <row r="1105" spans="1:12" x14ac:dyDescent="0.25">
      <c r="A1105" s="11"/>
      <c r="B1105" s="12"/>
      <c r="C1105" s="14"/>
      <c r="D1105" s="40"/>
      <c r="E1105" s="25"/>
      <c r="F1105" s="6"/>
      <c r="G1105" s="7"/>
      <c r="H1105" s="7"/>
      <c r="I1105" s="8"/>
      <c r="J1105" s="9">
        <v>0</v>
      </c>
      <c r="K1105" s="9">
        <v>0</v>
      </c>
      <c r="L1105" s="10">
        <v>0</v>
      </c>
    </row>
    <row r="1106" spans="1:12" x14ac:dyDescent="0.25">
      <c r="A1106" s="11"/>
      <c r="B1106" s="12"/>
      <c r="C1106" s="14"/>
      <c r="D1106" s="40"/>
      <c r="E1106" s="25"/>
      <c r="F1106" s="6"/>
      <c r="G1106" s="7"/>
      <c r="H1106" s="7"/>
      <c r="I1106" s="8"/>
      <c r="J1106" s="9">
        <v>0</v>
      </c>
      <c r="K1106" s="9">
        <v>0</v>
      </c>
      <c r="L1106" s="10">
        <v>0</v>
      </c>
    </row>
    <row r="1107" spans="1:12" x14ac:dyDescent="0.25">
      <c r="A1107" s="11"/>
      <c r="B1107" s="12"/>
      <c r="C1107" s="14"/>
      <c r="D1107" s="40"/>
      <c r="E1107" s="25"/>
      <c r="F1107" s="6"/>
      <c r="G1107" s="7"/>
      <c r="H1107" s="7"/>
      <c r="I1107" s="8"/>
      <c r="J1107" s="9">
        <v>0</v>
      </c>
      <c r="K1107" s="9">
        <v>0</v>
      </c>
      <c r="L1107" s="10">
        <v>0</v>
      </c>
    </row>
    <row r="1108" spans="1:12" x14ac:dyDescent="0.25">
      <c r="A1108" s="11"/>
      <c r="B1108" s="12"/>
      <c r="C1108" s="14"/>
      <c r="D1108" s="40"/>
      <c r="E1108" s="25"/>
      <c r="F1108" s="6"/>
      <c r="G1108" s="7"/>
      <c r="H1108" s="7"/>
      <c r="I1108" s="8"/>
      <c r="J1108" s="9">
        <v>0</v>
      </c>
      <c r="K1108" s="9">
        <v>0</v>
      </c>
      <c r="L1108" s="10">
        <v>0</v>
      </c>
    </row>
    <row r="1109" spans="1:12" x14ac:dyDescent="0.25">
      <c r="A1109" s="11"/>
      <c r="B1109" s="12"/>
      <c r="C1109" s="14"/>
      <c r="D1109" s="40"/>
      <c r="E1109" s="25"/>
      <c r="F1109" s="6"/>
      <c r="G1109" s="7"/>
      <c r="H1109" s="7"/>
      <c r="I1109" s="8"/>
      <c r="J1109" s="9">
        <v>0</v>
      </c>
      <c r="K1109" s="9">
        <v>0</v>
      </c>
      <c r="L1109" s="10">
        <v>0</v>
      </c>
    </row>
    <row r="1110" spans="1:12" x14ac:dyDescent="0.25">
      <c r="A1110" s="11"/>
      <c r="B1110" s="12"/>
      <c r="C1110" s="14"/>
      <c r="D1110" s="40"/>
      <c r="E1110" s="25"/>
      <c r="F1110" s="6"/>
      <c r="G1110" s="7"/>
      <c r="H1110" s="7"/>
      <c r="I1110" s="8"/>
      <c r="J1110" s="9">
        <v>0</v>
      </c>
      <c r="K1110" s="9">
        <v>0</v>
      </c>
      <c r="L1110" s="10">
        <v>0</v>
      </c>
    </row>
    <row r="1111" spans="1:12" x14ac:dyDescent="0.25">
      <c r="A1111" s="11"/>
      <c r="B1111" s="12"/>
      <c r="C1111" s="14"/>
      <c r="D1111" s="40"/>
      <c r="E1111" s="25"/>
      <c r="F1111" s="6"/>
      <c r="G1111" s="7"/>
      <c r="H1111" s="7"/>
      <c r="I1111" s="8"/>
      <c r="J1111" s="9">
        <v>0</v>
      </c>
      <c r="K1111" s="9">
        <v>0</v>
      </c>
      <c r="L1111" s="10">
        <v>0</v>
      </c>
    </row>
    <row r="1112" spans="1:12" x14ac:dyDescent="0.25">
      <c r="A1112" s="11"/>
      <c r="B1112" s="12"/>
      <c r="C1112" s="14"/>
      <c r="D1112" s="40"/>
      <c r="E1112" s="25"/>
      <c r="F1112" s="6"/>
      <c r="G1112" s="7"/>
      <c r="H1112" s="7"/>
      <c r="I1112" s="8"/>
      <c r="J1112" s="9">
        <v>0</v>
      </c>
      <c r="K1112" s="9">
        <v>0</v>
      </c>
      <c r="L1112" s="10">
        <v>0</v>
      </c>
    </row>
    <row r="1113" spans="1:12" x14ac:dyDescent="0.25">
      <c r="A1113" s="11"/>
      <c r="B1113" s="12"/>
      <c r="C1113" s="14"/>
      <c r="D1113" s="40"/>
      <c r="E1113" s="25"/>
      <c r="F1113" s="6"/>
      <c r="G1113" s="7"/>
      <c r="H1113" s="7"/>
      <c r="I1113" s="8"/>
      <c r="J1113" s="9">
        <v>0</v>
      </c>
      <c r="K1113" s="9">
        <v>0</v>
      </c>
      <c r="L1113" s="10">
        <v>0</v>
      </c>
    </row>
    <row r="1114" spans="1:12" x14ac:dyDescent="0.25">
      <c r="A1114" s="11"/>
      <c r="B1114" s="12"/>
      <c r="C1114" s="14"/>
      <c r="D1114" s="40"/>
      <c r="E1114" s="25"/>
      <c r="F1114" s="6"/>
      <c r="G1114" s="7"/>
      <c r="H1114" s="7"/>
      <c r="I1114" s="8"/>
      <c r="J1114" s="9">
        <v>0</v>
      </c>
      <c r="K1114" s="9">
        <v>0</v>
      </c>
      <c r="L1114" s="10">
        <v>0</v>
      </c>
    </row>
    <row r="1115" spans="1:12" x14ac:dyDescent="0.25">
      <c r="A1115" s="11"/>
      <c r="B1115" s="12"/>
      <c r="C1115" s="14"/>
      <c r="D1115" s="40"/>
      <c r="E1115" s="25"/>
      <c r="F1115" s="6"/>
      <c r="G1115" s="7"/>
      <c r="H1115" s="7"/>
      <c r="I1115" s="8"/>
      <c r="J1115" s="9">
        <v>0</v>
      </c>
      <c r="K1115" s="9">
        <v>0</v>
      </c>
      <c r="L1115" s="10">
        <v>0</v>
      </c>
    </row>
    <row r="1116" spans="1:12" x14ac:dyDescent="0.25">
      <c r="A1116" s="11"/>
      <c r="B1116" s="12"/>
      <c r="C1116" s="14"/>
      <c r="D1116" s="40"/>
      <c r="E1116" s="25"/>
      <c r="F1116" s="6"/>
      <c r="G1116" s="7"/>
      <c r="H1116" s="7"/>
      <c r="I1116" s="8"/>
      <c r="J1116" s="9">
        <v>0</v>
      </c>
      <c r="K1116" s="9">
        <v>0</v>
      </c>
      <c r="L1116" s="10">
        <v>0</v>
      </c>
    </row>
    <row r="1117" spans="1:12" x14ac:dyDescent="0.25">
      <c r="A1117" s="11"/>
      <c r="B1117" s="12"/>
      <c r="C1117" s="14"/>
      <c r="D1117" s="40"/>
      <c r="E1117" s="25"/>
      <c r="F1117" s="6"/>
      <c r="G1117" s="7"/>
      <c r="H1117" s="7"/>
      <c r="I1117" s="8"/>
      <c r="J1117" s="9">
        <v>0</v>
      </c>
      <c r="K1117" s="9">
        <v>0</v>
      </c>
      <c r="L1117" s="10">
        <v>0</v>
      </c>
    </row>
    <row r="1118" spans="1:12" x14ac:dyDescent="0.25">
      <c r="A1118" s="11"/>
      <c r="B1118" s="12"/>
      <c r="C1118" s="14"/>
      <c r="D1118" s="40"/>
      <c r="E1118" s="25"/>
      <c r="F1118" s="6"/>
      <c r="G1118" s="7"/>
      <c r="H1118" s="7"/>
      <c r="I1118" s="8"/>
      <c r="J1118" s="9">
        <v>0</v>
      </c>
      <c r="K1118" s="9">
        <v>0</v>
      </c>
      <c r="L1118" s="10">
        <v>0</v>
      </c>
    </row>
    <row r="1119" spans="1:12" x14ac:dyDescent="0.25">
      <c r="A1119" s="11"/>
      <c r="B1119" s="12"/>
      <c r="C1119" s="14"/>
      <c r="D1119" s="40"/>
      <c r="E1119" s="25"/>
      <c r="F1119" s="6"/>
      <c r="G1119" s="7"/>
      <c r="H1119" s="7"/>
      <c r="I1119" s="8"/>
      <c r="J1119" s="9">
        <v>0</v>
      </c>
      <c r="K1119" s="9">
        <v>0</v>
      </c>
      <c r="L1119" s="10">
        <v>0</v>
      </c>
    </row>
    <row r="1120" spans="1:12" x14ac:dyDescent="0.25">
      <c r="A1120" s="11"/>
      <c r="B1120" s="12"/>
      <c r="C1120" s="14"/>
      <c r="D1120" s="40"/>
      <c r="E1120" s="25"/>
      <c r="F1120" s="6"/>
      <c r="G1120" s="7"/>
      <c r="H1120" s="7"/>
      <c r="I1120" s="8"/>
      <c r="J1120" s="9">
        <v>0</v>
      </c>
      <c r="K1120" s="9">
        <v>0</v>
      </c>
      <c r="L1120" s="10">
        <v>0</v>
      </c>
    </row>
    <row r="1121" spans="1:12" x14ac:dyDescent="0.25">
      <c r="A1121" s="11"/>
      <c r="B1121" s="12"/>
      <c r="C1121" s="14"/>
      <c r="D1121" s="40"/>
      <c r="E1121" s="25"/>
      <c r="F1121" s="6"/>
      <c r="G1121" s="7"/>
      <c r="H1121" s="7"/>
      <c r="I1121" s="8"/>
      <c r="J1121" s="9">
        <v>0</v>
      </c>
      <c r="K1121" s="9">
        <v>0</v>
      </c>
      <c r="L1121" s="10">
        <v>0</v>
      </c>
    </row>
    <row r="1122" spans="1:12" x14ac:dyDescent="0.25">
      <c r="A1122" s="11"/>
      <c r="B1122" s="12"/>
      <c r="C1122" s="14"/>
      <c r="D1122" s="40"/>
      <c r="E1122" s="25"/>
      <c r="F1122" s="6"/>
      <c r="G1122" s="7"/>
      <c r="H1122" s="7"/>
      <c r="I1122" s="8"/>
      <c r="J1122" s="9">
        <v>0</v>
      </c>
      <c r="K1122" s="9">
        <v>0</v>
      </c>
      <c r="L1122" s="10">
        <v>0</v>
      </c>
    </row>
    <row r="1123" spans="1:12" x14ac:dyDescent="0.25">
      <c r="A1123" s="11"/>
      <c r="B1123" s="12"/>
      <c r="C1123" s="14"/>
      <c r="D1123" s="40"/>
      <c r="E1123" s="25"/>
      <c r="F1123" s="6"/>
      <c r="G1123" s="7"/>
      <c r="H1123" s="7"/>
      <c r="I1123" s="8"/>
      <c r="J1123" s="9">
        <v>0</v>
      </c>
      <c r="K1123" s="9">
        <v>0</v>
      </c>
      <c r="L1123" s="10">
        <v>0</v>
      </c>
    </row>
    <row r="1124" spans="1:12" x14ac:dyDescent="0.25">
      <c r="A1124" s="11"/>
      <c r="B1124" s="12"/>
      <c r="C1124" s="14"/>
      <c r="D1124" s="40"/>
      <c r="E1124" s="25"/>
      <c r="F1124" s="6"/>
      <c r="G1124" s="7"/>
      <c r="H1124" s="7"/>
      <c r="I1124" s="8"/>
      <c r="J1124" s="9">
        <v>0</v>
      </c>
      <c r="K1124" s="9">
        <v>0</v>
      </c>
      <c r="L1124" s="10">
        <v>0</v>
      </c>
    </row>
    <row r="1125" spans="1:12" x14ac:dyDescent="0.25">
      <c r="A1125" s="11"/>
      <c r="B1125" s="12"/>
      <c r="C1125" s="14"/>
      <c r="D1125" s="40"/>
      <c r="E1125" s="25"/>
      <c r="F1125" s="6"/>
      <c r="G1125" s="7"/>
      <c r="H1125" s="7"/>
      <c r="I1125" s="8"/>
      <c r="J1125" s="9">
        <v>0</v>
      </c>
      <c r="K1125" s="9">
        <v>0</v>
      </c>
      <c r="L1125" s="10">
        <v>0</v>
      </c>
    </row>
    <row r="1126" spans="1:12" x14ac:dyDescent="0.25">
      <c r="A1126" s="11"/>
      <c r="B1126" s="12"/>
      <c r="C1126" s="14"/>
      <c r="D1126" s="40"/>
      <c r="E1126" s="25"/>
      <c r="F1126" s="6"/>
      <c r="G1126" s="7"/>
      <c r="H1126" s="7"/>
      <c r="I1126" s="8"/>
      <c r="J1126" s="9">
        <v>0</v>
      </c>
      <c r="K1126" s="9">
        <v>0</v>
      </c>
      <c r="L1126" s="10">
        <v>0</v>
      </c>
    </row>
    <row r="1127" spans="1:12" x14ac:dyDescent="0.25">
      <c r="A1127" s="11"/>
      <c r="B1127" s="12"/>
      <c r="C1127" s="14"/>
      <c r="D1127" s="40"/>
      <c r="E1127" s="25"/>
      <c r="F1127" s="6"/>
      <c r="G1127" s="7"/>
      <c r="H1127" s="7"/>
      <c r="I1127" s="8"/>
      <c r="J1127" s="9">
        <v>0</v>
      </c>
      <c r="K1127" s="9">
        <v>0</v>
      </c>
      <c r="L1127" s="10">
        <v>0</v>
      </c>
    </row>
    <row r="1128" spans="1:12" x14ac:dyDescent="0.25">
      <c r="A1128" s="11"/>
      <c r="B1128" s="12"/>
      <c r="C1128" s="14"/>
      <c r="D1128" s="40"/>
      <c r="E1128" s="25"/>
      <c r="F1128" s="6"/>
      <c r="G1128" s="7"/>
      <c r="H1128" s="7"/>
      <c r="I1128" s="8"/>
      <c r="J1128" s="9">
        <v>0</v>
      </c>
      <c r="K1128" s="9">
        <v>0</v>
      </c>
      <c r="L1128" s="10">
        <v>0</v>
      </c>
    </row>
    <row r="1129" spans="1:12" x14ac:dyDescent="0.25">
      <c r="A1129" s="11"/>
      <c r="B1129" s="12"/>
      <c r="C1129" s="14"/>
      <c r="D1129" s="40"/>
      <c r="E1129" s="25"/>
      <c r="F1129" s="6"/>
      <c r="G1129" s="7"/>
      <c r="H1129" s="7"/>
      <c r="I1129" s="8"/>
      <c r="J1129" s="9">
        <v>0</v>
      </c>
      <c r="K1129" s="9">
        <v>0</v>
      </c>
      <c r="L1129" s="10">
        <v>0</v>
      </c>
    </row>
    <row r="1130" spans="1:12" x14ac:dyDescent="0.25">
      <c r="A1130" s="11"/>
      <c r="B1130" s="12"/>
      <c r="C1130" s="14"/>
      <c r="D1130" s="40"/>
      <c r="E1130" s="25"/>
      <c r="F1130" s="6"/>
      <c r="G1130" s="7"/>
      <c r="H1130" s="7"/>
      <c r="I1130" s="8"/>
      <c r="J1130" s="9">
        <v>0</v>
      </c>
      <c r="K1130" s="9">
        <v>0</v>
      </c>
      <c r="L1130" s="10">
        <v>0</v>
      </c>
    </row>
    <row r="1131" spans="1:12" x14ac:dyDescent="0.25">
      <c r="A1131" s="11"/>
      <c r="B1131" s="12"/>
      <c r="C1131" s="14"/>
      <c r="D1131" s="40"/>
      <c r="E1131" s="25"/>
      <c r="F1131" s="6"/>
      <c r="G1131" s="7"/>
      <c r="H1131" s="7"/>
      <c r="I1131" s="8"/>
      <c r="J1131" s="9">
        <v>0</v>
      </c>
      <c r="K1131" s="9">
        <v>0</v>
      </c>
      <c r="L1131" s="10">
        <v>0</v>
      </c>
    </row>
    <row r="1132" spans="1:12" x14ac:dyDescent="0.25">
      <c r="A1132" s="11"/>
      <c r="B1132" s="12"/>
      <c r="C1132" s="14"/>
      <c r="D1132" s="40"/>
      <c r="E1132" s="25"/>
      <c r="F1132" s="6"/>
      <c r="G1132" s="7"/>
      <c r="H1132" s="7"/>
      <c r="I1132" s="8"/>
      <c r="J1132" s="9">
        <v>0</v>
      </c>
      <c r="K1132" s="9">
        <v>0</v>
      </c>
      <c r="L1132" s="10">
        <v>0</v>
      </c>
    </row>
    <row r="1133" spans="1:12" x14ac:dyDescent="0.25">
      <c r="A1133" s="11"/>
      <c r="B1133" s="12"/>
      <c r="C1133" s="14"/>
      <c r="D1133" s="40"/>
      <c r="E1133" s="25"/>
      <c r="F1133" s="6"/>
      <c r="G1133" s="7"/>
      <c r="H1133" s="7"/>
      <c r="I1133" s="8"/>
      <c r="J1133" s="9">
        <v>0</v>
      </c>
      <c r="K1133" s="9">
        <v>0</v>
      </c>
      <c r="L1133" s="10">
        <v>0</v>
      </c>
    </row>
    <row r="1134" spans="1:12" x14ac:dyDescent="0.25">
      <c r="A1134" s="11"/>
      <c r="B1134" s="12"/>
      <c r="C1134" s="14"/>
      <c r="D1134" s="40"/>
      <c r="E1134" s="25"/>
      <c r="F1134" s="6"/>
      <c r="G1134" s="7"/>
      <c r="H1134" s="7"/>
      <c r="I1134" s="8"/>
      <c r="J1134" s="9">
        <v>0</v>
      </c>
      <c r="K1134" s="9">
        <v>0</v>
      </c>
      <c r="L1134" s="10">
        <v>0</v>
      </c>
    </row>
    <row r="1135" spans="1:12" x14ac:dyDescent="0.25">
      <c r="A1135" s="11"/>
      <c r="B1135" s="12"/>
      <c r="C1135" s="14"/>
      <c r="D1135" s="40"/>
      <c r="E1135" s="25"/>
      <c r="F1135" s="6"/>
      <c r="G1135" s="7"/>
      <c r="H1135" s="7"/>
      <c r="I1135" s="8"/>
      <c r="J1135" s="9">
        <v>0</v>
      </c>
      <c r="K1135" s="9">
        <v>0</v>
      </c>
      <c r="L1135" s="10">
        <v>0</v>
      </c>
    </row>
    <row r="1136" spans="1:12" x14ac:dyDescent="0.25">
      <c r="A1136" s="11"/>
      <c r="B1136" s="12"/>
      <c r="C1136" s="14"/>
      <c r="D1136" s="40"/>
      <c r="E1136" s="25"/>
      <c r="F1136" s="6"/>
      <c r="G1136" s="7"/>
      <c r="H1136" s="7"/>
      <c r="I1136" s="8"/>
      <c r="J1136" s="9">
        <v>0</v>
      </c>
      <c r="K1136" s="9">
        <v>0</v>
      </c>
      <c r="L1136" s="10">
        <v>0</v>
      </c>
    </row>
    <row r="1137" spans="1:12" x14ac:dyDescent="0.25">
      <c r="A1137" s="11"/>
      <c r="B1137" s="12"/>
      <c r="C1137" s="14"/>
      <c r="D1137" s="40"/>
      <c r="E1137" s="25"/>
      <c r="F1137" s="6"/>
      <c r="G1137" s="7"/>
      <c r="H1137" s="7"/>
      <c r="I1137" s="8"/>
      <c r="J1137" s="9">
        <v>0</v>
      </c>
      <c r="K1137" s="9">
        <v>0</v>
      </c>
      <c r="L1137" s="10">
        <v>0</v>
      </c>
    </row>
    <row r="1138" spans="1:12" x14ac:dyDescent="0.25">
      <c r="A1138" s="11"/>
      <c r="B1138" s="12"/>
      <c r="C1138" s="14"/>
      <c r="D1138" s="40"/>
      <c r="E1138" s="25"/>
      <c r="F1138" s="6"/>
      <c r="G1138" s="7"/>
      <c r="H1138" s="7"/>
      <c r="I1138" s="8"/>
      <c r="J1138" s="9">
        <v>0</v>
      </c>
      <c r="K1138" s="9">
        <v>0</v>
      </c>
      <c r="L1138" s="10">
        <v>0</v>
      </c>
    </row>
    <row r="1139" spans="1:12" x14ac:dyDescent="0.25">
      <c r="A1139" s="11"/>
      <c r="B1139" s="12"/>
      <c r="C1139" s="14"/>
      <c r="D1139" s="40"/>
      <c r="E1139" s="25"/>
      <c r="F1139" s="6"/>
      <c r="G1139" s="7"/>
      <c r="H1139" s="7"/>
      <c r="I1139" s="8"/>
      <c r="J1139" s="9">
        <v>0</v>
      </c>
      <c r="K1139" s="9">
        <v>0</v>
      </c>
      <c r="L1139" s="10">
        <v>0</v>
      </c>
    </row>
    <row r="1140" spans="1:12" x14ac:dyDescent="0.25">
      <c r="A1140" s="11"/>
      <c r="B1140" s="12"/>
      <c r="C1140" s="14"/>
      <c r="D1140" s="40"/>
      <c r="E1140" s="25"/>
      <c r="F1140" s="6"/>
      <c r="G1140" s="7"/>
      <c r="H1140" s="7"/>
      <c r="I1140" s="8"/>
      <c r="J1140" s="9">
        <v>0</v>
      </c>
      <c r="K1140" s="9">
        <v>0</v>
      </c>
      <c r="L1140" s="10">
        <v>0</v>
      </c>
    </row>
    <row r="1141" spans="1:12" x14ac:dyDescent="0.25">
      <c r="A1141" s="11"/>
      <c r="B1141" s="12"/>
      <c r="C1141" s="14"/>
      <c r="D1141" s="40"/>
      <c r="E1141" s="25"/>
      <c r="F1141" s="6"/>
      <c r="G1141" s="7"/>
      <c r="H1141" s="7"/>
      <c r="I1141" s="8"/>
      <c r="J1141" s="9">
        <v>0</v>
      </c>
      <c r="K1141" s="9">
        <v>0</v>
      </c>
      <c r="L1141" s="10">
        <v>0</v>
      </c>
    </row>
    <row r="1142" spans="1:12" x14ac:dyDescent="0.25">
      <c r="A1142" s="11"/>
      <c r="B1142" s="12"/>
      <c r="C1142" s="14"/>
      <c r="D1142" s="40"/>
      <c r="E1142" s="25"/>
      <c r="F1142" s="6"/>
      <c r="G1142" s="7"/>
      <c r="H1142" s="7"/>
      <c r="I1142" s="8"/>
      <c r="J1142" s="9">
        <v>0</v>
      </c>
      <c r="K1142" s="9">
        <v>0</v>
      </c>
      <c r="L1142" s="10">
        <v>0</v>
      </c>
    </row>
    <row r="1143" spans="1:12" x14ac:dyDescent="0.25">
      <c r="A1143" s="43"/>
      <c r="B1143" s="44"/>
      <c r="C1143" s="14"/>
      <c r="D1143" s="40"/>
      <c r="E1143" s="25"/>
      <c r="F1143" s="6"/>
      <c r="G1143" s="7"/>
      <c r="H1143" s="7"/>
      <c r="I1143" s="8"/>
      <c r="J1143" s="9">
        <v>0</v>
      </c>
      <c r="K1143" s="9">
        <v>0</v>
      </c>
      <c r="L1143" s="10">
        <v>0</v>
      </c>
    </row>
    <row r="1144" spans="1:12" ht="36.75" x14ac:dyDescent="0.25">
      <c r="A1144" s="45" t="s">
        <v>596</v>
      </c>
      <c r="B1144" s="46" t="s">
        <v>597</v>
      </c>
      <c r="C1144" s="14" t="s">
        <v>598</v>
      </c>
      <c r="D1144" s="40" t="s">
        <v>599</v>
      </c>
      <c r="E1144" s="37" t="s">
        <v>291</v>
      </c>
      <c r="F1144" s="6">
        <v>1</v>
      </c>
      <c r="G1144" s="7"/>
      <c r="H1144" s="7">
        <v>15</v>
      </c>
      <c r="I1144" s="67">
        <v>30</v>
      </c>
      <c r="J1144" s="9">
        <v>0</v>
      </c>
      <c r="K1144" s="9">
        <v>1.3</v>
      </c>
      <c r="L1144" s="185">
        <v>14.6</v>
      </c>
    </row>
    <row r="1145" spans="1:12" ht="36.75" x14ac:dyDescent="0.25">
      <c r="A1145" s="11"/>
      <c r="B1145" s="12"/>
      <c r="C1145" s="14" t="s">
        <v>598</v>
      </c>
      <c r="D1145" s="40" t="s">
        <v>599</v>
      </c>
      <c r="E1145" s="37" t="s">
        <v>600</v>
      </c>
      <c r="F1145" s="6">
        <v>1</v>
      </c>
      <c r="G1145" s="7"/>
      <c r="H1145" s="7">
        <v>45</v>
      </c>
      <c r="I1145" s="67">
        <v>15</v>
      </c>
      <c r="J1145" s="9">
        <v>0</v>
      </c>
      <c r="K1145" s="9">
        <v>1.3</v>
      </c>
      <c r="L1145" s="185">
        <v>43.9</v>
      </c>
    </row>
    <row r="1146" spans="1:12" x14ac:dyDescent="0.25">
      <c r="A1146" s="11" t="s">
        <v>11</v>
      </c>
      <c r="B1146" s="12"/>
      <c r="C1146" s="14" t="s">
        <v>601</v>
      </c>
      <c r="D1146" s="40" t="s">
        <v>7</v>
      </c>
      <c r="E1146" s="37" t="s">
        <v>143</v>
      </c>
      <c r="F1146" s="6">
        <v>1</v>
      </c>
      <c r="G1146" s="7"/>
      <c r="H1146" s="7">
        <v>7</v>
      </c>
      <c r="I1146" s="67">
        <v>26</v>
      </c>
      <c r="J1146" s="9">
        <v>0</v>
      </c>
      <c r="K1146" s="9">
        <v>0</v>
      </c>
      <c r="L1146" s="10">
        <v>13</v>
      </c>
    </row>
    <row r="1147" spans="1:12" x14ac:dyDescent="0.25">
      <c r="A1147" s="11" t="s">
        <v>602</v>
      </c>
      <c r="B1147" s="12"/>
      <c r="C1147" s="14" t="s">
        <v>603</v>
      </c>
      <c r="D1147" s="40" t="s">
        <v>110</v>
      </c>
      <c r="E1147" s="37" t="s">
        <v>143</v>
      </c>
      <c r="F1147" s="6">
        <v>1</v>
      </c>
      <c r="G1147" s="7">
        <v>45</v>
      </c>
      <c r="H1147" s="7"/>
      <c r="I1147" s="67">
        <v>39</v>
      </c>
      <c r="J1147" s="9">
        <v>1.2</v>
      </c>
      <c r="K1147" s="9">
        <v>0</v>
      </c>
      <c r="L1147" s="10">
        <v>54</v>
      </c>
    </row>
    <row r="1148" spans="1:12" ht="24.75" x14ac:dyDescent="0.25">
      <c r="A1148" s="11"/>
      <c r="B1148" s="12"/>
      <c r="C1148" s="14" t="s">
        <v>483</v>
      </c>
      <c r="D1148" s="40" t="s">
        <v>68</v>
      </c>
      <c r="E1148" s="37" t="s">
        <v>4</v>
      </c>
      <c r="F1148" s="6">
        <v>1</v>
      </c>
      <c r="G1148" s="7"/>
      <c r="H1148" s="7">
        <v>60</v>
      </c>
      <c r="I1148" s="67">
        <v>28</v>
      </c>
      <c r="J1148" s="9">
        <v>0</v>
      </c>
      <c r="K1148" s="9">
        <v>1</v>
      </c>
      <c r="L1148" s="13">
        <v>45</v>
      </c>
    </row>
    <row r="1149" spans="1:12" ht="24.75" x14ac:dyDescent="0.25">
      <c r="A1149" s="11" t="s">
        <v>604</v>
      </c>
      <c r="B1149" s="12">
        <v>64.5</v>
      </c>
      <c r="C1149" s="14" t="s">
        <v>129</v>
      </c>
      <c r="D1149" s="40" t="s">
        <v>120</v>
      </c>
      <c r="E1149" s="37" t="s">
        <v>130</v>
      </c>
      <c r="F1149" s="6">
        <v>1</v>
      </c>
      <c r="G1149" s="7">
        <v>4</v>
      </c>
      <c r="H1149" s="7"/>
      <c r="I1149" s="8">
        <v>52</v>
      </c>
      <c r="J1149" s="9">
        <v>1.2</v>
      </c>
      <c r="K1149" s="9">
        <v>0</v>
      </c>
      <c r="L1149" s="10">
        <v>4.8</v>
      </c>
    </row>
    <row r="1150" spans="1:12" ht="36.75" x14ac:dyDescent="0.25">
      <c r="A1150" s="11" t="s">
        <v>194</v>
      </c>
      <c r="B1150" s="12">
        <v>64.5</v>
      </c>
      <c r="C1150" s="14" t="s">
        <v>230</v>
      </c>
      <c r="D1150" s="40" t="s">
        <v>605</v>
      </c>
      <c r="E1150" s="25" t="s">
        <v>204</v>
      </c>
      <c r="F1150" s="6">
        <v>1</v>
      </c>
      <c r="G1150" s="7"/>
      <c r="H1150" s="7">
        <v>5</v>
      </c>
      <c r="I1150" s="67">
        <v>24</v>
      </c>
      <c r="J1150" s="9">
        <v>0</v>
      </c>
      <c r="K1150" s="9">
        <v>1</v>
      </c>
      <c r="L1150" s="10">
        <v>3.8</v>
      </c>
    </row>
    <row r="1151" spans="1:12" ht="24.75" x14ac:dyDescent="0.25">
      <c r="A1151" s="11" t="s">
        <v>454</v>
      </c>
      <c r="B1151" s="12"/>
      <c r="C1151" s="14" t="s">
        <v>606</v>
      </c>
      <c r="D1151" s="40" t="s">
        <v>322</v>
      </c>
      <c r="E1151" s="25" t="s">
        <v>380</v>
      </c>
      <c r="F1151" s="6">
        <v>1</v>
      </c>
      <c r="G1151" s="7">
        <f>60*0.75</f>
        <v>45</v>
      </c>
      <c r="H1151" s="7"/>
      <c r="I1151" s="67">
        <v>49</v>
      </c>
      <c r="J1151" s="9">
        <v>1.2</v>
      </c>
      <c r="K1151" s="9">
        <v>0</v>
      </c>
      <c r="L1151" s="13">
        <v>54</v>
      </c>
    </row>
    <row r="1152" spans="1:12" ht="24" x14ac:dyDescent="0.25">
      <c r="A1152" s="11"/>
      <c r="B1152" s="12"/>
      <c r="C1152" s="14" t="s">
        <v>607</v>
      </c>
      <c r="D1152" s="102" t="s">
        <v>608</v>
      </c>
      <c r="E1152" s="25" t="s">
        <v>524</v>
      </c>
      <c r="F1152" s="6">
        <v>1</v>
      </c>
      <c r="G1152" s="7"/>
      <c r="H1152" s="7">
        <v>10</v>
      </c>
      <c r="I1152" s="67">
        <v>25</v>
      </c>
      <c r="J1152" s="9">
        <v>0</v>
      </c>
      <c r="K1152" s="9">
        <v>1</v>
      </c>
      <c r="L1152" s="10">
        <v>7.5</v>
      </c>
    </row>
    <row r="1153" spans="1:12" ht="24" x14ac:dyDescent="0.25">
      <c r="A1153" s="11" t="s">
        <v>73</v>
      </c>
      <c r="B1153" s="12">
        <f>(B1149+B1150)-(2.15*3)</f>
        <v>122.55</v>
      </c>
      <c r="C1153" s="14" t="s">
        <v>607</v>
      </c>
      <c r="D1153" s="102" t="s">
        <v>608</v>
      </c>
      <c r="E1153" s="25" t="s">
        <v>245</v>
      </c>
      <c r="F1153" s="6"/>
      <c r="G1153" s="7"/>
      <c r="H1153" s="7">
        <v>60</v>
      </c>
      <c r="I1153" s="67">
        <v>25</v>
      </c>
      <c r="J1153" s="9">
        <v>0</v>
      </c>
      <c r="K1153" s="9">
        <v>1</v>
      </c>
      <c r="L1153" s="13">
        <v>45</v>
      </c>
    </row>
    <row r="1154" spans="1:12" x14ac:dyDescent="0.25">
      <c r="A1154" s="11"/>
      <c r="B1154" s="12"/>
      <c r="C1154" s="14" t="s">
        <v>609</v>
      </c>
      <c r="D1154" s="40" t="s">
        <v>132</v>
      </c>
      <c r="E1154" s="25" t="s">
        <v>161</v>
      </c>
      <c r="F1154" s="6">
        <v>1</v>
      </c>
      <c r="G1154" s="7">
        <v>60</v>
      </c>
      <c r="H1154" s="7"/>
      <c r="I1154" s="67">
        <v>52</v>
      </c>
      <c r="J1154" s="9">
        <v>1.2</v>
      </c>
      <c r="K1154" s="9">
        <v>0</v>
      </c>
      <c r="L1154" s="10">
        <v>72</v>
      </c>
    </row>
    <row r="1155" spans="1:12" x14ac:dyDescent="0.25">
      <c r="A1155" s="11"/>
      <c r="B1155" s="12"/>
      <c r="C1155" s="14" t="s">
        <v>610</v>
      </c>
      <c r="D1155" s="40" t="s">
        <v>132</v>
      </c>
      <c r="E1155" s="25" t="s">
        <v>39</v>
      </c>
      <c r="F1155" s="6">
        <v>1</v>
      </c>
      <c r="G1155" s="7">
        <v>60</v>
      </c>
      <c r="H1155" s="7"/>
      <c r="I1155" s="67">
        <f>VLOOKUP(C1155,[1]LHP!$B$4850:$G$7706,6,1)</f>
        <v>29</v>
      </c>
      <c r="J1155" s="9">
        <v>1.3</v>
      </c>
      <c r="K1155" s="9">
        <v>0</v>
      </c>
      <c r="L1155" s="10">
        <v>78</v>
      </c>
    </row>
    <row r="1156" spans="1:12" x14ac:dyDescent="0.25">
      <c r="A1156" s="11"/>
      <c r="B1156" s="12"/>
      <c r="C1156" s="14" t="s">
        <v>611</v>
      </c>
      <c r="D1156" s="81" t="s">
        <v>29</v>
      </c>
      <c r="E1156" s="25" t="s">
        <v>39</v>
      </c>
      <c r="F1156" s="6">
        <v>1</v>
      </c>
      <c r="G1156" s="7">
        <v>15</v>
      </c>
      <c r="H1156" s="7"/>
      <c r="I1156" s="8"/>
      <c r="J1156" s="9">
        <v>0</v>
      </c>
      <c r="K1156" s="9">
        <v>0</v>
      </c>
      <c r="L1156" s="10">
        <v>0</v>
      </c>
    </row>
    <row r="1157" spans="1:12" x14ac:dyDescent="0.25">
      <c r="A1157" s="11"/>
      <c r="B1157" s="12"/>
      <c r="C1157" s="14"/>
      <c r="D1157" s="40"/>
      <c r="E1157" s="25"/>
      <c r="F1157" s="6"/>
      <c r="G1157" s="7"/>
      <c r="H1157" s="7"/>
      <c r="I1157" s="8"/>
      <c r="J1157" s="9">
        <v>0</v>
      </c>
      <c r="K1157" s="9">
        <v>0</v>
      </c>
      <c r="L1157" s="10">
        <v>0</v>
      </c>
    </row>
    <row r="1158" spans="1:12" ht="24.75" x14ac:dyDescent="0.25">
      <c r="A1158" s="11"/>
      <c r="B1158" s="12"/>
      <c r="C1158" s="14" t="s">
        <v>612</v>
      </c>
      <c r="D1158" s="40" t="s">
        <v>52</v>
      </c>
      <c r="E1158" s="25" t="s">
        <v>613</v>
      </c>
      <c r="F1158" s="6">
        <v>1</v>
      </c>
      <c r="G1158" s="7"/>
      <c r="H1158" s="7">
        <v>25</v>
      </c>
      <c r="I1158" s="8">
        <v>29</v>
      </c>
      <c r="J1158" s="9">
        <v>0</v>
      </c>
      <c r="K1158" s="9">
        <v>1.3</v>
      </c>
      <c r="L1158" s="10">
        <v>24.4</v>
      </c>
    </row>
    <row r="1159" spans="1:12" ht="36.75" x14ac:dyDescent="0.25">
      <c r="A1159" s="11"/>
      <c r="B1159" s="12"/>
      <c r="C1159" s="14" t="s">
        <v>612</v>
      </c>
      <c r="D1159" s="40" t="s">
        <v>614</v>
      </c>
      <c r="E1159" s="25" t="s">
        <v>266</v>
      </c>
      <c r="F1159" s="6">
        <v>1</v>
      </c>
      <c r="G1159" s="7"/>
      <c r="H1159" s="7">
        <v>70</v>
      </c>
      <c r="I1159" s="67">
        <v>15</v>
      </c>
      <c r="J1159" s="9">
        <v>0</v>
      </c>
      <c r="K1159" s="9">
        <v>1.3</v>
      </c>
      <c r="L1159" s="10">
        <v>68.3</v>
      </c>
    </row>
    <row r="1160" spans="1:12" x14ac:dyDescent="0.25">
      <c r="A1160" s="11"/>
      <c r="B1160" s="12"/>
      <c r="C1160" s="14" t="s">
        <v>615</v>
      </c>
      <c r="D1160" s="40" t="s">
        <v>616</v>
      </c>
      <c r="E1160" s="25" t="s">
        <v>16</v>
      </c>
      <c r="F1160" s="6">
        <v>1</v>
      </c>
      <c r="G1160" s="7">
        <v>15</v>
      </c>
      <c r="H1160" s="7">
        <v>15</v>
      </c>
      <c r="I1160" s="67">
        <v>22</v>
      </c>
      <c r="J1160" s="9">
        <v>1.3</v>
      </c>
      <c r="K1160" s="9">
        <v>1.3</v>
      </c>
      <c r="L1160" s="10">
        <v>34.1</v>
      </c>
    </row>
    <row r="1161" spans="1:12" x14ac:dyDescent="0.25">
      <c r="A1161" s="11"/>
      <c r="B1161" s="12"/>
      <c r="C1161" s="14" t="s">
        <v>617</v>
      </c>
      <c r="D1161" s="81" t="s">
        <v>618</v>
      </c>
      <c r="E1161" s="25" t="s">
        <v>619</v>
      </c>
      <c r="F1161" s="6">
        <v>1</v>
      </c>
      <c r="G1161" s="7">
        <v>14</v>
      </c>
      <c r="H1161" s="7"/>
      <c r="I1161" s="8"/>
      <c r="J1161" s="9">
        <v>0</v>
      </c>
      <c r="K1161" s="9">
        <v>0</v>
      </c>
      <c r="L1161" s="10">
        <v>0</v>
      </c>
    </row>
    <row r="1162" spans="1:12" x14ac:dyDescent="0.25">
      <c r="A1162" s="11"/>
      <c r="B1162" s="12"/>
      <c r="C1162" s="14"/>
      <c r="D1162" s="40"/>
      <c r="E1162" s="25"/>
      <c r="F1162" s="6"/>
      <c r="G1162" s="7"/>
      <c r="H1162" s="7"/>
      <c r="I1162" s="8"/>
      <c r="J1162" s="9">
        <v>0</v>
      </c>
      <c r="K1162" s="9">
        <v>0</v>
      </c>
      <c r="L1162" s="10">
        <v>0</v>
      </c>
    </row>
    <row r="1163" spans="1:12" ht="24.75" x14ac:dyDescent="0.25">
      <c r="A1163" s="11"/>
      <c r="B1163" s="12"/>
      <c r="C1163" s="14" t="s">
        <v>620</v>
      </c>
      <c r="D1163" s="40" t="s">
        <v>142</v>
      </c>
      <c r="E1163" s="25" t="s">
        <v>225</v>
      </c>
      <c r="F1163" s="6">
        <v>2</v>
      </c>
      <c r="G1163" s="7"/>
      <c r="H1163" s="7">
        <v>60</v>
      </c>
      <c r="I1163" s="67">
        <f>VLOOKUP(C1163,[1]LHP!$B$4850:$G$7706,6,1)</f>
        <v>31</v>
      </c>
      <c r="J1163" s="9">
        <v>0</v>
      </c>
      <c r="K1163" s="9">
        <v>1.1000000000000001</v>
      </c>
      <c r="L1163" s="13">
        <v>49.5</v>
      </c>
    </row>
    <row r="1164" spans="1:12" ht="24.75" x14ac:dyDescent="0.25">
      <c r="A1164" s="11"/>
      <c r="B1164" s="12"/>
      <c r="C1164" s="14" t="s">
        <v>621</v>
      </c>
      <c r="D1164" s="40" t="s">
        <v>149</v>
      </c>
      <c r="E1164" s="25" t="s">
        <v>8</v>
      </c>
      <c r="F1164" s="6">
        <v>2</v>
      </c>
      <c r="G1164" s="7">
        <v>30</v>
      </c>
      <c r="H1164" s="7"/>
      <c r="I1164" s="67">
        <f>VLOOKUP(C1164,[1]LHP!$B$4850:$G$7706,6,1)</f>
        <v>43</v>
      </c>
      <c r="J1164" s="9">
        <v>1.2</v>
      </c>
      <c r="K1164" s="9">
        <v>0</v>
      </c>
      <c r="L1164" s="10">
        <v>36</v>
      </c>
    </row>
    <row r="1165" spans="1:12" ht="24.75" x14ac:dyDescent="0.25">
      <c r="A1165" s="11"/>
      <c r="B1165" s="12"/>
      <c r="C1165" s="14" t="s">
        <v>622</v>
      </c>
      <c r="D1165" s="40" t="s">
        <v>151</v>
      </c>
      <c r="E1165" s="25" t="s">
        <v>8</v>
      </c>
      <c r="F1165" s="6">
        <v>2</v>
      </c>
      <c r="G1165" s="7">
        <v>15</v>
      </c>
      <c r="H1165" s="7"/>
      <c r="I1165" s="67">
        <f>VLOOKUP(C1165,[1]LHP!$B$4850:$G$7706,6,1)</f>
        <v>43</v>
      </c>
      <c r="J1165" s="9">
        <v>1.2</v>
      </c>
      <c r="K1165" s="9">
        <v>0</v>
      </c>
      <c r="L1165" s="10">
        <v>18</v>
      </c>
    </row>
    <row r="1166" spans="1:12" x14ac:dyDescent="0.25">
      <c r="A1166" s="11"/>
      <c r="B1166" s="12"/>
      <c r="C1166" s="14" t="s">
        <v>623</v>
      </c>
      <c r="D1166" s="40" t="s">
        <v>46</v>
      </c>
      <c r="E1166" s="25" t="s">
        <v>180</v>
      </c>
      <c r="F1166" s="6">
        <v>2</v>
      </c>
      <c r="G1166" s="7"/>
      <c r="H1166" s="7">
        <v>120</v>
      </c>
      <c r="I1166" s="67">
        <v>22</v>
      </c>
      <c r="J1166" s="9">
        <v>0</v>
      </c>
      <c r="K1166" s="9">
        <v>1</v>
      </c>
      <c r="L1166" s="13">
        <v>90</v>
      </c>
    </row>
    <row r="1167" spans="1:12" x14ac:dyDescent="0.25">
      <c r="A1167" s="11"/>
      <c r="B1167" s="12"/>
      <c r="C1167" s="14" t="s">
        <v>624</v>
      </c>
      <c r="D1167" s="40" t="s">
        <v>46</v>
      </c>
      <c r="E1167" s="25" t="s">
        <v>625</v>
      </c>
      <c r="F1167" s="6">
        <v>2</v>
      </c>
      <c r="G1167" s="7"/>
      <c r="H1167" s="7">
        <v>60</v>
      </c>
      <c r="I1167" s="67">
        <v>22</v>
      </c>
      <c r="J1167" s="9">
        <v>0</v>
      </c>
      <c r="K1167" s="9">
        <v>1</v>
      </c>
      <c r="L1167" s="13">
        <v>45</v>
      </c>
    </row>
    <row r="1168" spans="1:12" x14ac:dyDescent="0.25">
      <c r="A1168" s="11"/>
      <c r="B1168" s="12"/>
      <c r="C1168" s="14" t="s">
        <v>626</v>
      </c>
      <c r="D1168" s="40" t="s">
        <v>46</v>
      </c>
      <c r="E1168" s="25" t="s">
        <v>627</v>
      </c>
      <c r="F1168" s="6">
        <v>2</v>
      </c>
      <c r="G1168" s="7"/>
      <c r="H1168" s="7">
        <v>60</v>
      </c>
      <c r="I1168" s="67">
        <v>22</v>
      </c>
      <c r="J1168" s="9">
        <v>0</v>
      </c>
      <c r="K1168" s="9">
        <v>1</v>
      </c>
      <c r="L1168" s="13">
        <v>45</v>
      </c>
    </row>
    <row r="1169" spans="1:12" x14ac:dyDescent="0.25">
      <c r="A1169" s="11"/>
      <c r="B1169" s="12"/>
      <c r="C1169" s="14" t="s">
        <v>628</v>
      </c>
      <c r="D1169" s="40" t="s">
        <v>83</v>
      </c>
      <c r="E1169" s="25" t="s">
        <v>380</v>
      </c>
      <c r="F1169" s="6">
        <v>2</v>
      </c>
      <c r="G1169" s="7"/>
      <c r="H1169" s="7">
        <v>7</v>
      </c>
      <c r="I1169" s="67">
        <v>44</v>
      </c>
      <c r="J1169" s="9">
        <v>0</v>
      </c>
      <c r="K1169" s="9">
        <v>0</v>
      </c>
      <c r="L1169" s="10">
        <v>22</v>
      </c>
    </row>
    <row r="1170" spans="1:12" ht="24.75" x14ac:dyDescent="0.25">
      <c r="A1170" s="11"/>
      <c r="B1170" s="12"/>
      <c r="C1170" s="14" t="s">
        <v>629</v>
      </c>
      <c r="D1170" s="40" t="s">
        <v>149</v>
      </c>
      <c r="E1170" s="25" t="s">
        <v>380</v>
      </c>
      <c r="F1170" s="6">
        <v>2</v>
      </c>
      <c r="G1170" s="7">
        <v>30</v>
      </c>
      <c r="H1170" s="7"/>
      <c r="I1170" s="67">
        <f>VLOOKUP(C1170,[1]LHP!$B$4850:$G$7706,6,1)</f>
        <v>46</v>
      </c>
      <c r="J1170" s="9">
        <v>1.2</v>
      </c>
      <c r="K1170" s="9">
        <v>0</v>
      </c>
      <c r="L1170" s="10">
        <v>36</v>
      </c>
    </row>
    <row r="1171" spans="1:12" ht="24.75" x14ac:dyDescent="0.25">
      <c r="A1171" s="11"/>
      <c r="B1171" s="12"/>
      <c r="C1171" s="14" t="s">
        <v>630</v>
      </c>
      <c r="D1171" s="40" t="s">
        <v>151</v>
      </c>
      <c r="E1171" s="25" t="s">
        <v>380</v>
      </c>
      <c r="F1171" s="6">
        <v>2</v>
      </c>
      <c r="G1171" s="7">
        <v>15</v>
      </c>
      <c r="H1171" s="7"/>
      <c r="I1171" s="67">
        <f>VLOOKUP(C1171,[1]LHP!$B$4850:$G$7706,6,1)</f>
        <v>44</v>
      </c>
      <c r="J1171" s="9">
        <v>1.2</v>
      </c>
      <c r="K1171" s="9">
        <v>0</v>
      </c>
      <c r="L1171" s="10">
        <v>18</v>
      </c>
    </row>
    <row r="1172" spans="1:12" x14ac:dyDescent="0.25">
      <c r="A1172" s="11"/>
      <c r="B1172" s="12"/>
      <c r="C1172" s="14" t="s">
        <v>631</v>
      </c>
      <c r="D1172" s="40" t="s">
        <v>46</v>
      </c>
      <c r="E1172" s="25" t="s">
        <v>632</v>
      </c>
      <c r="F1172" s="6">
        <v>2</v>
      </c>
      <c r="G1172" s="7"/>
      <c r="H1172" s="7">
        <v>120</v>
      </c>
      <c r="I1172" s="67">
        <v>22</v>
      </c>
      <c r="J1172" s="9">
        <v>0</v>
      </c>
      <c r="K1172" s="9">
        <v>1</v>
      </c>
      <c r="L1172" s="13">
        <v>90</v>
      </c>
    </row>
    <row r="1173" spans="1:12" x14ac:dyDescent="0.25">
      <c r="A1173" s="11"/>
      <c r="B1173" s="12"/>
      <c r="C1173" s="14" t="s">
        <v>633</v>
      </c>
      <c r="D1173" s="40" t="s">
        <v>46</v>
      </c>
      <c r="E1173" s="25" t="s">
        <v>189</v>
      </c>
      <c r="F1173" s="6">
        <v>2</v>
      </c>
      <c r="G1173" s="7"/>
      <c r="H1173" s="7">
        <v>60</v>
      </c>
      <c r="I1173" s="67">
        <f>VLOOKUP(C1173,[1]LHP!$B$4850:$G$7706,6,1)</f>
        <v>24</v>
      </c>
      <c r="J1173" s="9">
        <v>0</v>
      </c>
      <c r="K1173" s="9">
        <v>1.3</v>
      </c>
      <c r="L1173" s="10">
        <v>58.5</v>
      </c>
    </row>
    <row r="1174" spans="1:12" x14ac:dyDescent="0.25">
      <c r="A1174" s="11"/>
      <c r="B1174" s="12"/>
      <c r="C1174" s="14" t="s">
        <v>634</v>
      </c>
      <c r="D1174" s="40" t="s">
        <v>83</v>
      </c>
      <c r="E1174" s="25" t="s">
        <v>39</v>
      </c>
      <c r="F1174" s="6">
        <v>2</v>
      </c>
      <c r="G1174" s="7"/>
      <c r="H1174" s="7">
        <v>7</v>
      </c>
      <c r="I1174" s="67">
        <f>VLOOKUP(C1174,[1]LHP!$B$4850:$G$7706,6,1)</f>
        <v>26</v>
      </c>
      <c r="J1174" s="9">
        <v>0</v>
      </c>
      <c r="K1174" s="9">
        <v>0</v>
      </c>
      <c r="L1174" s="13">
        <v>16.899999999999999</v>
      </c>
    </row>
    <row r="1175" spans="1:12" x14ac:dyDescent="0.25">
      <c r="A1175" s="11"/>
      <c r="B1175" s="12"/>
      <c r="C1175" s="14" t="s">
        <v>635</v>
      </c>
      <c r="D1175" s="81" t="s">
        <v>29</v>
      </c>
      <c r="E1175" s="25" t="s">
        <v>39</v>
      </c>
      <c r="F1175" s="6">
        <v>2</v>
      </c>
      <c r="G1175" s="7">
        <v>12</v>
      </c>
      <c r="H1175" s="7"/>
      <c r="I1175" s="8"/>
      <c r="J1175" s="9">
        <v>0</v>
      </c>
      <c r="K1175" s="9">
        <v>0</v>
      </c>
      <c r="L1175" s="10">
        <v>0</v>
      </c>
    </row>
    <row r="1176" spans="1:12" ht="36.75" x14ac:dyDescent="0.25">
      <c r="A1176" s="11"/>
      <c r="B1176" s="12"/>
      <c r="C1176" s="14" t="s">
        <v>636</v>
      </c>
      <c r="D1176" s="40" t="s">
        <v>86</v>
      </c>
      <c r="E1176" s="25" t="s">
        <v>39</v>
      </c>
      <c r="F1176" s="6">
        <v>2</v>
      </c>
      <c r="G1176" s="7"/>
      <c r="H1176" s="7">
        <v>60</v>
      </c>
      <c r="I1176" s="67">
        <f>VLOOKUP(C1176,[1]LHP!$B$4850:$G$7706,6,1)</f>
        <v>26</v>
      </c>
      <c r="J1176" s="9">
        <v>0</v>
      </c>
      <c r="K1176" s="9">
        <v>1.3</v>
      </c>
      <c r="L1176" s="13">
        <v>58.5</v>
      </c>
    </row>
    <row r="1177" spans="1:12" ht="24" x14ac:dyDescent="0.25">
      <c r="A1177" s="11"/>
      <c r="B1177" s="12"/>
      <c r="C1177" s="14" t="s">
        <v>637</v>
      </c>
      <c r="D1177" s="102" t="s">
        <v>68</v>
      </c>
      <c r="E1177" s="25" t="s">
        <v>39</v>
      </c>
      <c r="F1177" s="6">
        <v>2</v>
      </c>
      <c r="G1177" s="7"/>
      <c r="H1177" s="7">
        <v>60</v>
      </c>
      <c r="I1177" s="67">
        <f>VLOOKUP(C1177,[1]LHP!$B$4850:$G$7706,6,1)</f>
        <v>32</v>
      </c>
      <c r="J1177" s="9">
        <v>0</v>
      </c>
      <c r="K1177" s="9">
        <v>1.3</v>
      </c>
      <c r="L1177" s="10">
        <v>58.5</v>
      </c>
    </row>
    <row r="1178" spans="1:12" ht="24.75" x14ac:dyDescent="0.25">
      <c r="A1178" s="11"/>
      <c r="B1178" s="12"/>
      <c r="C1178" s="14" t="s">
        <v>638</v>
      </c>
      <c r="D1178" s="40" t="s">
        <v>639</v>
      </c>
      <c r="E1178" s="25" t="s">
        <v>27</v>
      </c>
      <c r="F1178" s="6">
        <v>2</v>
      </c>
      <c r="G1178" s="7"/>
      <c r="H1178" s="7">
        <v>20</v>
      </c>
      <c r="I1178" s="8">
        <f>VLOOKUP(C1178,[1]LHP!$B$4850:$G$7706,6,1)</f>
        <v>17</v>
      </c>
      <c r="J1178" s="9">
        <v>0</v>
      </c>
      <c r="K1178" s="9">
        <v>1.3</v>
      </c>
      <c r="L1178" s="10">
        <v>19.5</v>
      </c>
    </row>
    <row r="1179" spans="1:12" x14ac:dyDescent="0.25">
      <c r="A1179" s="11"/>
      <c r="B1179" s="12"/>
      <c r="C1179" s="14" t="s">
        <v>640</v>
      </c>
      <c r="D1179" s="81" t="s">
        <v>618</v>
      </c>
      <c r="E1179" s="25" t="s">
        <v>619</v>
      </c>
      <c r="F1179" s="6">
        <v>2</v>
      </c>
      <c r="G1179" s="7">
        <v>13</v>
      </c>
      <c r="H1179" s="7"/>
      <c r="I1179" s="8"/>
      <c r="J1179" s="9">
        <v>0</v>
      </c>
      <c r="K1179" s="9">
        <v>0</v>
      </c>
      <c r="L1179" s="10">
        <v>0</v>
      </c>
    </row>
    <row r="1180" spans="1:12" x14ac:dyDescent="0.25">
      <c r="A1180" s="11"/>
      <c r="B1180" s="12"/>
      <c r="C1180" s="14"/>
      <c r="D1180" s="40"/>
      <c r="E1180" s="25"/>
      <c r="F1180" s="6"/>
      <c r="G1180" s="7"/>
      <c r="H1180" s="7"/>
      <c r="I1180" s="8"/>
      <c r="J1180" s="9">
        <v>0</v>
      </c>
      <c r="K1180" s="9">
        <v>0</v>
      </c>
      <c r="L1180" s="10">
        <v>0</v>
      </c>
    </row>
    <row r="1181" spans="1:12" x14ac:dyDescent="0.25">
      <c r="A1181" s="11"/>
      <c r="B1181" s="12"/>
      <c r="C1181" s="14"/>
      <c r="D1181" s="40"/>
      <c r="E1181" s="25"/>
      <c r="F1181" s="6"/>
      <c r="G1181" s="7"/>
      <c r="H1181" s="7"/>
      <c r="I1181" s="8"/>
      <c r="J1181" s="9">
        <v>0</v>
      </c>
      <c r="K1181" s="9">
        <v>0</v>
      </c>
      <c r="L1181" s="10">
        <v>0</v>
      </c>
    </row>
    <row r="1182" spans="1:12" x14ac:dyDescent="0.25">
      <c r="A1182" s="11"/>
      <c r="B1182" s="12"/>
      <c r="C1182" s="14"/>
      <c r="D1182" s="40"/>
      <c r="E1182" s="25"/>
      <c r="F1182" s="6"/>
      <c r="G1182" s="7"/>
      <c r="H1182" s="7"/>
      <c r="I1182" s="8"/>
      <c r="J1182" s="9">
        <v>0</v>
      </c>
      <c r="K1182" s="9">
        <v>0</v>
      </c>
      <c r="L1182" s="10">
        <v>0</v>
      </c>
    </row>
    <row r="1183" spans="1:12" x14ac:dyDescent="0.25">
      <c r="A1183" s="11"/>
      <c r="B1183" s="12"/>
      <c r="C1183" s="14"/>
      <c r="D1183" s="40"/>
      <c r="E1183" s="25"/>
      <c r="F1183" s="6"/>
      <c r="G1183" s="7"/>
      <c r="H1183" s="7"/>
      <c r="I1183" s="8"/>
      <c r="J1183" s="9">
        <v>0</v>
      </c>
      <c r="K1183" s="9">
        <v>0</v>
      </c>
      <c r="L1183" s="10">
        <v>0</v>
      </c>
    </row>
    <row r="1184" spans="1:12" x14ac:dyDescent="0.25">
      <c r="A1184" s="11"/>
      <c r="B1184" s="12"/>
      <c r="C1184" s="14"/>
      <c r="D1184" s="40"/>
      <c r="E1184" s="25"/>
      <c r="F1184" s="6"/>
      <c r="G1184" s="7"/>
      <c r="H1184" s="7"/>
      <c r="I1184" s="8"/>
      <c r="J1184" s="9">
        <v>0</v>
      </c>
      <c r="K1184" s="9">
        <v>0</v>
      </c>
      <c r="L1184" s="10">
        <v>0</v>
      </c>
    </row>
    <row r="1185" spans="1:12" x14ac:dyDescent="0.25">
      <c r="A1185" s="11"/>
      <c r="B1185" s="12"/>
      <c r="C1185" s="14"/>
      <c r="D1185" s="40"/>
      <c r="E1185" s="25"/>
      <c r="F1185" s="6"/>
      <c r="G1185" s="7"/>
      <c r="H1185" s="7"/>
      <c r="I1185" s="8"/>
      <c r="J1185" s="9">
        <v>0</v>
      </c>
      <c r="K1185" s="9">
        <v>0</v>
      </c>
      <c r="L1185" s="10">
        <v>0</v>
      </c>
    </row>
    <row r="1186" spans="1:12" x14ac:dyDescent="0.25">
      <c r="A1186" s="11"/>
      <c r="B1186" s="12"/>
      <c r="C1186" s="14"/>
      <c r="D1186" s="40"/>
      <c r="E1186" s="25"/>
      <c r="F1186" s="6"/>
      <c r="G1186" s="7"/>
      <c r="H1186" s="7"/>
      <c r="I1186" s="8"/>
      <c r="J1186" s="9">
        <v>0</v>
      </c>
      <c r="K1186" s="9">
        <v>0</v>
      </c>
      <c r="L1186" s="10">
        <v>0</v>
      </c>
    </row>
    <row r="1187" spans="1:12" x14ac:dyDescent="0.25">
      <c r="A1187" s="11"/>
      <c r="B1187" s="12"/>
      <c r="C1187" s="14"/>
      <c r="D1187" s="40"/>
      <c r="E1187" s="25"/>
      <c r="F1187" s="6"/>
      <c r="G1187" s="7"/>
      <c r="H1187" s="7"/>
      <c r="I1187" s="8"/>
      <c r="J1187" s="9">
        <v>0</v>
      </c>
      <c r="K1187" s="9">
        <v>0</v>
      </c>
      <c r="L1187" s="10">
        <v>0</v>
      </c>
    </row>
    <row r="1188" spans="1:12" x14ac:dyDescent="0.25">
      <c r="A1188" s="11"/>
      <c r="B1188" s="12"/>
      <c r="C1188" s="14"/>
      <c r="D1188" s="40"/>
      <c r="E1188" s="25"/>
      <c r="F1188" s="6"/>
      <c r="G1188" s="7"/>
      <c r="H1188" s="7"/>
      <c r="I1188" s="8"/>
      <c r="J1188" s="9">
        <v>0</v>
      </c>
      <c r="K1188" s="9">
        <v>0</v>
      </c>
      <c r="L1188" s="10">
        <v>0</v>
      </c>
    </row>
    <row r="1189" spans="1:12" x14ac:dyDescent="0.25">
      <c r="A1189" s="11"/>
      <c r="B1189" s="12"/>
      <c r="C1189" s="14"/>
      <c r="D1189" s="40"/>
      <c r="E1189" s="25"/>
      <c r="F1189" s="6"/>
      <c r="G1189" s="7"/>
      <c r="H1189" s="7"/>
      <c r="I1189" s="8"/>
      <c r="J1189" s="9">
        <v>0</v>
      </c>
      <c r="K1189" s="9">
        <v>0</v>
      </c>
      <c r="L1189" s="10">
        <v>0</v>
      </c>
    </row>
    <row r="1190" spans="1:12" x14ac:dyDescent="0.25">
      <c r="A1190" s="11"/>
      <c r="B1190" s="12"/>
      <c r="C1190" s="14"/>
      <c r="D1190" s="40"/>
      <c r="E1190" s="25"/>
      <c r="F1190" s="6"/>
      <c r="G1190" s="7"/>
      <c r="H1190" s="7"/>
      <c r="I1190" s="8"/>
      <c r="J1190" s="9">
        <v>0</v>
      </c>
      <c r="K1190" s="9">
        <v>0</v>
      </c>
      <c r="L1190" s="10">
        <v>0</v>
      </c>
    </row>
    <row r="1191" spans="1:12" x14ac:dyDescent="0.25">
      <c r="A1191" s="11"/>
      <c r="B1191" s="12"/>
      <c r="C1191" s="14"/>
      <c r="D1191" s="40"/>
      <c r="E1191" s="25"/>
      <c r="F1191" s="6"/>
      <c r="G1191" s="7"/>
      <c r="H1191" s="7"/>
      <c r="I1191" s="8"/>
      <c r="J1191" s="9">
        <v>0</v>
      </c>
      <c r="K1191" s="9">
        <v>0</v>
      </c>
      <c r="L1191" s="10">
        <v>0</v>
      </c>
    </row>
    <row r="1192" spans="1:12" x14ac:dyDescent="0.25">
      <c r="A1192" s="11"/>
      <c r="B1192" s="12"/>
      <c r="C1192" s="14"/>
      <c r="D1192" s="40"/>
      <c r="E1192" s="25"/>
      <c r="F1192" s="6"/>
      <c r="G1192" s="7"/>
      <c r="H1192" s="7"/>
      <c r="I1192" s="8"/>
      <c r="J1192" s="9">
        <v>0</v>
      </c>
      <c r="K1192" s="9">
        <v>0</v>
      </c>
      <c r="L1192" s="10">
        <v>0</v>
      </c>
    </row>
    <row r="1193" spans="1:12" x14ac:dyDescent="0.25">
      <c r="A1193" s="11"/>
      <c r="B1193" s="12"/>
      <c r="C1193" s="14"/>
      <c r="D1193" s="40"/>
      <c r="E1193" s="25"/>
      <c r="F1193" s="6"/>
      <c r="G1193" s="7"/>
      <c r="H1193" s="7"/>
      <c r="I1193" s="8"/>
      <c r="J1193" s="9">
        <v>0</v>
      </c>
      <c r="K1193" s="9">
        <v>0</v>
      </c>
      <c r="L1193" s="10">
        <v>0</v>
      </c>
    </row>
    <row r="1194" spans="1:12" x14ac:dyDescent="0.25">
      <c r="A1194" s="11"/>
      <c r="B1194" s="12"/>
      <c r="C1194" s="14"/>
      <c r="D1194" s="40"/>
      <c r="E1194" s="25"/>
      <c r="F1194" s="6"/>
      <c r="G1194" s="7"/>
      <c r="H1194" s="7"/>
      <c r="I1194" s="8"/>
      <c r="J1194" s="9">
        <v>0</v>
      </c>
      <c r="K1194" s="9">
        <v>0</v>
      </c>
      <c r="L1194" s="10">
        <v>0</v>
      </c>
    </row>
    <row r="1195" spans="1:12" x14ac:dyDescent="0.25">
      <c r="A1195" s="11"/>
      <c r="B1195" s="12"/>
      <c r="C1195" s="14"/>
      <c r="D1195" s="40"/>
      <c r="E1195" s="25"/>
      <c r="F1195" s="6"/>
      <c r="G1195" s="7"/>
      <c r="H1195" s="7"/>
      <c r="I1195" s="8"/>
      <c r="J1195" s="9">
        <v>0</v>
      </c>
      <c r="K1195" s="9">
        <v>0</v>
      </c>
      <c r="L1195" s="10">
        <v>0</v>
      </c>
    </row>
    <row r="1196" spans="1:12" x14ac:dyDescent="0.25">
      <c r="A1196" s="11"/>
      <c r="B1196" s="12"/>
      <c r="C1196" s="14"/>
      <c r="D1196" s="40"/>
      <c r="E1196" s="25"/>
      <c r="F1196" s="6"/>
      <c r="G1196" s="7"/>
      <c r="H1196" s="7"/>
      <c r="I1196" s="8"/>
      <c r="J1196" s="9">
        <v>0</v>
      </c>
      <c r="K1196" s="9">
        <v>0</v>
      </c>
      <c r="L1196" s="10">
        <v>0</v>
      </c>
    </row>
    <row r="1197" spans="1:12" x14ac:dyDescent="0.25">
      <c r="A1197" s="11"/>
      <c r="B1197" s="12"/>
      <c r="C1197" s="14"/>
      <c r="D1197" s="40"/>
      <c r="E1197" s="25"/>
      <c r="F1197" s="6"/>
      <c r="G1197" s="7"/>
      <c r="H1197" s="7"/>
      <c r="I1197" s="8"/>
      <c r="J1197" s="9">
        <v>0</v>
      </c>
      <c r="K1197" s="9">
        <v>0</v>
      </c>
      <c r="L1197" s="10">
        <v>0</v>
      </c>
    </row>
    <row r="1198" spans="1:12" x14ac:dyDescent="0.25">
      <c r="A1198" s="11"/>
      <c r="B1198" s="12"/>
      <c r="C1198" s="14"/>
      <c r="D1198" s="40"/>
      <c r="E1198" s="25"/>
      <c r="F1198" s="6"/>
      <c r="G1198" s="7"/>
      <c r="H1198" s="7"/>
      <c r="I1198" s="8"/>
      <c r="J1198" s="9">
        <v>0</v>
      </c>
      <c r="K1198" s="9">
        <v>0</v>
      </c>
      <c r="L1198" s="10">
        <v>0</v>
      </c>
    </row>
    <row r="1199" spans="1:12" x14ac:dyDescent="0.25">
      <c r="A1199" s="11"/>
      <c r="B1199" s="12"/>
      <c r="C1199" s="14"/>
      <c r="D1199" s="40"/>
      <c r="E1199" s="25"/>
      <c r="F1199" s="6"/>
      <c r="G1199" s="7"/>
      <c r="H1199" s="7"/>
      <c r="I1199" s="8"/>
      <c r="J1199" s="9">
        <v>0</v>
      </c>
      <c r="K1199" s="9">
        <v>0</v>
      </c>
      <c r="L1199" s="10">
        <v>0</v>
      </c>
    </row>
    <row r="1200" spans="1:12" x14ac:dyDescent="0.25">
      <c r="A1200" s="11"/>
      <c r="B1200" s="12"/>
      <c r="C1200" s="14"/>
      <c r="D1200" s="40"/>
      <c r="E1200" s="25"/>
      <c r="F1200" s="6"/>
      <c r="G1200" s="7"/>
      <c r="H1200" s="7"/>
      <c r="I1200" s="8"/>
      <c r="J1200" s="9">
        <v>0</v>
      </c>
      <c r="K1200" s="9">
        <v>0</v>
      </c>
      <c r="L1200" s="10">
        <v>0</v>
      </c>
    </row>
    <row r="1201" spans="1:12" x14ac:dyDescent="0.25">
      <c r="A1201" s="11"/>
      <c r="B1201" s="12"/>
      <c r="C1201" s="14"/>
      <c r="D1201" s="40"/>
      <c r="E1201" s="25"/>
      <c r="F1201" s="6"/>
      <c r="G1201" s="7"/>
      <c r="H1201" s="7"/>
      <c r="I1201" s="8"/>
      <c r="J1201" s="9">
        <v>0</v>
      </c>
      <c r="K1201" s="9">
        <v>0</v>
      </c>
      <c r="L1201" s="10">
        <v>0</v>
      </c>
    </row>
    <row r="1202" spans="1:12" x14ac:dyDescent="0.25">
      <c r="A1202" s="11"/>
      <c r="B1202" s="12"/>
      <c r="C1202" s="14"/>
      <c r="D1202" s="40"/>
      <c r="E1202" s="25"/>
      <c r="F1202" s="6"/>
      <c r="G1202" s="7"/>
      <c r="H1202" s="7"/>
      <c r="I1202" s="8"/>
      <c r="J1202" s="9">
        <v>0</v>
      </c>
      <c r="K1202" s="9">
        <v>0</v>
      </c>
      <c r="L1202" s="10">
        <v>0</v>
      </c>
    </row>
    <row r="1203" spans="1:12" x14ac:dyDescent="0.25">
      <c r="A1203" s="11"/>
      <c r="B1203" s="12"/>
      <c r="C1203" s="14"/>
      <c r="D1203" s="40"/>
      <c r="E1203" s="25"/>
      <c r="F1203" s="6"/>
      <c r="G1203" s="7"/>
      <c r="H1203" s="7"/>
      <c r="I1203" s="8"/>
      <c r="J1203" s="9">
        <v>0</v>
      </c>
      <c r="K1203" s="9">
        <v>0</v>
      </c>
      <c r="L1203" s="10">
        <v>0</v>
      </c>
    </row>
    <row r="1204" spans="1:12" x14ac:dyDescent="0.25">
      <c r="A1204" s="11"/>
      <c r="B1204" s="12"/>
      <c r="C1204" s="14"/>
      <c r="D1204" s="40"/>
      <c r="E1204" s="25"/>
      <c r="F1204" s="6"/>
      <c r="G1204" s="7"/>
      <c r="H1204" s="7"/>
      <c r="I1204" s="8"/>
      <c r="J1204" s="9">
        <v>0</v>
      </c>
      <c r="K1204" s="9">
        <v>0</v>
      </c>
      <c r="L1204" s="10">
        <v>0</v>
      </c>
    </row>
    <row r="1205" spans="1:12" x14ac:dyDescent="0.25">
      <c r="A1205" s="11"/>
      <c r="B1205" s="12"/>
      <c r="C1205" s="14"/>
      <c r="D1205" s="40"/>
      <c r="E1205" s="25"/>
      <c r="F1205" s="6"/>
      <c r="G1205" s="7"/>
      <c r="H1205" s="7"/>
      <c r="I1205" s="8"/>
      <c r="J1205" s="9">
        <v>0</v>
      </c>
      <c r="K1205" s="9">
        <v>0</v>
      </c>
      <c r="L1205" s="10">
        <v>0</v>
      </c>
    </row>
    <row r="1206" spans="1:12" x14ac:dyDescent="0.25">
      <c r="A1206" s="11"/>
      <c r="B1206" s="12"/>
      <c r="C1206" s="14"/>
      <c r="D1206" s="40"/>
      <c r="E1206" s="25"/>
      <c r="F1206" s="6"/>
      <c r="G1206" s="7"/>
      <c r="H1206" s="7"/>
      <c r="I1206" s="8"/>
      <c r="J1206" s="9">
        <v>0</v>
      </c>
      <c r="K1206" s="9">
        <v>0</v>
      </c>
      <c r="L1206" s="10">
        <v>0</v>
      </c>
    </row>
    <row r="1207" spans="1:12" x14ac:dyDescent="0.25">
      <c r="A1207" s="11"/>
      <c r="B1207" s="12"/>
      <c r="C1207" s="14"/>
      <c r="D1207" s="40"/>
      <c r="E1207" s="25"/>
      <c r="F1207" s="6"/>
      <c r="G1207" s="7"/>
      <c r="H1207" s="7"/>
      <c r="I1207" s="8"/>
      <c r="J1207" s="9">
        <v>0</v>
      </c>
      <c r="K1207" s="9">
        <v>0</v>
      </c>
      <c r="L1207" s="10">
        <v>0</v>
      </c>
    </row>
    <row r="1208" spans="1:12" x14ac:dyDescent="0.25">
      <c r="A1208" s="11"/>
      <c r="B1208" s="12"/>
      <c r="C1208" s="14"/>
      <c r="D1208" s="40"/>
      <c r="E1208" s="25"/>
      <c r="F1208" s="6"/>
      <c r="G1208" s="7"/>
      <c r="H1208" s="7"/>
      <c r="I1208" s="8"/>
      <c r="J1208" s="9">
        <v>0</v>
      </c>
      <c r="K1208" s="9">
        <v>0</v>
      </c>
      <c r="L1208" s="10">
        <v>0</v>
      </c>
    </row>
    <row r="1209" spans="1:12" x14ac:dyDescent="0.25">
      <c r="A1209" s="11"/>
      <c r="B1209" s="12"/>
      <c r="C1209" s="14"/>
      <c r="D1209" s="40"/>
      <c r="E1209" s="25"/>
      <c r="F1209" s="6"/>
      <c r="G1209" s="7"/>
      <c r="H1209" s="7"/>
      <c r="I1209" s="8"/>
      <c r="J1209" s="9">
        <v>0</v>
      </c>
      <c r="K1209" s="9">
        <v>0</v>
      </c>
      <c r="L1209" s="10">
        <v>0</v>
      </c>
    </row>
    <row r="1210" spans="1:12" x14ac:dyDescent="0.25">
      <c r="A1210" s="11"/>
      <c r="B1210" s="12"/>
      <c r="C1210" s="14"/>
      <c r="D1210" s="40"/>
      <c r="E1210" s="25"/>
      <c r="F1210" s="6"/>
      <c r="G1210" s="7"/>
      <c r="H1210" s="7"/>
      <c r="I1210" s="8"/>
      <c r="J1210" s="9">
        <v>0</v>
      </c>
      <c r="K1210" s="9">
        <v>0</v>
      </c>
      <c r="L1210" s="10">
        <v>0</v>
      </c>
    </row>
    <row r="1211" spans="1:12" x14ac:dyDescent="0.25">
      <c r="A1211" s="11"/>
      <c r="B1211" s="12"/>
      <c r="C1211" s="14"/>
      <c r="D1211" s="40"/>
      <c r="E1211" s="25"/>
      <c r="F1211" s="6"/>
      <c r="G1211" s="7"/>
      <c r="H1211" s="7"/>
      <c r="I1211" s="8"/>
      <c r="J1211" s="9">
        <v>0</v>
      </c>
      <c r="K1211" s="9">
        <v>0</v>
      </c>
      <c r="L1211" s="10">
        <v>0</v>
      </c>
    </row>
    <row r="1212" spans="1:12" x14ac:dyDescent="0.25">
      <c r="A1212" s="11"/>
      <c r="B1212" s="12"/>
      <c r="C1212" s="14"/>
      <c r="D1212" s="40"/>
      <c r="E1212" s="25"/>
      <c r="F1212" s="6"/>
      <c r="G1212" s="7"/>
      <c r="H1212" s="7"/>
      <c r="I1212" s="8"/>
      <c r="J1212" s="9">
        <v>0</v>
      </c>
      <c r="K1212" s="9">
        <v>0</v>
      </c>
      <c r="L1212" s="10">
        <v>0</v>
      </c>
    </row>
    <row r="1213" spans="1:12" x14ac:dyDescent="0.25">
      <c r="A1213" s="43"/>
      <c r="B1213" s="44"/>
      <c r="C1213" s="14"/>
      <c r="D1213" s="40"/>
      <c r="E1213" s="25"/>
      <c r="F1213" s="6"/>
      <c r="G1213" s="7"/>
      <c r="H1213" s="7"/>
      <c r="I1213" s="8"/>
      <c r="J1213" s="9">
        <v>0</v>
      </c>
      <c r="K1213" s="9">
        <v>0</v>
      </c>
      <c r="L1213" s="10">
        <v>0</v>
      </c>
    </row>
    <row r="1214" spans="1:12" x14ac:dyDescent="0.25">
      <c r="A1214" s="45" t="s">
        <v>641</v>
      </c>
      <c r="B1214" s="46" t="s">
        <v>642</v>
      </c>
      <c r="C1214" s="14" t="s">
        <v>643</v>
      </c>
      <c r="D1214" s="40" t="s">
        <v>132</v>
      </c>
      <c r="E1214" s="25" t="s">
        <v>354</v>
      </c>
      <c r="F1214" s="6">
        <v>1</v>
      </c>
      <c r="G1214" s="7">
        <v>60</v>
      </c>
      <c r="H1214" s="7"/>
      <c r="I1214" s="67">
        <v>50</v>
      </c>
      <c r="J1214" s="9">
        <v>1.2</v>
      </c>
      <c r="K1214" s="9">
        <v>0</v>
      </c>
      <c r="L1214" s="10">
        <v>72</v>
      </c>
    </row>
    <row r="1215" spans="1:12" x14ac:dyDescent="0.25">
      <c r="A1215" s="11" t="s">
        <v>644</v>
      </c>
      <c r="B1215" s="12">
        <v>22</v>
      </c>
      <c r="C1215" s="14" t="s">
        <v>645</v>
      </c>
      <c r="D1215" s="40" t="s">
        <v>7</v>
      </c>
      <c r="E1215" s="25" t="s">
        <v>354</v>
      </c>
      <c r="F1215" s="6">
        <v>1</v>
      </c>
      <c r="G1215" s="7"/>
      <c r="H1215" s="7">
        <v>7</v>
      </c>
      <c r="I1215" s="67">
        <v>41</v>
      </c>
      <c r="J1215" s="9">
        <v>0</v>
      </c>
      <c r="K1215" s="9">
        <v>0</v>
      </c>
      <c r="L1215" s="13">
        <v>20.5</v>
      </c>
    </row>
    <row r="1216" spans="1:12" x14ac:dyDescent="0.25">
      <c r="A1216" s="11" t="s">
        <v>11</v>
      </c>
      <c r="B1216" s="12"/>
      <c r="C1216" s="14" t="s">
        <v>646</v>
      </c>
      <c r="D1216" s="81" t="s">
        <v>29</v>
      </c>
      <c r="E1216" s="25" t="s">
        <v>354</v>
      </c>
      <c r="F1216" s="6">
        <v>1</v>
      </c>
      <c r="G1216" s="7">
        <v>14</v>
      </c>
      <c r="H1216" s="7"/>
      <c r="I1216" s="8"/>
      <c r="J1216" s="9">
        <v>0</v>
      </c>
      <c r="K1216" s="9">
        <v>0</v>
      </c>
      <c r="L1216" s="10">
        <v>0</v>
      </c>
    </row>
    <row r="1217" spans="1:12" x14ac:dyDescent="0.25">
      <c r="A1217" s="11"/>
      <c r="B1217" s="12"/>
      <c r="C1217" s="14" t="s">
        <v>647</v>
      </c>
      <c r="D1217" s="40" t="s">
        <v>3</v>
      </c>
      <c r="E1217" s="25" t="s">
        <v>293</v>
      </c>
      <c r="F1217" s="6">
        <v>1</v>
      </c>
      <c r="G1217" s="7"/>
      <c r="H1217" s="7">
        <v>120</v>
      </c>
      <c r="I1217" s="67">
        <v>25</v>
      </c>
      <c r="J1217" s="9">
        <v>0</v>
      </c>
      <c r="K1217" s="9">
        <v>1</v>
      </c>
      <c r="L1217" s="13">
        <v>90</v>
      </c>
    </row>
    <row r="1218" spans="1:12" x14ac:dyDescent="0.25">
      <c r="A1218" s="11" t="s">
        <v>191</v>
      </c>
      <c r="B1218" s="12"/>
      <c r="C1218" s="14" t="s">
        <v>386</v>
      </c>
      <c r="D1218" s="40" t="s">
        <v>3</v>
      </c>
      <c r="E1218" s="25" t="s">
        <v>489</v>
      </c>
      <c r="F1218" s="6">
        <v>1</v>
      </c>
      <c r="G1218" s="7"/>
      <c r="H1218" s="7">
        <v>60</v>
      </c>
      <c r="I1218" s="67">
        <v>23</v>
      </c>
      <c r="J1218" s="9">
        <v>0</v>
      </c>
      <c r="K1218" s="9">
        <v>1</v>
      </c>
      <c r="L1218" s="10">
        <v>45</v>
      </c>
    </row>
    <row r="1219" spans="1:12" x14ac:dyDescent="0.25">
      <c r="A1219" s="11"/>
      <c r="B1219" s="12"/>
      <c r="C1219" s="14" t="s">
        <v>648</v>
      </c>
      <c r="D1219" s="40" t="s">
        <v>7</v>
      </c>
      <c r="E1219" s="25" t="s">
        <v>53</v>
      </c>
      <c r="F1219" s="6">
        <v>1</v>
      </c>
      <c r="G1219" s="7"/>
      <c r="H1219" s="7">
        <v>7</v>
      </c>
      <c r="I1219" s="67">
        <v>22</v>
      </c>
      <c r="J1219" s="9">
        <v>0</v>
      </c>
      <c r="K1219" s="9">
        <v>0</v>
      </c>
      <c r="L1219" s="10">
        <v>14.3</v>
      </c>
    </row>
    <row r="1220" spans="1:12" x14ac:dyDescent="0.25">
      <c r="A1220" s="11" t="s">
        <v>385</v>
      </c>
      <c r="B1220" s="12">
        <f>60.2</f>
        <v>60.2</v>
      </c>
      <c r="C1220" s="14" t="s">
        <v>649</v>
      </c>
      <c r="D1220" s="40" t="s">
        <v>34</v>
      </c>
      <c r="E1220" s="25" t="s">
        <v>53</v>
      </c>
      <c r="F1220" s="6">
        <v>1</v>
      </c>
      <c r="G1220" s="7"/>
      <c r="H1220" s="7">
        <v>60</v>
      </c>
      <c r="I1220" s="67">
        <v>40</v>
      </c>
      <c r="J1220" s="9">
        <v>0</v>
      </c>
      <c r="K1220" s="9">
        <v>1.3</v>
      </c>
      <c r="L1220" s="10">
        <v>58.5</v>
      </c>
    </row>
    <row r="1221" spans="1:12" x14ac:dyDescent="0.25">
      <c r="A1221" s="18" t="s">
        <v>650</v>
      </c>
      <c r="B1221" s="19">
        <v>28</v>
      </c>
      <c r="C1221" s="14" t="s">
        <v>651</v>
      </c>
      <c r="D1221" s="40" t="s">
        <v>270</v>
      </c>
      <c r="E1221" s="25" t="s">
        <v>173</v>
      </c>
      <c r="F1221" s="6">
        <v>1</v>
      </c>
      <c r="G1221" s="7">
        <v>45</v>
      </c>
      <c r="H1221" s="7"/>
      <c r="I1221" s="67">
        <v>57</v>
      </c>
      <c r="J1221" s="9">
        <v>1.2</v>
      </c>
      <c r="K1221" s="9">
        <v>0</v>
      </c>
      <c r="L1221" s="10">
        <v>54</v>
      </c>
    </row>
    <row r="1222" spans="1:12" x14ac:dyDescent="0.25">
      <c r="A1222" s="11"/>
      <c r="B1222" s="12"/>
      <c r="C1222" s="14" t="s">
        <v>652</v>
      </c>
      <c r="D1222" s="40" t="s">
        <v>551</v>
      </c>
      <c r="E1222" s="25" t="s">
        <v>173</v>
      </c>
      <c r="F1222" s="6">
        <v>1</v>
      </c>
      <c r="G1222" s="7">
        <v>45</v>
      </c>
      <c r="H1222" s="7"/>
      <c r="I1222" s="8">
        <v>58</v>
      </c>
      <c r="J1222" s="9">
        <v>1.2</v>
      </c>
      <c r="K1222" s="9">
        <v>0</v>
      </c>
      <c r="L1222" s="10">
        <v>54</v>
      </c>
    </row>
    <row r="1223" spans="1:12" x14ac:dyDescent="0.25">
      <c r="A1223" s="11"/>
      <c r="B1223" s="12">
        <f>B1221+B1220+B1215</f>
        <v>110.2</v>
      </c>
      <c r="C1223" s="14" t="s">
        <v>653</v>
      </c>
      <c r="D1223" s="40" t="s">
        <v>23</v>
      </c>
      <c r="E1223" s="25" t="s">
        <v>553</v>
      </c>
      <c r="F1223" s="6">
        <v>1</v>
      </c>
      <c r="G1223" s="7">
        <v>30</v>
      </c>
      <c r="H1223" s="7"/>
      <c r="I1223" s="67">
        <v>58</v>
      </c>
      <c r="J1223" s="9">
        <v>1.2</v>
      </c>
      <c r="K1223" s="9">
        <v>0</v>
      </c>
      <c r="L1223" s="10">
        <v>36</v>
      </c>
    </row>
    <row r="1224" spans="1:12" x14ac:dyDescent="0.25">
      <c r="A1224" s="11"/>
      <c r="B1224" s="12"/>
      <c r="C1224" s="14" t="s">
        <v>654</v>
      </c>
      <c r="D1224" s="40" t="s">
        <v>23</v>
      </c>
      <c r="E1224" s="25" t="s">
        <v>278</v>
      </c>
      <c r="F1224" s="6">
        <v>1</v>
      </c>
      <c r="G1224" s="7">
        <v>30</v>
      </c>
      <c r="H1224" s="7"/>
      <c r="I1224" s="67">
        <v>34</v>
      </c>
      <c r="J1224" s="9">
        <v>1.3</v>
      </c>
      <c r="K1224" s="9">
        <v>0</v>
      </c>
      <c r="L1224" s="10">
        <v>39</v>
      </c>
    </row>
    <row r="1225" spans="1:12" x14ac:dyDescent="0.25">
      <c r="A1225" s="11"/>
      <c r="B1225" s="12"/>
      <c r="C1225" s="14"/>
      <c r="D1225" s="40"/>
      <c r="E1225" s="25"/>
      <c r="F1225" s="6"/>
      <c r="G1225" s="7"/>
      <c r="H1225" s="7"/>
      <c r="I1225" s="8"/>
      <c r="J1225" s="9">
        <v>0</v>
      </c>
      <c r="K1225" s="9">
        <v>0</v>
      </c>
      <c r="L1225" s="10">
        <v>0</v>
      </c>
    </row>
    <row r="1226" spans="1:12" x14ac:dyDescent="0.25">
      <c r="A1226" s="11"/>
      <c r="B1226" s="103"/>
      <c r="C1226" s="91" t="s">
        <v>192</v>
      </c>
      <c r="D1226" s="104" t="s">
        <v>29</v>
      </c>
      <c r="E1226" s="25" t="s">
        <v>354</v>
      </c>
      <c r="F1226" s="6">
        <v>2</v>
      </c>
      <c r="G1226" s="7">
        <v>15</v>
      </c>
      <c r="H1226" s="7"/>
      <c r="I1226" s="8"/>
      <c r="J1226" s="9">
        <v>0</v>
      </c>
      <c r="K1226" s="9">
        <v>0</v>
      </c>
      <c r="L1226" s="10">
        <v>0</v>
      </c>
    </row>
    <row r="1227" spans="1:12" x14ac:dyDescent="0.25">
      <c r="A1227" s="11"/>
      <c r="B1227" s="103"/>
      <c r="C1227" s="91" t="s">
        <v>655</v>
      </c>
      <c r="D1227" s="105" t="s">
        <v>34</v>
      </c>
      <c r="E1227" s="25" t="s">
        <v>293</v>
      </c>
      <c r="F1227" s="6">
        <v>2</v>
      </c>
      <c r="G1227" s="7"/>
      <c r="H1227" s="7">
        <v>120</v>
      </c>
      <c r="I1227" s="67">
        <v>25</v>
      </c>
      <c r="J1227" s="9">
        <v>0</v>
      </c>
      <c r="K1227" s="9">
        <v>1</v>
      </c>
      <c r="L1227" s="13">
        <v>90</v>
      </c>
    </row>
    <row r="1228" spans="1:12" ht="24.75" x14ac:dyDescent="0.25">
      <c r="A1228" s="11"/>
      <c r="B1228" s="103"/>
      <c r="C1228" s="91" t="s">
        <v>656</v>
      </c>
      <c r="D1228" s="105" t="s">
        <v>38</v>
      </c>
      <c r="E1228" s="25" t="s">
        <v>247</v>
      </c>
      <c r="F1228" s="6">
        <v>2</v>
      </c>
      <c r="G1228" s="7"/>
      <c r="H1228" s="7">
        <v>60</v>
      </c>
      <c r="I1228" s="67">
        <f>VLOOKUP(C1228,[1]LHP!$B$4850:$G$7706,6,1)</f>
        <v>28</v>
      </c>
      <c r="J1228" s="9">
        <v>0</v>
      </c>
      <c r="K1228" s="9">
        <v>1.3</v>
      </c>
      <c r="L1228" s="10">
        <v>58.5</v>
      </c>
    </row>
    <row r="1229" spans="1:12" x14ac:dyDescent="0.25">
      <c r="A1229" s="11"/>
      <c r="B1229" s="106"/>
      <c r="C1229" s="91" t="s">
        <v>657</v>
      </c>
      <c r="D1229" s="105" t="s">
        <v>560</v>
      </c>
      <c r="E1229" s="25" t="s">
        <v>21</v>
      </c>
      <c r="F1229" s="6">
        <v>2</v>
      </c>
      <c r="G1229" s="7"/>
      <c r="H1229" s="7">
        <v>60</v>
      </c>
      <c r="I1229" s="67">
        <f>VLOOKUP(C1229,[1]LHP!$B$4850:$G$7706,6,1)</f>
        <v>36</v>
      </c>
      <c r="J1229" s="9">
        <v>0</v>
      </c>
      <c r="K1229" s="9">
        <v>1.2</v>
      </c>
      <c r="L1229" s="10">
        <v>54</v>
      </c>
    </row>
    <row r="1230" spans="1:12" x14ac:dyDescent="0.25">
      <c r="A1230" s="11"/>
      <c r="B1230" s="106"/>
      <c r="C1230" s="91" t="s">
        <v>658</v>
      </c>
      <c r="D1230" s="105" t="s">
        <v>97</v>
      </c>
      <c r="E1230" s="25" t="s">
        <v>659</v>
      </c>
      <c r="F1230" s="6">
        <v>2</v>
      </c>
      <c r="G1230" s="7"/>
      <c r="H1230" s="7">
        <v>180</v>
      </c>
      <c r="I1230" s="67">
        <v>20</v>
      </c>
      <c r="J1230" s="9">
        <v>0</v>
      </c>
      <c r="K1230" s="9">
        <v>1</v>
      </c>
      <c r="L1230" s="13">
        <v>135</v>
      </c>
    </row>
    <row r="1231" spans="1:12" x14ac:dyDescent="0.25">
      <c r="A1231" s="11"/>
      <c r="B1231" s="12"/>
      <c r="C1231" s="14" t="s">
        <v>660</v>
      </c>
      <c r="D1231" s="40" t="s">
        <v>41</v>
      </c>
      <c r="E1231" s="25" t="s">
        <v>24</v>
      </c>
      <c r="F1231" s="6">
        <v>2</v>
      </c>
      <c r="G1231" s="7">
        <v>60</v>
      </c>
      <c r="H1231" s="7"/>
      <c r="I1231" s="67">
        <f>VLOOKUP(C1231,[1]LHP!$B$4850:$G$7706,6,1)</f>
        <v>41</v>
      </c>
      <c r="J1231" s="9">
        <v>1.2</v>
      </c>
      <c r="K1231" s="9">
        <v>0</v>
      </c>
      <c r="L1231" s="10">
        <v>72</v>
      </c>
    </row>
    <row r="1232" spans="1:12" x14ac:dyDescent="0.25">
      <c r="A1232" s="11"/>
      <c r="B1232" s="12"/>
      <c r="C1232" s="14" t="s">
        <v>661</v>
      </c>
      <c r="D1232" s="40" t="s">
        <v>41</v>
      </c>
      <c r="E1232" s="25" t="s">
        <v>662</v>
      </c>
      <c r="F1232" s="6">
        <v>2</v>
      </c>
      <c r="G1232" s="7">
        <v>60</v>
      </c>
      <c r="H1232" s="7"/>
      <c r="I1232" s="67">
        <f>VLOOKUP(C1232,[1]LHP!$B$4850:$G$7706,6,1)</f>
        <v>33</v>
      </c>
      <c r="J1232" s="9">
        <v>1</v>
      </c>
      <c r="K1232" s="9">
        <v>0</v>
      </c>
      <c r="L1232" s="13">
        <v>60</v>
      </c>
    </row>
    <row r="1233" spans="1:12" ht="24" x14ac:dyDescent="0.25">
      <c r="A1233" s="11"/>
      <c r="B1233" s="12"/>
      <c r="C1233" s="107" t="s">
        <v>96</v>
      </c>
      <c r="D1233" s="105" t="s">
        <v>97</v>
      </c>
      <c r="E1233" s="35" t="s">
        <v>663</v>
      </c>
      <c r="F1233" s="6">
        <v>2</v>
      </c>
      <c r="G1233" s="7"/>
      <c r="H1233" s="7">
        <v>90</v>
      </c>
      <c r="I1233" s="67">
        <v>17</v>
      </c>
      <c r="J1233" s="9">
        <v>0</v>
      </c>
      <c r="K1233" s="9">
        <v>1</v>
      </c>
      <c r="L1233" s="13">
        <v>67.5</v>
      </c>
    </row>
    <row r="1234" spans="1:12" ht="36.75" x14ac:dyDescent="0.25">
      <c r="A1234" s="11"/>
      <c r="B1234" s="12"/>
      <c r="C1234" s="14" t="s">
        <v>283</v>
      </c>
      <c r="D1234" s="40" t="s">
        <v>664</v>
      </c>
      <c r="E1234" s="25" t="s">
        <v>69</v>
      </c>
      <c r="F1234" s="6">
        <v>2</v>
      </c>
      <c r="G1234" s="7"/>
      <c r="H1234" s="7">
        <v>81</v>
      </c>
      <c r="I1234" s="67">
        <v>27</v>
      </c>
      <c r="J1234" s="9">
        <v>0</v>
      </c>
      <c r="K1234" s="9">
        <v>1</v>
      </c>
      <c r="L1234" s="13">
        <v>60.8</v>
      </c>
    </row>
    <row r="1235" spans="1:12" x14ac:dyDescent="0.25">
      <c r="A1235" s="11"/>
      <c r="B1235" s="12"/>
      <c r="C1235" s="14" t="s">
        <v>388</v>
      </c>
      <c r="D1235" s="40" t="s">
        <v>389</v>
      </c>
      <c r="E1235" s="25" t="s">
        <v>665</v>
      </c>
      <c r="F1235" s="6">
        <v>2</v>
      </c>
      <c r="G1235" s="7"/>
      <c r="H1235" s="7">
        <v>90</v>
      </c>
      <c r="I1235" s="67">
        <v>23</v>
      </c>
      <c r="J1235" s="9">
        <v>0</v>
      </c>
      <c r="K1235" s="9">
        <v>1</v>
      </c>
      <c r="L1235" s="13">
        <v>67.5</v>
      </c>
    </row>
    <row r="1236" spans="1:12" x14ac:dyDescent="0.25">
      <c r="A1236" s="11"/>
      <c r="B1236" s="12"/>
      <c r="C1236" s="14" t="s">
        <v>408</v>
      </c>
      <c r="D1236" s="40" t="s">
        <v>389</v>
      </c>
      <c r="E1236" s="25" t="s">
        <v>72</v>
      </c>
      <c r="F1236" s="6">
        <v>2</v>
      </c>
      <c r="G1236" s="7"/>
      <c r="H1236" s="7">
        <v>60</v>
      </c>
      <c r="I1236" s="67">
        <f>VLOOKUP(C1236,[1]LHP!$B$4850:$G$7706,6,1)</f>
        <v>30</v>
      </c>
      <c r="J1236" s="9">
        <v>0</v>
      </c>
      <c r="K1236" s="9">
        <v>1.3</v>
      </c>
      <c r="L1236" s="10">
        <v>58.5</v>
      </c>
    </row>
    <row r="1237" spans="1:12" x14ac:dyDescent="0.25">
      <c r="A1237" s="11"/>
      <c r="B1237" s="12"/>
      <c r="C1237" s="14"/>
      <c r="D1237" s="40"/>
      <c r="E1237" s="25"/>
      <c r="F1237" s="6"/>
      <c r="G1237" s="7"/>
      <c r="H1237" s="7"/>
      <c r="I1237" s="8"/>
      <c r="J1237" s="9">
        <v>0</v>
      </c>
      <c r="K1237" s="9">
        <v>0</v>
      </c>
      <c r="L1237" s="10">
        <v>0</v>
      </c>
    </row>
    <row r="1238" spans="1:12" ht="24.75" x14ac:dyDescent="0.25">
      <c r="A1238" s="11"/>
      <c r="B1238" s="12"/>
      <c r="C1238" s="14">
        <v>20100197802</v>
      </c>
      <c r="D1238" s="40" t="s">
        <v>68</v>
      </c>
      <c r="E1238" s="25" t="s">
        <v>289</v>
      </c>
      <c r="F1238" s="6" t="s">
        <v>48</v>
      </c>
      <c r="G1238" s="7"/>
      <c r="H1238" s="7">
        <v>10</v>
      </c>
      <c r="I1238" s="8">
        <v>17</v>
      </c>
      <c r="J1238" s="9">
        <v>0</v>
      </c>
      <c r="K1238" s="9">
        <v>1.3</v>
      </c>
      <c r="L1238" s="10">
        <v>9.8000000000000007</v>
      </c>
    </row>
    <row r="1239" spans="1:12" ht="24.75" x14ac:dyDescent="0.25">
      <c r="A1239" s="11"/>
      <c r="B1239" s="12"/>
      <c r="C1239" s="14">
        <v>20100197803</v>
      </c>
      <c r="D1239" s="40" t="s">
        <v>68</v>
      </c>
      <c r="E1239" s="25" t="s">
        <v>291</v>
      </c>
      <c r="F1239" s="6" t="s">
        <v>48</v>
      </c>
      <c r="G1239" s="7"/>
      <c r="H1239" s="7">
        <v>10</v>
      </c>
      <c r="I1239" s="8">
        <v>15</v>
      </c>
      <c r="J1239" s="9">
        <v>0</v>
      </c>
      <c r="K1239" s="9">
        <v>1.3</v>
      </c>
      <c r="L1239" s="10">
        <v>9.8000000000000007</v>
      </c>
    </row>
    <row r="1240" spans="1:12" x14ac:dyDescent="0.25">
      <c r="A1240" s="11"/>
      <c r="B1240" s="12"/>
      <c r="C1240" s="14"/>
      <c r="D1240" s="16"/>
      <c r="E1240" s="17"/>
      <c r="F1240" s="6"/>
      <c r="G1240" s="7"/>
      <c r="H1240" s="7"/>
      <c r="I1240" s="8"/>
      <c r="J1240" s="9">
        <v>0</v>
      </c>
      <c r="K1240" s="9">
        <v>0</v>
      </c>
      <c r="L1240" s="10">
        <v>0</v>
      </c>
    </row>
    <row r="1241" spans="1:12" ht="24" x14ac:dyDescent="0.25">
      <c r="A1241" s="11"/>
      <c r="B1241" s="12"/>
      <c r="C1241" s="17"/>
      <c r="D1241" s="5" t="s">
        <v>476</v>
      </c>
      <c r="E1241" s="6"/>
      <c r="F1241" s="7">
        <v>10</v>
      </c>
      <c r="G1241" s="7">
        <v>10</v>
      </c>
      <c r="H1241" s="8"/>
      <c r="I1241" s="8">
        <v>6</v>
      </c>
      <c r="J1241" s="9">
        <v>1</v>
      </c>
      <c r="K1241" s="9">
        <v>0</v>
      </c>
      <c r="L1241" s="10">
        <v>10</v>
      </c>
    </row>
    <row r="1242" spans="1:12" x14ac:dyDescent="0.25">
      <c r="A1242" s="11"/>
      <c r="B1242" s="12"/>
      <c r="C1242" s="14"/>
      <c r="D1242" s="16"/>
      <c r="E1242" s="25"/>
      <c r="F1242" s="6"/>
      <c r="G1242" s="23">
        <v>16</v>
      </c>
      <c r="H1242" s="7"/>
      <c r="I1242" s="8">
        <v>10</v>
      </c>
      <c r="J1242" s="9">
        <v>1</v>
      </c>
      <c r="K1242" s="9">
        <v>0</v>
      </c>
      <c r="L1242" s="10">
        <v>16</v>
      </c>
    </row>
    <row r="1243" spans="1:12" x14ac:dyDescent="0.25">
      <c r="A1243" s="11"/>
      <c r="B1243" s="12"/>
      <c r="C1243" s="14"/>
      <c r="D1243" s="40"/>
      <c r="E1243" s="25"/>
      <c r="F1243" s="6"/>
      <c r="G1243" s="7"/>
      <c r="H1243" s="7"/>
      <c r="I1243" s="8"/>
      <c r="J1243" s="9">
        <v>0</v>
      </c>
      <c r="K1243" s="9">
        <v>0</v>
      </c>
      <c r="L1243" s="10">
        <v>0</v>
      </c>
    </row>
    <row r="1244" spans="1:12" x14ac:dyDescent="0.25">
      <c r="A1244" s="11"/>
      <c r="B1244" s="12"/>
      <c r="C1244" s="14"/>
      <c r="D1244" s="40"/>
      <c r="E1244" s="25"/>
      <c r="F1244" s="6"/>
      <c r="G1244" s="7"/>
      <c r="H1244" s="7"/>
      <c r="I1244" s="8"/>
      <c r="J1244" s="9">
        <v>0</v>
      </c>
      <c r="K1244" s="9">
        <v>0</v>
      </c>
      <c r="L1244" s="10">
        <v>0</v>
      </c>
    </row>
    <row r="1245" spans="1:12" x14ac:dyDescent="0.25">
      <c r="A1245" s="11"/>
      <c r="B1245" s="12"/>
      <c r="C1245" s="14"/>
      <c r="D1245" s="40"/>
      <c r="E1245" s="25"/>
      <c r="F1245" s="6"/>
      <c r="G1245" s="7"/>
      <c r="H1245" s="7"/>
      <c r="I1245" s="8"/>
      <c r="J1245" s="9">
        <v>0</v>
      </c>
      <c r="K1245" s="9">
        <v>0</v>
      </c>
      <c r="L1245" s="10">
        <v>0</v>
      </c>
    </row>
    <row r="1246" spans="1:12" x14ac:dyDescent="0.25">
      <c r="A1246" s="11"/>
      <c r="B1246" s="12"/>
      <c r="C1246" s="14"/>
      <c r="D1246" s="40"/>
      <c r="E1246" s="25"/>
      <c r="F1246" s="6"/>
      <c r="G1246" s="7"/>
      <c r="H1246" s="7"/>
      <c r="I1246" s="8"/>
      <c r="J1246" s="9">
        <v>0</v>
      </c>
      <c r="K1246" s="9">
        <v>0</v>
      </c>
      <c r="L1246" s="10">
        <v>0</v>
      </c>
    </row>
    <row r="1247" spans="1:12" x14ac:dyDescent="0.25">
      <c r="A1247" s="11"/>
      <c r="B1247" s="12"/>
      <c r="C1247" s="14"/>
      <c r="D1247" s="40"/>
      <c r="E1247" s="25"/>
      <c r="F1247" s="6"/>
      <c r="G1247" s="7"/>
      <c r="H1247" s="7"/>
      <c r="I1247" s="8"/>
      <c r="J1247" s="9">
        <v>0</v>
      </c>
      <c r="K1247" s="9">
        <v>0</v>
      </c>
      <c r="L1247" s="10">
        <v>0</v>
      </c>
    </row>
    <row r="1248" spans="1:12" x14ac:dyDescent="0.25">
      <c r="A1248" s="11"/>
      <c r="B1248" s="12"/>
      <c r="C1248" s="14"/>
      <c r="D1248" s="40"/>
      <c r="E1248" s="25"/>
      <c r="F1248" s="6"/>
      <c r="G1248" s="7"/>
      <c r="H1248" s="7"/>
      <c r="I1248" s="8"/>
      <c r="J1248" s="9">
        <v>0</v>
      </c>
      <c r="K1248" s="9">
        <v>0</v>
      </c>
      <c r="L1248" s="10">
        <v>0</v>
      </c>
    </row>
    <row r="1249" spans="1:12" x14ac:dyDescent="0.25">
      <c r="A1249" s="11"/>
      <c r="B1249" s="12"/>
      <c r="C1249" s="14"/>
      <c r="D1249" s="40"/>
      <c r="E1249" s="25"/>
      <c r="F1249" s="6"/>
      <c r="G1249" s="7"/>
      <c r="H1249" s="7"/>
      <c r="I1249" s="8"/>
      <c r="J1249" s="9">
        <v>0</v>
      </c>
      <c r="K1249" s="9">
        <v>0</v>
      </c>
      <c r="L1249" s="10">
        <v>0</v>
      </c>
    </row>
    <row r="1250" spans="1:12" x14ac:dyDescent="0.25">
      <c r="A1250" s="11"/>
      <c r="B1250" s="12"/>
      <c r="C1250" s="14"/>
      <c r="D1250" s="40"/>
      <c r="E1250" s="25"/>
      <c r="F1250" s="6"/>
      <c r="G1250" s="7"/>
      <c r="H1250" s="7"/>
      <c r="I1250" s="8"/>
      <c r="J1250" s="9">
        <v>0</v>
      </c>
      <c r="K1250" s="9">
        <v>0</v>
      </c>
      <c r="L1250" s="10">
        <v>0</v>
      </c>
    </row>
    <row r="1251" spans="1:12" x14ac:dyDescent="0.25">
      <c r="A1251" s="11"/>
      <c r="B1251" s="103"/>
      <c r="C1251" s="91"/>
      <c r="D1251" s="105"/>
      <c r="E1251" s="25"/>
      <c r="F1251" s="6"/>
      <c r="G1251" s="7"/>
      <c r="H1251" s="7"/>
      <c r="I1251" s="8"/>
      <c r="J1251" s="9">
        <v>0</v>
      </c>
      <c r="K1251" s="9">
        <v>0</v>
      </c>
      <c r="L1251" s="10">
        <v>0</v>
      </c>
    </row>
    <row r="1252" spans="1:12" x14ac:dyDescent="0.25">
      <c r="A1252" s="11"/>
      <c r="B1252" s="103"/>
      <c r="C1252" s="91"/>
      <c r="D1252" s="105"/>
      <c r="E1252" s="25"/>
      <c r="F1252" s="6"/>
      <c r="G1252" s="7"/>
      <c r="H1252" s="7"/>
      <c r="I1252" s="8"/>
      <c r="J1252" s="9">
        <v>0</v>
      </c>
      <c r="K1252" s="9">
        <v>0</v>
      </c>
      <c r="L1252" s="10">
        <v>0</v>
      </c>
    </row>
    <row r="1253" spans="1:12" x14ac:dyDescent="0.25">
      <c r="A1253" s="11"/>
      <c r="B1253" s="103"/>
      <c r="C1253" s="91"/>
      <c r="D1253" s="105"/>
      <c r="E1253" s="25"/>
      <c r="F1253" s="6"/>
      <c r="G1253" s="7"/>
      <c r="H1253" s="7"/>
      <c r="I1253" s="8"/>
      <c r="J1253" s="9">
        <v>0</v>
      </c>
      <c r="K1253" s="9">
        <v>0</v>
      </c>
      <c r="L1253" s="10">
        <v>0</v>
      </c>
    </row>
    <row r="1254" spans="1:12" x14ac:dyDescent="0.25">
      <c r="A1254" s="11"/>
      <c r="B1254" s="106"/>
      <c r="C1254" s="91"/>
      <c r="D1254" s="105"/>
      <c r="E1254" s="25"/>
      <c r="F1254" s="6"/>
      <c r="G1254" s="7"/>
      <c r="H1254" s="7"/>
      <c r="I1254" s="8"/>
      <c r="J1254" s="9">
        <v>0</v>
      </c>
      <c r="K1254" s="9">
        <v>0</v>
      </c>
      <c r="L1254" s="10">
        <v>0</v>
      </c>
    </row>
    <row r="1255" spans="1:12" x14ac:dyDescent="0.25">
      <c r="A1255" s="11"/>
      <c r="B1255" s="106"/>
      <c r="C1255" s="91"/>
      <c r="D1255" s="105"/>
      <c r="E1255" s="25"/>
      <c r="F1255" s="6"/>
      <c r="G1255" s="7"/>
      <c r="H1255" s="7"/>
      <c r="I1255" s="8"/>
      <c r="J1255" s="9">
        <v>0</v>
      </c>
      <c r="K1255" s="9">
        <v>0</v>
      </c>
      <c r="L1255" s="10">
        <v>0</v>
      </c>
    </row>
    <row r="1256" spans="1:12" x14ac:dyDescent="0.25">
      <c r="A1256" s="11"/>
      <c r="B1256" s="12"/>
      <c r="C1256" s="14"/>
      <c r="D1256" s="40"/>
      <c r="E1256" s="25"/>
      <c r="F1256" s="6"/>
      <c r="G1256" s="7"/>
      <c r="H1256" s="7"/>
      <c r="I1256" s="8"/>
      <c r="J1256" s="9">
        <v>0</v>
      </c>
      <c r="K1256" s="9">
        <v>0</v>
      </c>
      <c r="L1256" s="10">
        <v>0</v>
      </c>
    </row>
    <row r="1257" spans="1:12" x14ac:dyDescent="0.25">
      <c r="A1257" s="11"/>
      <c r="B1257" s="12"/>
      <c r="C1257" s="14"/>
      <c r="D1257" s="40"/>
      <c r="E1257" s="25"/>
      <c r="F1257" s="6"/>
      <c r="G1257" s="7"/>
      <c r="H1257" s="7"/>
      <c r="I1257" s="8"/>
      <c r="J1257" s="9">
        <v>0</v>
      </c>
      <c r="K1257" s="9">
        <v>0</v>
      </c>
      <c r="L1257" s="10">
        <v>0</v>
      </c>
    </row>
    <row r="1258" spans="1:12" x14ac:dyDescent="0.25">
      <c r="A1258" s="11"/>
      <c r="B1258" s="12"/>
      <c r="C1258" s="14"/>
      <c r="D1258" s="40"/>
      <c r="E1258" s="25"/>
      <c r="F1258" s="6"/>
      <c r="G1258" s="7"/>
      <c r="H1258" s="7"/>
      <c r="I1258" s="8"/>
      <c r="J1258" s="9">
        <v>0</v>
      </c>
      <c r="K1258" s="9">
        <v>0</v>
      </c>
      <c r="L1258" s="10">
        <v>0</v>
      </c>
    </row>
    <row r="1259" spans="1:12" x14ac:dyDescent="0.25">
      <c r="A1259" s="11"/>
      <c r="B1259" s="12"/>
      <c r="C1259" s="14"/>
      <c r="D1259" s="40"/>
      <c r="E1259" s="25"/>
      <c r="F1259" s="6"/>
      <c r="G1259" s="7"/>
      <c r="H1259" s="7"/>
      <c r="I1259" s="8"/>
      <c r="J1259" s="9">
        <v>0</v>
      </c>
      <c r="K1259" s="9">
        <v>0</v>
      </c>
      <c r="L1259" s="10">
        <v>0</v>
      </c>
    </row>
    <row r="1260" spans="1:12" x14ac:dyDescent="0.25">
      <c r="A1260" s="11"/>
      <c r="B1260" s="12"/>
      <c r="C1260" s="14"/>
      <c r="D1260" s="40"/>
      <c r="E1260" s="25"/>
      <c r="F1260" s="6"/>
      <c r="G1260" s="7"/>
      <c r="H1260" s="7"/>
      <c r="I1260" s="8"/>
      <c r="J1260" s="9">
        <v>0</v>
      </c>
      <c r="K1260" s="9">
        <v>0</v>
      </c>
      <c r="L1260" s="10">
        <v>0</v>
      </c>
    </row>
    <row r="1261" spans="1:12" x14ac:dyDescent="0.25">
      <c r="A1261" s="11"/>
      <c r="B1261" s="12"/>
      <c r="C1261" s="14"/>
      <c r="D1261" s="40"/>
      <c r="E1261" s="25"/>
      <c r="F1261" s="6"/>
      <c r="G1261" s="7"/>
      <c r="H1261" s="7"/>
      <c r="I1261" s="8"/>
      <c r="J1261" s="9">
        <v>0</v>
      </c>
      <c r="K1261" s="9">
        <v>0</v>
      </c>
      <c r="L1261" s="10">
        <v>0</v>
      </c>
    </row>
    <row r="1262" spans="1:12" x14ac:dyDescent="0.25">
      <c r="A1262" s="11"/>
      <c r="B1262" s="12"/>
      <c r="C1262" s="14"/>
      <c r="D1262" s="40"/>
      <c r="E1262" s="25"/>
      <c r="F1262" s="6"/>
      <c r="G1262" s="7"/>
      <c r="H1262" s="7"/>
      <c r="I1262" s="8"/>
      <c r="J1262" s="9">
        <v>0</v>
      </c>
      <c r="K1262" s="9">
        <v>0</v>
      </c>
      <c r="L1262" s="10">
        <v>0</v>
      </c>
    </row>
    <row r="1263" spans="1:12" x14ac:dyDescent="0.25">
      <c r="A1263" s="11"/>
      <c r="B1263" s="12"/>
      <c r="C1263" s="14"/>
      <c r="D1263" s="40"/>
      <c r="E1263" s="25"/>
      <c r="F1263" s="6"/>
      <c r="G1263" s="7"/>
      <c r="H1263" s="7"/>
      <c r="I1263" s="8"/>
      <c r="J1263" s="9">
        <v>0</v>
      </c>
      <c r="K1263" s="9">
        <v>0</v>
      </c>
      <c r="L1263" s="10">
        <v>0</v>
      </c>
    </row>
    <row r="1264" spans="1:12" x14ac:dyDescent="0.25">
      <c r="A1264" s="11"/>
      <c r="B1264" s="12"/>
      <c r="C1264" s="14"/>
      <c r="D1264" s="40"/>
      <c r="E1264" s="25"/>
      <c r="F1264" s="6"/>
      <c r="G1264" s="7"/>
      <c r="H1264" s="7"/>
      <c r="I1264" s="8"/>
      <c r="J1264" s="9">
        <v>0</v>
      </c>
      <c r="K1264" s="9">
        <v>0</v>
      </c>
      <c r="L1264" s="10">
        <v>0</v>
      </c>
    </row>
    <row r="1265" spans="1:12" x14ac:dyDescent="0.25">
      <c r="A1265" s="11"/>
      <c r="B1265" s="12"/>
      <c r="C1265" s="14"/>
      <c r="D1265" s="40"/>
      <c r="E1265" s="25"/>
      <c r="F1265" s="6"/>
      <c r="G1265" s="7"/>
      <c r="H1265" s="7"/>
      <c r="I1265" s="8"/>
      <c r="J1265" s="9">
        <v>0</v>
      </c>
      <c r="K1265" s="9">
        <v>0</v>
      </c>
      <c r="L1265" s="10">
        <v>0</v>
      </c>
    </row>
    <row r="1266" spans="1:12" x14ac:dyDescent="0.25">
      <c r="A1266" s="11"/>
      <c r="B1266" s="12"/>
      <c r="C1266" s="14"/>
      <c r="D1266" s="40"/>
      <c r="E1266" s="25"/>
      <c r="F1266" s="6"/>
      <c r="G1266" s="7"/>
      <c r="H1266" s="7"/>
      <c r="I1266" s="8"/>
      <c r="J1266" s="9">
        <v>0</v>
      </c>
      <c r="K1266" s="9">
        <v>0</v>
      </c>
      <c r="L1266" s="10">
        <v>0</v>
      </c>
    </row>
    <row r="1267" spans="1:12" x14ac:dyDescent="0.25">
      <c r="A1267" s="11"/>
      <c r="B1267" s="12"/>
      <c r="C1267" s="14"/>
      <c r="D1267" s="40"/>
      <c r="E1267" s="25"/>
      <c r="F1267" s="6"/>
      <c r="G1267" s="7"/>
      <c r="H1267" s="7"/>
      <c r="I1267" s="8"/>
      <c r="J1267" s="9">
        <v>0</v>
      </c>
      <c r="K1267" s="9">
        <v>0</v>
      </c>
      <c r="L1267" s="10">
        <v>0</v>
      </c>
    </row>
    <row r="1268" spans="1:12" x14ac:dyDescent="0.25">
      <c r="A1268" s="11"/>
      <c r="B1268" s="12"/>
      <c r="C1268" s="14"/>
      <c r="D1268" s="40"/>
      <c r="E1268" s="25"/>
      <c r="F1268" s="6"/>
      <c r="G1268" s="7"/>
      <c r="H1268" s="7"/>
      <c r="I1268" s="8"/>
      <c r="J1268" s="9">
        <v>0</v>
      </c>
      <c r="K1268" s="9">
        <v>0</v>
      </c>
      <c r="L1268" s="10">
        <v>0</v>
      </c>
    </row>
    <row r="1269" spans="1:12" x14ac:dyDescent="0.25">
      <c r="A1269" s="11"/>
      <c r="B1269" s="12"/>
      <c r="C1269" s="14"/>
      <c r="D1269" s="40"/>
      <c r="E1269" s="25"/>
      <c r="F1269" s="6"/>
      <c r="G1269" s="7"/>
      <c r="H1269" s="7"/>
      <c r="I1269" s="8"/>
      <c r="J1269" s="9">
        <v>0</v>
      </c>
      <c r="K1269" s="9">
        <v>0</v>
      </c>
      <c r="L1269" s="10">
        <v>0</v>
      </c>
    </row>
    <row r="1270" spans="1:12" x14ac:dyDescent="0.25">
      <c r="A1270" s="11"/>
      <c r="B1270" s="12"/>
      <c r="C1270" s="14"/>
      <c r="D1270" s="40"/>
      <c r="E1270" s="25"/>
      <c r="F1270" s="6"/>
      <c r="G1270" s="7"/>
      <c r="H1270" s="7"/>
      <c r="I1270" s="8"/>
      <c r="J1270" s="9">
        <v>0</v>
      </c>
      <c r="K1270" s="9">
        <v>0</v>
      </c>
      <c r="L1270" s="10">
        <v>0</v>
      </c>
    </row>
    <row r="1271" spans="1:12" x14ac:dyDescent="0.25">
      <c r="A1271" s="11"/>
      <c r="B1271" s="12"/>
      <c r="C1271" s="14"/>
      <c r="D1271" s="40"/>
      <c r="E1271" s="25"/>
      <c r="F1271" s="6"/>
      <c r="G1271" s="7"/>
      <c r="H1271" s="7"/>
      <c r="I1271" s="8"/>
      <c r="J1271" s="9">
        <v>0</v>
      </c>
      <c r="K1271" s="9">
        <v>0</v>
      </c>
      <c r="L1271" s="10">
        <v>0</v>
      </c>
    </row>
    <row r="1272" spans="1:12" x14ac:dyDescent="0.25">
      <c r="A1272" s="11"/>
      <c r="B1272" s="12"/>
      <c r="C1272" s="14"/>
      <c r="D1272" s="40"/>
      <c r="E1272" s="25"/>
      <c r="F1272" s="6"/>
      <c r="G1272" s="7"/>
      <c r="H1272" s="7"/>
      <c r="I1272" s="8"/>
      <c r="J1272" s="9">
        <v>0</v>
      </c>
      <c r="K1272" s="9">
        <v>0</v>
      </c>
      <c r="L1272" s="10">
        <v>0</v>
      </c>
    </row>
    <row r="1273" spans="1:12" x14ac:dyDescent="0.25">
      <c r="A1273" s="11"/>
      <c r="B1273" s="12"/>
      <c r="C1273" s="14"/>
      <c r="D1273" s="40"/>
      <c r="E1273" s="25"/>
      <c r="F1273" s="6"/>
      <c r="G1273" s="7"/>
      <c r="H1273" s="7"/>
      <c r="I1273" s="8"/>
      <c r="J1273" s="9">
        <v>0</v>
      </c>
      <c r="K1273" s="9">
        <v>0</v>
      </c>
      <c r="L1273" s="10">
        <v>0</v>
      </c>
    </row>
    <row r="1274" spans="1:12" x14ac:dyDescent="0.25">
      <c r="A1274" s="11"/>
      <c r="B1274" s="12"/>
      <c r="C1274" s="14"/>
      <c r="D1274" s="40"/>
      <c r="E1274" s="25"/>
      <c r="F1274" s="6"/>
      <c r="G1274" s="7"/>
      <c r="H1274" s="7"/>
      <c r="I1274" s="8"/>
      <c r="J1274" s="9">
        <v>0</v>
      </c>
      <c r="K1274" s="9">
        <v>0</v>
      </c>
      <c r="L1274" s="10">
        <v>0</v>
      </c>
    </row>
    <row r="1275" spans="1:12" x14ac:dyDescent="0.25">
      <c r="A1275" s="11"/>
      <c r="B1275" s="12"/>
      <c r="C1275" s="14"/>
      <c r="D1275" s="40"/>
      <c r="E1275" s="25"/>
      <c r="F1275" s="6"/>
      <c r="G1275" s="7"/>
      <c r="H1275" s="7"/>
      <c r="I1275" s="8"/>
      <c r="J1275" s="9">
        <v>0</v>
      </c>
      <c r="K1275" s="9">
        <v>0</v>
      </c>
      <c r="L1275" s="10">
        <v>0</v>
      </c>
    </row>
    <row r="1276" spans="1:12" x14ac:dyDescent="0.25">
      <c r="A1276" s="11"/>
      <c r="B1276" s="12"/>
      <c r="C1276" s="14"/>
      <c r="D1276" s="40"/>
      <c r="E1276" s="25"/>
      <c r="F1276" s="6"/>
      <c r="G1276" s="7"/>
      <c r="H1276" s="7"/>
      <c r="I1276" s="8"/>
      <c r="J1276" s="9">
        <v>0</v>
      </c>
      <c r="K1276" s="9">
        <v>0</v>
      </c>
      <c r="L1276" s="10">
        <v>0</v>
      </c>
    </row>
    <row r="1277" spans="1:12" x14ac:dyDescent="0.25">
      <c r="A1277" s="11"/>
      <c r="B1277" s="12"/>
      <c r="C1277" s="14"/>
      <c r="D1277" s="40"/>
      <c r="E1277" s="25"/>
      <c r="F1277" s="6"/>
      <c r="G1277" s="7"/>
      <c r="H1277" s="7"/>
      <c r="I1277" s="8"/>
      <c r="J1277" s="9">
        <v>0</v>
      </c>
      <c r="K1277" s="9">
        <v>0</v>
      </c>
      <c r="L1277" s="10">
        <v>0</v>
      </c>
    </row>
    <row r="1278" spans="1:12" x14ac:dyDescent="0.25">
      <c r="A1278" s="11"/>
      <c r="B1278" s="12"/>
      <c r="C1278" s="14"/>
      <c r="D1278" s="40"/>
      <c r="E1278" s="25"/>
      <c r="F1278" s="6"/>
      <c r="G1278" s="7"/>
      <c r="H1278" s="7"/>
      <c r="I1278" s="8"/>
      <c r="J1278" s="9">
        <v>0</v>
      </c>
      <c r="K1278" s="9">
        <v>0</v>
      </c>
      <c r="L1278" s="10">
        <v>0</v>
      </c>
    </row>
    <row r="1279" spans="1:12" x14ac:dyDescent="0.25">
      <c r="A1279" s="11"/>
      <c r="B1279" s="12"/>
      <c r="C1279" s="14"/>
      <c r="D1279" s="40"/>
      <c r="E1279" s="25"/>
      <c r="F1279" s="6"/>
      <c r="G1279" s="7"/>
      <c r="H1279" s="7"/>
      <c r="I1279" s="8"/>
      <c r="J1279" s="9">
        <v>0</v>
      </c>
      <c r="K1279" s="9">
        <v>0</v>
      </c>
      <c r="L1279" s="10">
        <v>0</v>
      </c>
    </row>
    <row r="1280" spans="1:12" x14ac:dyDescent="0.25">
      <c r="A1280" s="11"/>
      <c r="B1280" s="12"/>
      <c r="C1280" s="14"/>
      <c r="D1280" s="40"/>
      <c r="E1280" s="25"/>
      <c r="F1280" s="6"/>
      <c r="G1280" s="7"/>
      <c r="H1280" s="7"/>
      <c r="I1280" s="8"/>
      <c r="J1280" s="9">
        <v>0</v>
      </c>
      <c r="K1280" s="9">
        <v>0</v>
      </c>
      <c r="L1280" s="10">
        <v>0</v>
      </c>
    </row>
    <row r="1281" spans="1:12" x14ac:dyDescent="0.25">
      <c r="A1281" s="11"/>
      <c r="B1281" s="12"/>
      <c r="C1281" s="14"/>
      <c r="D1281" s="40"/>
      <c r="E1281" s="25"/>
      <c r="F1281" s="6"/>
      <c r="G1281" s="7"/>
      <c r="H1281" s="7"/>
      <c r="I1281" s="8"/>
      <c r="J1281" s="9">
        <v>0</v>
      </c>
      <c r="K1281" s="9">
        <v>0</v>
      </c>
      <c r="L1281" s="10">
        <v>0</v>
      </c>
    </row>
    <row r="1282" spans="1:12" x14ac:dyDescent="0.25">
      <c r="A1282" s="11"/>
      <c r="B1282" s="12"/>
      <c r="C1282" s="14"/>
      <c r="D1282" s="40"/>
      <c r="E1282" s="25"/>
      <c r="F1282" s="6"/>
      <c r="G1282" s="7"/>
      <c r="H1282" s="7"/>
      <c r="I1282" s="8"/>
      <c r="J1282" s="9">
        <v>0</v>
      </c>
      <c r="K1282" s="9">
        <v>0</v>
      </c>
      <c r="L1282" s="10">
        <v>0</v>
      </c>
    </row>
    <row r="1283" spans="1:12" x14ac:dyDescent="0.25">
      <c r="A1283" s="43"/>
      <c r="B1283" s="44"/>
      <c r="C1283" s="14"/>
      <c r="D1283" s="40"/>
      <c r="E1283" s="25"/>
      <c r="F1283" s="6"/>
      <c r="G1283" s="7"/>
      <c r="H1283" s="7"/>
      <c r="I1283" s="8"/>
      <c r="J1283" s="9">
        <v>0</v>
      </c>
      <c r="K1283" s="9">
        <v>0</v>
      </c>
      <c r="L1283" s="10">
        <v>0</v>
      </c>
    </row>
    <row r="1284" spans="1:12" x14ac:dyDescent="0.25">
      <c r="A1284" s="45" t="s">
        <v>666</v>
      </c>
      <c r="B1284" s="46" t="s">
        <v>187</v>
      </c>
      <c r="C1284" s="14" t="s">
        <v>667</v>
      </c>
      <c r="D1284" s="40" t="s">
        <v>110</v>
      </c>
      <c r="E1284" s="25" t="s">
        <v>145</v>
      </c>
      <c r="F1284" s="6">
        <v>1</v>
      </c>
      <c r="G1284" s="7">
        <v>45</v>
      </c>
      <c r="H1284" s="7"/>
      <c r="I1284" s="67">
        <v>35</v>
      </c>
      <c r="J1284" s="9">
        <v>1</v>
      </c>
      <c r="K1284" s="9">
        <v>0</v>
      </c>
      <c r="L1284" s="10">
        <v>45</v>
      </c>
    </row>
    <row r="1285" spans="1:12" x14ac:dyDescent="0.25">
      <c r="A1285" s="11"/>
      <c r="B1285" s="12"/>
      <c r="C1285" s="14" t="s">
        <v>668</v>
      </c>
      <c r="D1285" s="40" t="s">
        <v>7</v>
      </c>
      <c r="E1285" s="25" t="s">
        <v>145</v>
      </c>
      <c r="F1285" s="6">
        <v>1</v>
      </c>
      <c r="G1285" s="7"/>
      <c r="H1285" s="7">
        <v>8</v>
      </c>
      <c r="I1285" s="67">
        <v>28</v>
      </c>
      <c r="J1285" s="9">
        <v>0</v>
      </c>
      <c r="K1285" s="9">
        <v>0</v>
      </c>
      <c r="L1285" s="10">
        <v>14</v>
      </c>
    </row>
    <row r="1286" spans="1:12" x14ac:dyDescent="0.25">
      <c r="A1286" s="11" t="s">
        <v>11</v>
      </c>
      <c r="B1286" s="12"/>
      <c r="C1286" s="14" t="s">
        <v>669</v>
      </c>
      <c r="D1286" s="81" t="s">
        <v>29</v>
      </c>
      <c r="E1286" s="25" t="s">
        <v>161</v>
      </c>
      <c r="F1286" s="6">
        <v>1</v>
      </c>
      <c r="G1286" s="7">
        <v>15</v>
      </c>
      <c r="H1286" s="7"/>
      <c r="I1286" s="8"/>
      <c r="J1286" s="9">
        <v>0</v>
      </c>
      <c r="K1286" s="9">
        <v>0</v>
      </c>
      <c r="L1286" s="10">
        <v>0</v>
      </c>
    </row>
    <row r="1287" spans="1:12" ht="24.75" x14ac:dyDescent="0.25">
      <c r="A1287" s="11" t="s">
        <v>191</v>
      </c>
      <c r="B1287" s="12"/>
      <c r="C1287" s="14" t="s">
        <v>574</v>
      </c>
      <c r="D1287" s="40" t="s">
        <v>68</v>
      </c>
      <c r="E1287" s="25" t="s">
        <v>35</v>
      </c>
      <c r="F1287" s="6">
        <v>1</v>
      </c>
      <c r="G1287" s="7"/>
      <c r="H1287" s="7">
        <v>60</v>
      </c>
      <c r="I1287" s="67">
        <v>26</v>
      </c>
      <c r="J1287" s="9">
        <v>0</v>
      </c>
      <c r="K1287" s="9">
        <v>1</v>
      </c>
      <c r="L1287" s="10">
        <v>45</v>
      </c>
    </row>
    <row r="1288" spans="1:12" ht="24" x14ac:dyDescent="0.25">
      <c r="A1288" s="11" t="s">
        <v>670</v>
      </c>
      <c r="B1288" s="12"/>
      <c r="C1288" s="14" t="s">
        <v>671</v>
      </c>
      <c r="D1288" s="102" t="s">
        <v>52</v>
      </c>
      <c r="E1288" s="25" t="s">
        <v>163</v>
      </c>
      <c r="F1288" s="6">
        <v>1</v>
      </c>
      <c r="G1288" s="7"/>
      <c r="H1288" s="7">
        <v>120</v>
      </c>
      <c r="I1288" s="67">
        <v>26</v>
      </c>
      <c r="J1288" s="9">
        <v>0</v>
      </c>
      <c r="K1288" s="9">
        <v>1</v>
      </c>
      <c r="L1288" s="10">
        <v>90</v>
      </c>
    </row>
    <row r="1289" spans="1:12" ht="24.75" x14ac:dyDescent="0.25">
      <c r="A1289" s="11" t="s">
        <v>385</v>
      </c>
      <c r="B1289" s="12">
        <f>64.5-2.15</f>
        <v>62.35</v>
      </c>
      <c r="C1289" s="14" t="s">
        <v>488</v>
      </c>
      <c r="D1289" s="40" t="s">
        <v>68</v>
      </c>
      <c r="E1289" s="25" t="s">
        <v>387</v>
      </c>
      <c r="F1289" s="6">
        <v>1</v>
      </c>
      <c r="G1289" s="7"/>
      <c r="H1289" s="7">
        <v>60</v>
      </c>
      <c r="I1289" s="67">
        <v>24</v>
      </c>
      <c r="J1289" s="9">
        <v>0</v>
      </c>
      <c r="K1289" s="9">
        <v>1</v>
      </c>
      <c r="L1289" s="10">
        <v>45</v>
      </c>
    </row>
    <row r="1290" spans="1:12" x14ac:dyDescent="0.25">
      <c r="A1290" s="11"/>
      <c r="B1290" s="12"/>
      <c r="C1290" s="14" t="s">
        <v>672</v>
      </c>
      <c r="D1290" s="40" t="s">
        <v>7</v>
      </c>
      <c r="E1290" s="25" t="s">
        <v>95</v>
      </c>
      <c r="F1290" s="6">
        <v>1</v>
      </c>
      <c r="G1290" s="7"/>
      <c r="H1290" s="7">
        <v>7</v>
      </c>
      <c r="I1290" s="67">
        <v>26</v>
      </c>
      <c r="J1290" s="9">
        <v>0</v>
      </c>
      <c r="K1290" s="9">
        <v>0</v>
      </c>
      <c r="L1290" s="10">
        <v>16.899999999999999</v>
      </c>
    </row>
    <row r="1291" spans="1:12" ht="36.75" x14ac:dyDescent="0.25">
      <c r="A1291" s="11"/>
      <c r="B1291" s="12"/>
      <c r="C1291" s="14" t="s">
        <v>673</v>
      </c>
      <c r="D1291" s="40" t="s">
        <v>674</v>
      </c>
      <c r="E1291" s="25" t="s">
        <v>95</v>
      </c>
      <c r="F1291" s="6">
        <v>1</v>
      </c>
      <c r="G1291" s="7"/>
      <c r="H1291" s="7">
        <v>20</v>
      </c>
      <c r="I1291" s="67">
        <v>30</v>
      </c>
      <c r="J1291" s="9">
        <v>0</v>
      </c>
      <c r="K1291" s="9">
        <v>1.3</v>
      </c>
      <c r="L1291" s="10">
        <v>19.5</v>
      </c>
    </row>
    <row r="1292" spans="1:12" ht="24.75" x14ac:dyDescent="0.25">
      <c r="A1292" s="11"/>
      <c r="B1292" s="12"/>
      <c r="C1292" s="14" t="s">
        <v>673</v>
      </c>
      <c r="D1292" s="40" t="s">
        <v>68</v>
      </c>
      <c r="E1292" s="25" t="s">
        <v>675</v>
      </c>
      <c r="F1292" s="6">
        <v>1</v>
      </c>
      <c r="G1292" s="7"/>
      <c r="H1292" s="7">
        <v>40</v>
      </c>
      <c r="I1292" s="67">
        <v>15</v>
      </c>
      <c r="J1292" s="9">
        <v>0</v>
      </c>
      <c r="K1292" s="9">
        <v>1.3</v>
      </c>
      <c r="L1292" s="10">
        <v>39</v>
      </c>
    </row>
    <row r="1293" spans="1:12" x14ac:dyDescent="0.25">
      <c r="A1293" s="11"/>
      <c r="B1293" s="12"/>
      <c r="C1293" s="14">
        <v>21100242310</v>
      </c>
      <c r="D1293" s="40" t="s">
        <v>83</v>
      </c>
      <c r="E1293" s="25" t="s">
        <v>676</v>
      </c>
      <c r="F1293" s="6" t="s">
        <v>48</v>
      </c>
      <c r="G1293" s="7"/>
      <c r="H1293" s="7">
        <v>1</v>
      </c>
      <c r="I1293" s="8"/>
      <c r="J1293" s="9">
        <v>0</v>
      </c>
      <c r="K1293" s="9">
        <v>0</v>
      </c>
      <c r="L1293" s="10">
        <v>0</v>
      </c>
    </row>
    <row r="1294" spans="1:12" x14ac:dyDescent="0.25">
      <c r="A1294" s="11"/>
      <c r="B1294" s="12"/>
      <c r="C1294" s="14">
        <v>21100132910</v>
      </c>
      <c r="D1294" s="40" t="s">
        <v>46</v>
      </c>
      <c r="E1294" s="25" t="s">
        <v>676</v>
      </c>
      <c r="F1294" s="6" t="s">
        <v>48</v>
      </c>
      <c r="G1294" s="7"/>
      <c r="H1294" s="7">
        <v>5</v>
      </c>
      <c r="I1294" s="67">
        <v>43</v>
      </c>
      <c r="J1294" s="9">
        <v>0</v>
      </c>
      <c r="K1294" s="9">
        <v>1.2</v>
      </c>
      <c r="L1294" s="10">
        <v>4.5</v>
      </c>
    </row>
    <row r="1295" spans="1:12" x14ac:dyDescent="0.25">
      <c r="A1295" s="11"/>
      <c r="B1295" s="12"/>
      <c r="C1295" s="14">
        <v>21100132903</v>
      </c>
      <c r="D1295" s="40" t="s">
        <v>46</v>
      </c>
      <c r="E1295" s="25" t="s">
        <v>677</v>
      </c>
      <c r="F1295" s="6" t="s">
        <v>48</v>
      </c>
      <c r="G1295" s="7"/>
      <c r="H1295" s="7">
        <v>8</v>
      </c>
      <c r="I1295" s="67">
        <v>43</v>
      </c>
      <c r="J1295" s="9">
        <v>0</v>
      </c>
      <c r="K1295" s="9">
        <v>1.2</v>
      </c>
      <c r="L1295" s="10">
        <v>7.2</v>
      </c>
    </row>
    <row r="1296" spans="1:12" x14ac:dyDescent="0.25">
      <c r="A1296" s="11"/>
      <c r="B1296" s="12"/>
      <c r="C1296" s="14">
        <v>21100132904</v>
      </c>
      <c r="D1296" s="40" t="s">
        <v>46</v>
      </c>
      <c r="E1296" s="25" t="s">
        <v>678</v>
      </c>
      <c r="F1296" s="6" t="s">
        <v>48</v>
      </c>
      <c r="G1296" s="7"/>
      <c r="H1296" s="7">
        <v>10</v>
      </c>
      <c r="I1296" s="67">
        <v>24</v>
      </c>
      <c r="J1296" s="9">
        <v>0</v>
      </c>
      <c r="K1296" s="9">
        <v>1</v>
      </c>
      <c r="L1296" s="10">
        <v>7.5</v>
      </c>
    </row>
    <row r="1297" spans="1:12" x14ac:dyDescent="0.25">
      <c r="A1297" s="11"/>
      <c r="B1297" s="12"/>
      <c r="C1297" s="14">
        <v>21100132906</v>
      </c>
      <c r="D1297" s="40" t="s">
        <v>46</v>
      </c>
      <c r="E1297" s="25" t="s">
        <v>679</v>
      </c>
      <c r="F1297" s="6" t="s">
        <v>48</v>
      </c>
      <c r="G1297" s="7"/>
      <c r="H1297" s="7">
        <v>10</v>
      </c>
      <c r="I1297" s="67">
        <v>34</v>
      </c>
      <c r="J1297" s="9">
        <v>0</v>
      </c>
      <c r="K1297" s="9">
        <v>1.1000000000000001</v>
      </c>
      <c r="L1297" s="10">
        <v>8.3000000000000007</v>
      </c>
    </row>
    <row r="1298" spans="1:12" x14ac:dyDescent="0.25">
      <c r="A1298" s="11"/>
      <c r="B1298" s="12"/>
      <c r="C1298" s="14">
        <v>21100132908</v>
      </c>
      <c r="D1298" s="40" t="s">
        <v>46</v>
      </c>
      <c r="E1298" s="25" t="s">
        <v>680</v>
      </c>
      <c r="F1298" s="6" t="s">
        <v>48</v>
      </c>
      <c r="G1298" s="7"/>
      <c r="H1298" s="7">
        <v>10</v>
      </c>
      <c r="I1298" s="67">
        <v>27</v>
      </c>
      <c r="J1298" s="9">
        <v>0</v>
      </c>
      <c r="K1298" s="9">
        <v>1</v>
      </c>
      <c r="L1298" s="10">
        <v>7.5</v>
      </c>
    </row>
    <row r="1299" spans="1:12" x14ac:dyDescent="0.25">
      <c r="A1299" s="11"/>
      <c r="B1299" s="12"/>
      <c r="C1299" s="14">
        <v>20100132903</v>
      </c>
      <c r="D1299" s="40" t="s">
        <v>46</v>
      </c>
      <c r="E1299" s="25" t="s">
        <v>600</v>
      </c>
      <c r="F1299" s="6" t="s">
        <v>48</v>
      </c>
      <c r="G1299" s="7"/>
      <c r="H1299" s="7">
        <v>4</v>
      </c>
      <c r="I1299" s="67">
        <v>18</v>
      </c>
      <c r="J1299" s="9">
        <v>0</v>
      </c>
      <c r="K1299" s="9">
        <v>1.3</v>
      </c>
      <c r="L1299" s="10">
        <v>3.9</v>
      </c>
    </row>
    <row r="1300" spans="1:12" x14ac:dyDescent="0.25">
      <c r="A1300" s="11"/>
      <c r="B1300" s="12"/>
      <c r="C1300" s="14"/>
      <c r="D1300" s="40"/>
      <c r="E1300" s="25"/>
      <c r="F1300" s="6"/>
      <c r="G1300" s="7"/>
      <c r="H1300" s="7"/>
      <c r="I1300" s="8"/>
      <c r="J1300" s="9">
        <v>0</v>
      </c>
      <c r="K1300" s="9">
        <v>0</v>
      </c>
      <c r="L1300" s="10">
        <v>0</v>
      </c>
    </row>
    <row r="1301" spans="1:12" ht="24.75" x14ac:dyDescent="0.25">
      <c r="A1301" s="11"/>
      <c r="B1301" s="12"/>
      <c r="C1301" s="14" t="s">
        <v>681</v>
      </c>
      <c r="D1301" s="40" t="s">
        <v>142</v>
      </c>
      <c r="E1301" s="25" t="s">
        <v>145</v>
      </c>
      <c r="F1301" s="6">
        <v>2</v>
      </c>
      <c r="G1301" s="7"/>
      <c r="H1301" s="7">
        <v>60</v>
      </c>
      <c r="I1301" s="67">
        <f>VLOOKUP(C1301,[1]LHP!$B$4850:$G$7706,6,1)</f>
        <v>29</v>
      </c>
      <c r="J1301" s="9">
        <v>0</v>
      </c>
      <c r="K1301" s="9">
        <v>1</v>
      </c>
      <c r="L1301" s="10">
        <v>45</v>
      </c>
    </row>
    <row r="1302" spans="1:12" x14ac:dyDescent="0.25">
      <c r="A1302" s="11"/>
      <c r="B1302" s="12"/>
      <c r="C1302" s="14" t="s">
        <v>682</v>
      </c>
      <c r="D1302" s="40" t="s">
        <v>46</v>
      </c>
      <c r="E1302" s="25" t="s">
        <v>117</v>
      </c>
      <c r="F1302" s="6">
        <v>2</v>
      </c>
      <c r="G1302" s="7"/>
      <c r="H1302" s="7">
        <v>60</v>
      </c>
      <c r="I1302" s="67">
        <v>22</v>
      </c>
      <c r="J1302" s="9">
        <v>0</v>
      </c>
      <c r="K1302" s="9">
        <v>1</v>
      </c>
      <c r="L1302" s="10">
        <v>45</v>
      </c>
    </row>
    <row r="1303" spans="1:12" x14ac:dyDescent="0.25">
      <c r="A1303" s="11"/>
      <c r="B1303" s="12"/>
      <c r="C1303" s="14" t="s">
        <v>683</v>
      </c>
      <c r="D1303" s="40" t="s">
        <v>83</v>
      </c>
      <c r="E1303" s="25" t="s">
        <v>354</v>
      </c>
      <c r="F1303" s="6">
        <v>2</v>
      </c>
      <c r="G1303" s="7"/>
      <c r="H1303" s="7">
        <v>7</v>
      </c>
      <c r="I1303" s="67">
        <f>VLOOKUP(C1303,[1]LHP!$B$4850:$G$7706,6,1)</f>
        <v>42</v>
      </c>
      <c r="J1303" s="9">
        <v>0</v>
      </c>
      <c r="K1303" s="9">
        <v>0</v>
      </c>
      <c r="L1303" s="10">
        <v>21</v>
      </c>
    </row>
    <row r="1304" spans="1:12" x14ac:dyDescent="0.25">
      <c r="A1304" s="11"/>
      <c r="B1304" s="12"/>
      <c r="C1304" s="14" t="s">
        <v>684</v>
      </c>
      <c r="D1304" s="40" t="s">
        <v>46</v>
      </c>
      <c r="E1304" s="25" t="s">
        <v>293</v>
      </c>
      <c r="F1304" s="6">
        <v>2</v>
      </c>
      <c r="G1304" s="7"/>
      <c r="H1304" s="7">
        <v>120</v>
      </c>
      <c r="I1304" s="67">
        <v>21</v>
      </c>
      <c r="J1304" s="9">
        <v>0</v>
      </c>
      <c r="K1304" s="9">
        <v>1</v>
      </c>
      <c r="L1304" s="13">
        <v>90</v>
      </c>
    </row>
    <row r="1305" spans="1:12" x14ac:dyDescent="0.25">
      <c r="A1305" s="11"/>
      <c r="B1305" s="12"/>
      <c r="C1305" s="14" t="s">
        <v>685</v>
      </c>
      <c r="D1305" s="40" t="s">
        <v>83</v>
      </c>
      <c r="E1305" s="25" t="s">
        <v>130</v>
      </c>
      <c r="F1305" s="6">
        <v>2</v>
      </c>
      <c r="G1305" s="7"/>
      <c r="H1305" s="7">
        <v>7</v>
      </c>
      <c r="I1305" s="67">
        <f>VLOOKUP(C1305,[1]LHP!$B$4850:$G$7706,6,1)</f>
        <v>41</v>
      </c>
      <c r="J1305" s="9">
        <v>0</v>
      </c>
      <c r="K1305" s="9">
        <v>0</v>
      </c>
      <c r="L1305" s="13">
        <v>20.5</v>
      </c>
    </row>
    <row r="1306" spans="1:12" x14ac:dyDescent="0.25">
      <c r="A1306" s="11"/>
      <c r="B1306" s="12"/>
      <c r="C1306" s="14" t="s">
        <v>624</v>
      </c>
      <c r="D1306" s="40" t="s">
        <v>46</v>
      </c>
      <c r="E1306" s="25" t="s">
        <v>378</v>
      </c>
      <c r="F1306" s="6">
        <v>2</v>
      </c>
      <c r="G1306" s="7"/>
      <c r="H1306" s="7">
        <v>60</v>
      </c>
      <c r="I1306" s="67">
        <v>21</v>
      </c>
      <c r="J1306" s="9">
        <v>0</v>
      </c>
      <c r="K1306" s="9">
        <v>1</v>
      </c>
      <c r="L1306" s="10">
        <v>45</v>
      </c>
    </row>
    <row r="1307" spans="1:12" x14ac:dyDescent="0.25">
      <c r="A1307" s="11"/>
      <c r="B1307" s="12"/>
      <c r="C1307" s="14" t="s">
        <v>686</v>
      </c>
      <c r="D1307" s="81" t="s">
        <v>29</v>
      </c>
      <c r="E1307" s="25" t="s">
        <v>161</v>
      </c>
      <c r="F1307" s="6">
        <v>2</v>
      </c>
      <c r="G1307" s="7">
        <v>14</v>
      </c>
      <c r="H1307" s="7"/>
      <c r="I1307" s="8"/>
      <c r="J1307" s="9">
        <v>0</v>
      </c>
      <c r="K1307" s="9">
        <v>0</v>
      </c>
      <c r="L1307" s="10">
        <v>0</v>
      </c>
    </row>
    <row r="1308" spans="1:12" x14ac:dyDescent="0.25">
      <c r="A1308" s="11"/>
      <c r="B1308" s="12"/>
      <c r="C1308" s="14" t="s">
        <v>687</v>
      </c>
      <c r="D1308" s="40" t="s">
        <v>46</v>
      </c>
      <c r="E1308" s="25" t="s">
        <v>163</v>
      </c>
      <c r="F1308" s="6">
        <v>2</v>
      </c>
      <c r="G1308" s="7"/>
      <c r="H1308" s="7">
        <v>120</v>
      </c>
      <c r="I1308" s="67">
        <v>20</v>
      </c>
      <c r="J1308" s="9">
        <v>0</v>
      </c>
      <c r="K1308" s="9">
        <v>1</v>
      </c>
      <c r="L1308" s="13">
        <v>90</v>
      </c>
    </row>
    <row r="1309" spans="1:12" x14ac:dyDescent="0.25">
      <c r="A1309" s="11"/>
      <c r="B1309" s="12"/>
      <c r="C1309" s="14" t="s">
        <v>688</v>
      </c>
      <c r="D1309" s="40" t="s">
        <v>46</v>
      </c>
      <c r="E1309" s="25" t="s">
        <v>403</v>
      </c>
      <c r="F1309" s="6">
        <v>2</v>
      </c>
      <c r="G1309" s="7"/>
      <c r="H1309" s="7">
        <v>120</v>
      </c>
      <c r="I1309" s="67">
        <v>19</v>
      </c>
      <c r="J1309" s="9">
        <v>0</v>
      </c>
      <c r="K1309" s="9">
        <v>1</v>
      </c>
      <c r="L1309" s="13">
        <v>90</v>
      </c>
    </row>
    <row r="1310" spans="1:12" x14ac:dyDescent="0.25">
      <c r="A1310" s="11"/>
      <c r="B1310" s="12"/>
      <c r="C1310" s="14" t="s">
        <v>689</v>
      </c>
      <c r="D1310" s="40" t="s">
        <v>46</v>
      </c>
      <c r="E1310" s="25" t="s">
        <v>247</v>
      </c>
      <c r="F1310" s="6">
        <v>2</v>
      </c>
      <c r="G1310" s="7"/>
      <c r="H1310" s="7">
        <v>60</v>
      </c>
      <c r="I1310" s="67">
        <f>VLOOKUP(C1310,[1]LHP!$B$4850:$G$7706,6,1)</f>
        <v>29</v>
      </c>
      <c r="J1310" s="9">
        <v>0</v>
      </c>
      <c r="K1310" s="9">
        <v>1.3</v>
      </c>
      <c r="L1310" s="10">
        <v>58.5</v>
      </c>
    </row>
    <row r="1311" spans="1:12" x14ac:dyDescent="0.25">
      <c r="A1311" s="11"/>
      <c r="B1311" s="12"/>
      <c r="C1311" s="14" t="s">
        <v>690</v>
      </c>
      <c r="D1311" s="40" t="s">
        <v>46</v>
      </c>
      <c r="E1311" s="25" t="s">
        <v>39</v>
      </c>
      <c r="F1311" s="6">
        <v>2</v>
      </c>
      <c r="G1311" s="7"/>
      <c r="H1311" s="7">
        <v>60</v>
      </c>
      <c r="I1311" s="67">
        <f>VLOOKUP(C1311,[1]LHP!$B$4850:$G$7706,6,1)</f>
        <v>26</v>
      </c>
      <c r="J1311" s="9">
        <v>0</v>
      </c>
      <c r="K1311" s="9">
        <v>1.3</v>
      </c>
      <c r="L1311" s="10">
        <v>58.5</v>
      </c>
    </row>
    <row r="1312" spans="1:12" x14ac:dyDescent="0.25">
      <c r="A1312" s="11"/>
      <c r="B1312" s="12"/>
      <c r="C1312" s="14" t="s">
        <v>691</v>
      </c>
      <c r="D1312" s="40" t="s">
        <v>83</v>
      </c>
      <c r="E1312" s="25" t="s">
        <v>136</v>
      </c>
      <c r="F1312" s="6">
        <v>2</v>
      </c>
      <c r="G1312" s="7"/>
      <c r="H1312" s="7">
        <v>7</v>
      </c>
      <c r="I1312" s="67">
        <f>VLOOKUP(C1312,[1]LHP!$B$4850:$G$7706,6,1)</f>
        <v>23</v>
      </c>
      <c r="J1312" s="9">
        <v>0</v>
      </c>
      <c r="K1312" s="9">
        <v>0</v>
      </c>
      <c r="L1312" s="10">
        <v>15</v>
      </c>
    </row>
    <row r="1313" spans="1:12" x14ac:dyDescent="0.25">
      <c r="A1313" s="11"/>
      <c r="B1313" s="12"/>
      <c r="C1313" s="14" t="s">
        <v>692</v>
      </c>
      <c r="D1313" s="40" t="s">
        <v>46</v>
      </c>
      <c r="E1313" s="25" t="s">
        <v>136</v>
      </c>
      <c r="F1313" s="6">
        <v>2</v>
      </c>
      <c r="G1313" s="7"/>
      <c r="H1313" s="7">
        <v>60</v>
      </c>
      <c r="I1313" s="67">
        <f>VLOOKUP(C1313,[1]LHP!$B$4850:$G$7706,6,1)</f>
        <v>25</v>
      </c>
      <c r="J1313" s="9">
        <v>0</v>
      </c>
      <c r="K1313" s="9">
        <v>1.3</v>
      </c>
      <c r="L1313" s="10">
        <v>58.5</v>
      </c>
    </row>
    <row r="1314" spans="1:12" ht="36.75" x14ac:dyDescent="0.25">
      <c r="A1314" s="11"/>
      <c r="B1314" s="12"/>
      <c r="C1314" s="14" t="s">
        <v>638</v>
      </c>
      <c r="D1314" s="40" t="s">
        <v>693</v>
      </c>
      <c r="E1314" s="25" t="s">
        <v>27</v>
      </c>
      <c r="F1314" s="6">
        <v>2</v>
      </c>
      <c r="G1314" s="7"/>
      <c r="H1314" s="7">
        <v>40</v>
      </c>
      <c r="I1314" s="67">
        <f>VLOOKUP(C1314,[1]LHP!$B$4850:$G$7706,6,1)</f>
        <v>17</v>
      </c>
      <c r="J1314" s="9">
        <v>0</v>
      </c>
      <c r="K1314" s="9">
        <v>1.3</v>
      </c>
      <c r="L1314" s="10">
        <v>39</v>
      </c>
    </row>
    <row r="1315" spans="1:12" x14ac:dyDescent="0.25">
      <c r="A1315" s="11"/>
      <c r="B1315" s="12"/>
      <c r="C1315" s="14"/>
      <c r="D1315" s="40"/>
      <c r="E1315" s="25"/>
      <c r="F1315" s="6"/>
      <c r="G1315" s="7"/>
      <c r="H1315" s="7"/>
      <c r="I1315" s="8"/>
      <c r="J1315" s="9">
        <v>0</v>
      </c>
      <c r="K1315" s="9">
        <v>0</v>
      </c>
      <c r="L1315" s="10">
        <v>0</v>
      </c>
    </row>
    <row r="1316" spans="1:12" x14ac:dyDescent="0.25">
      <c r="A1316" s="11"/>
      <c r="B1316" s="12"/>
      <c r="C1316" s="14"/>
      <c r="D1316" s="40"/>
      <c r="E1316" s="25"/>
      <c r="F1316" s="6"/>
      <c r="G1316" s="7"/>
      <c r="H1316" s="7"/>
      <c r="I1316" s="8"/>
      <c r="J1316" s="9">
        <v>0</v>
      </c>
      <c r="K1316" s="9">
        <v>0</v>
      </c>
      <c r="L1316" s="10">
        <v>0</v>
      </c>
    </row>
    <row r="1317" spans="1:12" x14ac:dyDescent="0.25">
      <c r="A1317" s="11"/>
      <c r="B1317" s="12"/>
      <c r="C1317" s="14"/>
      <c r="D1317" s="40"/>
      <c r="E1317" s="25"/>
      <c r="F1317" s="6"/>
      <c r="G1317" s="7"/>
      <c r="H1317" s="7"/>
      <c r="I1317" s="8"/>
      <c r="J1317" s="9">
        <v>0</v>
      </c>
      <c r="K1317" s="9">
        <v>0</v>
      </c>
      <c r="L1317" s="10">
        <v>0</v>
      </c>
    </row>
    <row r="1318" spans="1:12" x14ac:dyDescent="0.25">
      <c r="A1318" s="11"/>
      <c r="B1318" s="12"/>
      <c r="C1318" s="14"/>
      <c r="D1318" s="40"/>
      <c r="E1318" s="25"/>
      <c r="F1318" s="6"/>
      <c r="G1318" s="7"/>
      <c r="H1318" s="7"/>
      <c r="I1318" s="8"/>
      <c r="J1318" s="9">
        <v>0</v>
      </c>
      <c r="K1318" s="9">
        <v>0</v>
      </c>
      <c r="L1318" s="10">
        <v>0</v>
      </c>
    </row>
    <row r="1319" spans="1:12" x14ac:dyDescent="0.25">
      <c r="A1319" s="11"/>
      <c r="B1319" s="12"/>
      <c r="C1319" s="14"/>
      <c r="D1319" s="40"/>
      <c r="E1319" s="25"/>
      <c r="F1319" s="6"/>
      <c r="G1319" s="7"/>
      <c r="H1319" s="7"/>
      <c r="I1319" s="8"/>
      <c r="J1319" s="9">
        <v>0</v>
      </c>
      <c r="K1319" s="9">
        <v>0</v>
      </c>
      <c r="L1319" s="10">
        <v>0</v>
      </c>
    </row>
    <row r="1320" spans="1:12" x14ac:dyDescent="0.25">
      <c r="A1320" s="11"/>
      <c r="B1320" s="12"/>
      <c r="C1320" s="14"/>
      <c r="D1320" s="40"/>
      <c r="E1320" s="25"/>
      <c r="F1320" s="6"/>
      <c r="G1320" s="7"/>
      <c r="H1320" s="7"/>
      <c r="I1320" s="8"/>
      <c r="J1320" s="9">
        <v>0</v>
      </c>
      <c r="K1320" s="9">
        <v>0</v>
      </c>
      <c r="L1320" s="10">
        <v>0</v>
      </c>
    </row>
    <row r="1321" spans="1:12" x14ac:dyDescent="0.25">
      <c r="A1321" s="11"/>
      <c r="B1321" s="12"/>
      <c r="C1321" s="14"/>
      <c r="D1321" s="40"/>
      <c r="E1321" s="25"/>
      <c r="F1321" s="6"/>
      <c r="G1321" s="7"/>
      <c r="H1321" s="7"/>
      <c r="I1321" s="8"/>
      <c r="J1321" s="9">
        <v>0</v>
      </c>
      <c r="K1321" s="9">
        <v>0</v>
      </c>
      <c r="L1321" s="10">
        <v>0</v>
      </c>
    </row>
    <row r="1322" spans="1:12" x14ac:dyDescent="0.25">
      <c r="A1322" s="11"/>
      <c r="B1322" s="12"/>
      <c r="C1322" s="14"/>
      <c r="D1322" s="40"/>
      <c r="E1322" s="25"/>
      <c r="F1322" s="6"/>
      <c r="G1322" s="7"/>
      <c r="H1322" s="7"/>
      <c r="I1322" s="8"/>
      <c r="J1322" s="9">
        <v>0</v>
      </c>
      <c r="K1322" s="9">
        <v>0</v>
      </c>
      <c r="L1322" s="10">
        <v>0</v>
      </c>
    </row>
    <row r="1323" spans="1:12" x14ac:dyDescent="0.25">
      <c r="A1323" s="11"/>
      <c r="B1323" s="12"/>
      <c r="C1323" s="14"/>
      <c r="D1323" s="40"/>
      <c r="E1323" s="25"/>
      <c r="F1323" s="6"/>
      <c r="G1323" s="7"/>
      <c r="H1323" s="7"/>
      <c r="I1323" s="8"/>
      <c r="J1323" s="9">
        <v>0</v>
      </c>
      <c r="K1323" s="9">
        <v>0</v>
      </c>
      <c r="L1323" s="10">
        <v>0</v>
      </c>
    </row>
    <row r="1324" spans="1:12" x14ac:dyDescent="0.25">
      <c r="A1324" s="11"/>
      <c r="B1324" s="12"/>
      <c r="C1324" s="14"/>
      <c r="D1324" s="40"/>
      <c r="E1324" s="25"/>
      <c r="F1324" s="6"/>
      <c r="G1324" s="7"/>
      <c r="H1324" s="7"/>
      <c r="I1324" s="8"/>
      <c r="J1324" s="9">
        <v>0</v>
      </c>
      <c r="K1324" s="9">
        <v>0</v>
      </c>
      <c r="L1324" s="10">
        <v>0</v>
      </c>
    </row>
    <row r="1325" spans="1:12" x14ac:dyDescent="0.25">
      <c r="A1325" s="11"/>
      <c r="B1325" s="12"/>
      <c r="C1325" s="14"/>
      <c r="D1325" s="40"/>
      <c r="E1325" s="25"/>
      <c r="F1325" s="6"/>
      <c r="G1325" s="7"/>
      <c r="H1325" s="7"/>
      <c r="I1325" s="8"/>
      <c r="J1325" s="9">
        <v>0</v>
      </c>
      <c r="K1325" s="9">
        <v>0</v>
      </c>
      <c r="L1325" s="10">
        <v>0</v>
      </c>
    </row>
    <row r="1326" spans="1:12" x14ac:dyDescent="0.25">
      <c r="A1326" s="11"/>
      <c r="B1326" s="12"/>
      <c r="C1326" s="14"/>
      <c r="D1326" s="40"/>
      <c r="E1326" s="25"/>
      <c r="F1326" s="6"/>
      <c r="G1326" s="7"/>
      <c r="H1326" s="7"/>
      <c r="I1326" s="8"/>
      <c r="J1326" s="9">
        <v>0</v>
      </c>
      <c r="K1326" s="9">
        <v>0</v>
      </c>
      <c r="L1326" s="10">
        <v>0</v>
      </c>
    </row>
    <row r="1327" spans="1:12" x14ac:dyDescent="0.25">
      <c r="A1327" s="11"/>
      <c r="B1327" s="12"/>
      <c r="C1327" s="14"/>
      <c r="D1327" s="40"/>
      <c r="E1327" s="25"/>
      <c r="F1327" s="6"/>
      <c r="G1327" s="7"/>
      <c r="H1327" s="7"/>
      <c r="I1327" s="8"/>
      <c r="J1327" s="9">
        <v>0</v>
      </c>
      <c r="K1327" s="9">
        <v>0</v>
      </c>
      <c r="L1327" s="10">
        <v>0</v>
      </c>
    </row>
    <row r="1328" spans="1:12" x14ac:dyDescent="0.25">
      <c r="A1328" s="11"/>
      <c r="B1328" s="12"/>
      <c r="C1328" s="14"/>
      <c r="D1328" s="40"/>
      <c r="E1328" s="25"/>
      <c r="F1328" s="6"/>
      <c r="G1328" s="7"/>
      <c r="H1328" s="7"/>
      <c r="I1328" s="8"/>
      <c r="J1328" s="9">
        <v>0</v>
      </c>
      <c r="K1328" s="9">
        <v>0</v>
      </c>
      <c r="L1328" s="10">
        <v>0</v>
      </c>
    </row>
    <row r="1329" spans="1:12" x14ac:dyDescent="0.25">
      <c r="A1329" s="11"/>
      <c r="B1329" s="12"/>
      <c r="C1329" s="14"/>
      <c r="D1329" s="40"/>
      <c r="E1329" s="25"/>
      <c r="F1329" s="6"/>
      <c r="G1329" s="7"/>
      <c r="H1329" s="7"/>
      <c r="I1329" s="8"/>
      <c r="J1329" s="9">
        <v>0</v>
      </c>
      <c r="K1329" s="9">
        <v>0</v>
      </c>
      <c r="L1329" s="10">
        <v>0</v>
      </c>
    </row>
    <row r="1330" spans="1:12" x14ac:dyDescent="0.25">
      <c r="A1330" s="11"/>
      <c r="B1330" s="12"/>
      <c r="C1330" s="14"/>
      <c r="D1330" s="40"/>
      <c r="E1330" s="25"/>
      <c r="F1330" s="6"/>
      <c r="G1330" s="7"/>
      <c r="H1330" s="7"/>
      <c r="I1330" s="8"/>
      <c r="J1330" s="9">
        <v>0</v>
      </c>
      <c r="K1330" s="9">
        <v>0</v>
      </c>
      <c r="L1330" s="10">
        <v>0</v>
      </c>
    </row>
    <row r="1331" spans="1:12" x14ac:dyDescent="0.25">
      <c r="A1331" s="11"/>
      <c r="B1331" s="12"/>
      <c r="C1331" s="14"/>
      <c r="D1331" s="40"/>
      <c r="E1331" s="25"/>
      <c r="F1331" s="6"/>
      <c r="G1331" s="7"/>
      <c r="H1331" s="7"/>
      <c r="I1331" s="8"/>
      <c r="J1331" s="9">
        <v>0</v>
      </c>
      <c r="K1331" s="9">
        <v>0</v>
      </c>
      <c r="L1331" s="10">
        <v>0</v>
      </c>
    </row>
    <row r="1332" spans="1:12" x14ac:dyDescent="0.25">
      <c r="A1332" s="11"/>
      <c r="B1332" s="12"/>
      <c r="C1332" s="14"/>
      <c r="D1332" s="40"/>
      <c r="E1332" s="25"/>
      <c r="F1332" s="6"/>
      <c r="G1332" s="7"/>
      <c r="H1332" s="7"/>
      <c r="I1332" s="8"/>
      <c r="J1332" s="9">
        <v>0</v>
      </c>
      <c r="K1332" s="9">
        <v>0</v>
      </c>
      <c r="L1332" s="10">
        <v>0</v>
      </c>
    </row>
    <row r="1333" spans="1:12" x14ac:dyDescent="0.25">
      <c r="A1333" s="11"/>
      <c r="B1333" s="12"/>
      <c r="C1333" s="14"/>
      <c r="D1333" s="40"/>
      <c r="E1333" s="25"/>
      <c r="F1333" s="6"/>
      <c r="G1333" s="7"/>
      <c r="H1333" s="7"/>
      <c r="I1333" s="8"/>
      <c r="J1333" s="9">
        <v>0</v>
      </c>
      <c r="K1333" s="9">
        <v>0</v>
      </c>
      <c r="L1333" s="10">
        <v>0</v>
      </c>
    </row>
    <row r="1334" spans="1:12" x14ac:dyDescent="0.25">
      <c r="A1334" s="11"/>
      <c r="B1334" s="12"/>
      <c r="C1334" s="14"/>
      <c r="D1334" s="40"/>
      <c r="E1334" s="25"/>
      <c r="F1334" s="6"/>
      <c r="G1334" s="7"/>
      <c r="H1334" s="7"/>
      <c r="I1334" s="8"/>
      <c r="J1334" s="9">
        <v>0</v>
      </c>
      <c r="K1334" s="9">
        <v>0</v>
      </c>
      <c r="L1334" s="10">
        <v>0</v>
      </c>
    </row>
    <row r="1335" spans="1:12" x14ac:dyDescent="0.25">
      <c r="A1335" s="11"/>
      <c r="B1335" s="12"/>
      <c r="C1335" s="14"/>
      <c r="D1335" s="40"/>
      <c r="E1335" s="25"/>
      <c r="F1335" s="6"/>
      <c r="G1335" s="7"/>
      <c r="H1335" s="7"/>
      <c r="I1335" s="8"/>
      <c r="J1335" s="9">
        <v>0</v>
      </c>
      <c r="K1335" s="9">
        <v>0</v>
      </c>
      <c r="L1335" s="10">
        <v>0</v>
      </c>
    </row>
    <row r="1336" spans="1:12" x14ac:dyDescent="0.25">
      <c r="A1336" s="11"/>
      <c r="B1336" s="12"/>
      <c r="C1336" s="14"/>
      <c r="D1336" s="40"/>
      <c r="E1336" s="25"/>
      <c r="F1336" s="6"/>
      <c r="G1336" s="7"/>
      <c r="H1336" s="7"/>
      <c r="I1336" s="8"/>
      <c r="J1336" s="9">
        <v>0</v>
      </c>
      <c r="K1336" s="9">
        <v>0</v>
      </c>
      <c r="L1336" s="10">
        <v>0</v>
      </c>
    </row>
    <row r="1337" spans="1:12" x14ac:dyDescent="0.25">
      <c r="A1337" s="11"/>
      <c r="B1337" s="12"/>
      <c r="C1337" s="14"/>
      <c r="D1337" s="40"/>
      <c r="E1337" s="25"/>
      <c r="F1337" s="6"/>
      <c r="G1337" s="7"/>
      <c r="H1337" s="7"/>
      <c r="I1337" s="8"/>
      <c r="J1337" s="9">
        <v>0</v>
      </c>
      <c r="K1337" s="9">
        <v>0</v>
      </c>
      <c r="L1337" s="10">
        <v>0</v>
      </c>
    </row>
    <row r="1338" spans="1:12" x14ac:dyDescent="0.25">
      <c r="A1338" s="11"/>
      <c r="B1338" s="12"/>
      <c r="C1338" s="14"/>
      <c r="D1338" s="40"/>
      <c r="E1338" s="25"/>
      <c r="F1338" s="6"/>
      <c r="G1338" s="7"/>
      <c r="H1338" s="7"/>
      <c r="I1338" s="8"/>
      <c r="J1338" s="9">
        <v>0</v>
      </c>
      <c r="K1338" s="9">
        <v>0</v>
      </c>
      <c r="L1338" s="10">
        <v>0</v>
      </c>
    </row>
    <row r="1339" spans="1:12" x14ac:dyDescent="0.25">
      <c r="A1339" s="11"/>
      <c r="B1339" s="12"/>
      <c r="C1339" s="14"/>
      <c r="D1339" s="40"/>
      <c r="E1339" s="25"/>
      <c r="F1339" s="6"/>
      <c r="G1339" s="7"/>
      <c r="H1339" s="7"/>
      <c r="I1339" s="8"/>
      <c r="J1339" s="9">
        <v>0</v>
      </c>
      <c r="K1339" s="9">
        <v>0</v>
      </c>
      <c r="L1339" s="10">
        <v>0</v>
      </c>
    </row>
    <row r="1340" spans="1:12" x14ac:dyDescent="0.25">
      <c r="A1340" s="11"/>
      <c r="B1340" s="12"/>
      <c r="C1340" s="14"/>
      <c r="D1340" s="40"/>
      <c r="E1340" s="25"/>
      <c r="F1340" s="6"/>
      <c r="G1340" s="7"/>
      <c r="H1340" s="7"/>
      <c r="I1340" s="8"/>
      <c r="J1340" s="9">
        <v>0</v>
      </c>
      <c r="K1340" s="9">
        <v>0</v>
      </c>
      <c r="L1340" s="10">
        <v>0</v>
      </c>
    </row>
    <row r="1341" spans="1:12" x14ac:dyDescent="0.25">
      <c r="A1341" s="11"/>
      <c r="B1341" s="12"/>
      <c r="C1341" s="14"/>
      <c r="D1341" s="40"/>
      <c r="E1341" s="25"/>
      <c r="F1341" s="6"/>
      <c r="G1341" s="7"/>
      <c r="H1341" s="7"/>
      <c r="I1341" s="8"/>
      <c r="J1341" s="9">
        <v>0</v>
      </c>
      <c r="K1341" s="9">
        <v>0</v>
      </c>
      <c r="L1341" s="10">
        <v>0</v>
      </c>
    </row>
    <row r="1342" spans="1:12" x14ac:dyDescent="0.25">
      <c r="A1342" s="11"/>
      <c r="B1342" s="12"/>
      <c r="C1342" s="14"/>
      <c r="D1342" s="40"/>
      <c r="E1342" s="25"/>
      <c r="F1342" s="6"/>
      <c r="G1342" s="7"/>
      <c r="H1342" s="7"/>
      <c r="I1342" s="8"/>
      <c r="J1342" s="9">
        <v>0</v>
      </c>
      <c r="K1342" s="9">
        <v>0</v>
      </c>
      <c r="L1342" s="10">
        <v>0</v>
      </c>
    </row>
    <row r="1343" spans="1:12" x14ac:dyDescent="0.25">
      <c r="A1343" s="11"/>
      <c r="B1343" s="12"/>
      <c r="C1343" s="14"/>
      <c r="D1343" s="40"/>
      <c r="E1343" s="25"/>
      <c r="F1343" s="6"/>
      <c r="G1343" s="7"/>
      <c r="H1343" s="7"/>
      <c r="I1343" s="8"/>
      <c r="J1343" s="9">
        <v>0</v>
      </c>
      <c r="K1343" s="9">
        <v>0</v>
      </c>
      <c r="L1343" s="10">
        <v>0</v>
      </c>
    </row>
    <row r="1344" spans="1:12" x14ac:dyDescent="0.25">
      <c r="A1344" s="11"/>
      <c r="B1344" s="12"/>
      <c r="C1344" s="14"/>
      <c r="D1344" s="40"/>
      <c r="E1344" s="25"/>
      <c r="F1344" s="6"/>
      <c r="G1344" s="7"/>
      <c r="H1344" s="7"/>
      <c r="I1344" s="8"/>
      <c r="J1344" s="9">
        <v>0</v>
      </c>
      <c r="K1344" s="9">
        <v>0</v>
      </c>
      <c r="L1344" s="10">
        <v>0</v>
      </c>
    </row>
    <row r="1345" spans="1:12" x14ac:dyDescent="0.25">
      <c r="A1345" s="11"/>
      <c r="B1345" s="12"/>
      <c r="C1345" s="14"/>
      <c r="D1345" s="40"/>
      <c r="E1345" s="25"/>
      <c r="F1345" s="6"/>
      <c r="G1345" s="7"/>
      <c r="H1345" s="7"/>
      <c r="I1345" s="8"/>
      <c r="J1345" s="9">
        <v>0</v>
      </c>
      <c r="K1345" s="9">
        <v>0</v>
      </c>
      <c r="L1345" s="10">
        <v>0</v>
      </c>
    </row>
    <row r="1346" spans="1:12" x14ac:dyDescent="0.25">
      <c r="A1346" s="11"/>
      <c r="B1346" s="12"/>
      <c r="C1346" s="14"/>
      <c r="D1346" s="40"/>
      <c r="E1346" s="25"/>
      <c r="F1346" s="6"/>
      <c r="G1346" s="7"/>
      <c r="H1346" s="7"/>
      <c r="I1346" s="8"/>
      <c r="J1346" s="9">
        <v>0</v>
      </c>
      <c r="K1346" s="9">
        <v>0</v>
      </c>
      <c r="L1346" s="10">
        <v>0</v>
      </c>
    </row>
    <row r="1347" spans="1:12" x14ac:dyDescent="0.25">
      <c r="A1347" s="11"/>
      <c r="B1347" s="12"/>
      <c r="C1347" s="14"/>
      <c r="D1347" s="40"/>
      <c r="E1347" s="25"/>
      <c r="F1347" s="6"/>
      <c r="G1347" s="7"/>
      <c r="H1347" s="7"/>
      <c r="I1347" s="8"/>
      <c r="J1347" s="9">
        <v>0</v>
      </c>
      <c r="K1347" s="9">
        <v>0</v>
      </c>
      <c r="L1347" s="10">
        <v>0</v>
      </c>
    </row>
    <row r="1348" spans="1:12" x14ac:dyDescent="0.25">
      <c r="A1348" s="11"/>
      <c r="B1348" s="12"/>
      <c r="C1348" s="14"/>
      <c r="D1348" s="40"/>
      <c r="E1348" s="25"/>
      <c r="F1348" s="6"/>
      <c r="G1348" s="7"/>
      <c r="H1348" s="7"/>
      <c r="I1348" s="8"/>
      <c r="J1348" s="9">
        <v>0</v>
      </c>
      <c r="K1348" s="9">
        <v>0</v>
      </c>
      <c r="L1348" s="10">
        <v>0</v>
      </c>
    </row>
    <row r="1349" spans="1:12" x14ac:dyDescent="0.25">
      <c r="A1349" s="11"/>
      <c r="B1349" s="12"/>
      <c r="C1349" s="14"/>
      <c r="D1349" s="40"/>
      <c r="E1349" s="25"/>
      <c r="F1349" s="6"/>
      <c r="G1349" s="7"/>
      <c r="H1349" s="7"/>
      <c r="I1349" s="8"/>
      <c r="J1349" s="9">
        <v>0</v>
      </c>
      <c r="K1349" s="9">
        <v>0</v>
      </c>
      <c r="L1349" s="10">
        <v>0</v>
      </c>
    </row>
    <row r="1350" spans="1:12" x14ac:dyDescent="0.25">
      <c r="A1350" s="11"/>
      <c r="B1350" s="12"/>
      <c r="C1350" s="14"/>
      <c r="D1350" s="40"/>
      <c r="E1350" s="25"/>
      <c r="F1350" s="6"/>
      <c r="G1350" s="7"/>
      <c r="H1350" s="7"/>
      <c r="I1350" s="8"/>
      <c r="J1350" s="9">
        <v>0</v>
      </c>
      <c r="K1350" s="9">
        <v>0</v>
      </c>
      <c r="L1350" s="10">
        <v>0</v>
      </c>
    </row>
    <row r="1351" spans="1:12" x14ac:dyDescent="0.25">
      <c r="A1351" s="11"/>
      <c r="B1351" s="12"/>
      <c r="C1351" s="14"/>
      <c r="D1351" s="40"/>
      <c r="E1351" s="25"/>
      <c r="F1351" s="6"/>
      <c r="G1351" s="7"/>
      <c r="H1351" s="7"/>
      <c r="I1351" s="8"/>
      <c r="J1351" s="9">
        <v>0</v>
      </c>
      <c r="K1351" s="9">
        <v>0</v>
      </c>
      <c r="L1351" s="10">
        <v>0</v>
      </c>
    </row>
    <row r="1352" spans="1:12" x14ac:dyDescent="0.25">
      <c r="A1352" s="11"/>
      <c r="B1352" s="12"/>
      <c r="C1352" s="14"/>
      <c r="D1352" s="40"/>
      <c r="E1352" s="25"/>
      <c r="F1352" s="6"/>
      <c r="G1352" s="7"/>
      <c r="H1352" s="7"/>
      <c r="I1352" s="8"/>
      <c r="J1352" s="9">
        <v>0</v>
      </c>
      <c r="K1352" s="9">
        <v>0</v>
      </c>
      <c r="L1352" s="10">
        <v>0</v>
      </c>
    </row>
    <row r="1353" spans="1:12" x14ac:dyDescent="0.25">
      <c r="A1353" s="43"/>
      <c r="B1353" s="44"/>
      <c r="C1353" s="14"/>
      <c r="D1353" s="40"/>
      <c r="E1353" s="25"/>
      <c r="F1353" s="6"/>
      <c r="G1353" s="7"/>
      <c r="H1353" s="7"/>
      <c r="I1353" s="8"/>
      <c r="J1353" s="9">
        <v>0</v>
      </c>
      <c r="K1353" s="9">
        <v>0</v>
      </c>
      <c r="L1353" s="10">
        <v>0</v>
      </c>
    </row>
    <row r="1354" spans="1:12" ht="36.75" x14ac:dyDescent="0.25">
      <c r="A1354" s="45" t="s">
        <v>694</v>
      </c>
      <c r="B1354" s="46" t="s">
        <v>695</v>
      </c>
      <c r="C1354" s="14" t="s">
        <v>127</v>
      </c>
      <c r="D1354" s="40" t="s">
        <v>696</v>
      </c>
      <c r="E1354" s="25" t="s">
        <v>157</v>
      </c>
      <c r="F1354" s="6">
        <v>1</v>
      </c>
      <c r="G1354" s="7"/>
      <c r="H1354" s="7">
        <v>55</v>
      </c>
      <c r="I1354" s="67">
        <v>28</v>
      </c>
      <c r="J1354" s="9">
        <v>0</v>
      </c>
      <c r="K1354" s="9">
        <v>1</v>
      </c>
      <c r="L1354" s="10">
        <v>41.3</v>
      </c>
    </row>
    <row r="1355" spans="1:12" ht="36.75" x14ac:dyDescent="0.25">
      <c r="A1355" s="11"/>
      <c r="B1355" s="12"/>
      <c r="C1355" s="14" t="s">
        <v>228</v>
      </c>
      <c r="D1355" s="40" t="s">
        <v>697</v>
      </c>
      <c r="E1355" s="25" t="s">
        <v>378</v>
      </c>
      <c r="F1355" s="6">
        <v>1</v>
      </c>
      <c r="G1355" s="7"/>
      <c r="H1355" s="7">
        <v>55</v>
      </c>
      <c r="I1355" s="67">
        <v>26</v>
      </c>
      <c r="J1355" s="9">
        <v>0</v>
      </c>
      <c r="K1355" s="9">
        <v>1</v>
      </c>
      <c r="L1355" s="10">
        <v>41.3</v>
      </c>
    </row>
    <row r="1356" spans="1:12" x14ac:dyDescent="0.25">
      <c r="A1356" s="11"/>
      <c r="B1356" s="12"/>
      <c r="C1356" s="14" t="s">
        <v>698</v>
      </c>
      <c r="D1356" s="81" t="s">
        <v>29</v>
      </c>
      <c r="E1356" s="25" t="s">
        <v>380</v>
      </c>
      <c r="F1356" s="6">
        <v>1</v>
      </c>
      <c r="G1356" s="7">
        <v>15</v>
      </c>
      <c r="H1356" s="7"/>
      <c r="I1356" s="8"/>
      <c r="J1356" s="9">
        <v>0</v>
      </c>
      <c r="K1356" s="9">
        <v>0</v>
      </c>
      <c r="L1356" s="10">
        <v>0</v>
      </c>
    </row>
    <row r="1357" spans="1:12" ht="24" x14ac:dyDescent="0.25">
      <c r="A1357" s="11"/>
      <c r="B1357" s="12"/>
      <c r="C1357" s="14" t="s">
        <v>699</v>
      </c>
      <c r="D1357" s="102" t="s">
        <v>52</v>
      </c>
      <c r="E1357" s="25" t="s">
        <v>632</v>
      </c>
      <c r="F1357" s="6">
        <v>1</v>
      </c>
      <c r="G1357" s="7"/>
      <c r="H1357" s="7">
        <v>120</v>
      </c>
      <c r="I1357" s="67">
        <v>25</v>
      </c>
      <c r="J1357" s="9">
        <v>0</v>
      </c>
      <c r="K1357" s="9">
        <v>1</v>
      </c>
      <c r="L1357" s="10">
        <v>90</v>
      </c>
    </row>
    <row r="1358" spans="1:12" x14ac:dyDescent="0.25">
      <c r="A1358" s="11" t="s">
        <v>11</v>
      </c>
      <c r="B1358" s="12"/>
      <c r="C1358" s="14" t="s">
        <v>700</v>
      </c>
      <c r="D1358" s="81" t="s">
        <v>618</v>
      </c>
      <c r="E1358" s="25" t="s">
        <v>395</v>
      </c>
      <c r="F1358" s="6">
        <v>1</v>
      </c>
      <c r="G1358" s="7">
        <v>15</v>
      </c>
      <c r="H1358" s="7"/>
      <c r="I1358" s="8"/>
      <c r="J1358" s="9">
        <v>0</v>
      </c>
      <c r="K1358" s="9">
        <v>0</v>
      </c>
      <c r="L1358" s="10">
        <v>0</v>
      </c>
    </row>
    <row r="1359" spans="1:12" x14ac:dyDescent="0.25">
      <c r="A1359" s="11" t="s">
        <v>602</v>
      </c>
      <c r="B1359" s="12"/>
      <c r="C1359" s="14"/>
      <c r="D1359" s="40"/>
      <c r="E1359" s="25"/>
      <c r="F1359" s="6"/>
      <c r="G1359" s="7"/>
      <c r="H1359" s="7"/>
      <c r="I1359" s="8"/>
      <c r="J1359" s="9">
        <v>0</v>
      </c>
      <c r="K1359" s="9">
        <v>0</v>
      </c>
      <c r="L1359" s="10">
        <v>0</v>
      </c>
    </row>
    <row r="1360" spans="1:12" ht="24.75" x14ac:dyDescent="0.25">
      <c r="A1360" s="11" t="s">
        <v>701</v>
      </c>
      <c r="B1360" s="12">
        <f>64.5-2.15</f>
        <v>62.35</v>
      </c>
      <c r="C1360" s="14">
        <v>21100242206</v>
      </c>
      <c r="D1360" s="40" t="s">
        <v>151</v>
      </c>
      <c r="E1360" s="25" t="s">
        <v>679</v>
      </c>
      <c r="F1360" s="6" t="s">
        <v>48</v>
      </c>
      <c r="G1360" s="7">
        <v>1</v>
      </c>
      <c r="H1360" s="7"/>
      <c r="I1360" s="8">
        <v>36</v>
      </c>
      <c r="J1360" s="9">
        <v>1.2</v>
      </c>
      <c r="K1360" s="9">
        <v>0</v>
      </c>
      <c r="L1360" s="10">
        <v>1.2</v>
      </c>
    </row>
    <row r="1361" spans="1:12" x14ac:dyDescent="0.25">
      <c r="A1361" s="11" t="s">
        <v>385</v>
      </c>
      <c r="B1361" s="12">
        <v>64.5</v>
      </c>
      <c r="C1361" s="14">
        <v>21100147706</v>
      </c>
      <c r="D1361" s="40" t="s">
        <v>79</v>
      </c>
      <c r="E1361" s="25" t="s">
        <v>679</v>
      </c>
      <c r="F1361" s="6" t="s">
        <v>48</v>
      </c>
      <c r="G1361" s="7"/>
      <c r="H1361" s="7">
        <v>4</v>
      </c>
      <c r="I1361" s="8">
        <v>34</v>
      </c>
      <c r="J1361" s="9">
        <v>0</v>
      </c>
      <c r="K1361" s="9">
        <v>1.1000000000000001</v>
      </c>
      <c r="L1361" s="10">
        <v>3.3</v>
      </c>
    </row>
    <row r="1362" spans="1:12" ht="24.75" x14ac:dyDescent="0.25">
      <c r="A1362" s="11" t="s">
        <v>670</v>
      </c>
      <c r="B1362" s="12"/>
      <c r="C1362" s="14">
        <v>21100242206</v>
      </c>
      <c r="D1362" s="40" t="s">
        <v>151</v>
      </c>
      <c r="E1362" s="25" t="s">
        <v>702</v>
      </c>
      <c r="F1362" s="6" t="s">
        <v>48</v>
      </c>
      <c r="G1362" s="7">
        <v>1</v>
      </c>
      <c r="H1362" s="7"/>
      <c r="I1362" s="8">
        <v>40</v>
      </c>
      <c r="J1362" s="9">
        <v>1.2</v>
      </c>
      <c r="K1362" s="9">
        <v>0</v>
      </c>
      <c r="L1362" s="10">
        <v>1.2</v>
      </c>
    </row>
    <row r="1363" spans="1:12" x14ac:dyDescent="0.25">
      <c r="A1363" s="11" t="s">
        <v>73</v>
      </c>
      <c r="B1363" s="12">
        <f>B1361+B1360</f>
        <v>126.85</v>
      </c>
      <c r="C1363" s="108">
        <v>21100147709</v>
      </c>
      <c r="D1363" s="109" t="s">
        <v>79</v>
      </c>
      <c r="E1363" s="25" t="s">
        <v>702</v>
      </c>
      <c r="F1363" s="6" t="s">
        <v>48</v>
      </c>
      <c r="G1363" s="92"/>
      <c r="H1363" s="92">
        <v>4</v>
      </c>
      <c r="I1363" s="8">
        <v>40</v>
      </c>
      <c r="J1363" s="9">
        <v>0</v>
      </c>
      <c r="K1363" s="9">
        <v>1.2</v>
      </c>
      <c r="L1363" s="10">
        <v>3.6</v>
      </c>
    </row>
    <row r="1364" spans="1:12" x14ac:dyDescent="0.25">
      <c r="A1364" s="11"/>
      <c r="B1364" s="12"/>
      <c r="C1364" s="14"/>
      <c r="D1364" s="40"/>
      <c r="E1364" s="25"/>
      <c r="F1364" s="6"/>
      <c r="G1364" s="7"/>
      <c r="H1364" s="7"/>
      <c r="I1364" s="8"/>
      <c r="J1364" s="9">
        <v>0</v>
      </c>
      <c r="K1364" s="9">
        <v>0</v>
      </c>
      <c r="L1364" s="10">
        <v>0</v>
      </c>
    </row>
    <row r="1365" spans="1:12" x14ac:dyDescent="0.25">
      <c r="A1365" s="11"/>
      <c r="B1365" s="12"/>
      <c r="C1365" s="14" t="s">
        <v>703</v>
      </c>
      <c r="D1365" s="40" t="s">
        <v>79</v>
      </c>
      <c r="E1365" s="25" t="s">
        <v>225</v>
      </c>
      <c r="F1365" s="6">
        <v>2</v>
      </c>
      <c r="G1365" s="7"/>
      <c r="H1365" s="7">
        <v>60</v>
      </c>
      <c r="I1365" s="67">
        <f>VLOOKUP(C1365,[1]LHP!$B$4850:$G$7706,6,1)</f>
        <v>31</v>
      </c>
      <c r="J1365" s="9">
        <v>0</v>
      </c>
      <c r="K1365" s="9">
        <v>1.1000000000000001</v>
      </c>
      <c r="L1365" s="10">
        <v>49.5</v>
      </c>
    </row>
    <row r="1366" spans="1:12" x14ac:dyDescent="0.25">
      <c r="A1366" s="11"/>
      <c r="B1366" s="12"/>
      <c r="C1366" s="14" t="s">
        <v>704</v>
      </c>
      <c r="D1366" s="40" t="s">
        <v>90</v>
      </c>
      <c r="E1366" s="25" t="s">
        <v>8</v>
      </c>
      <c r="F1366" s="6">
        <v>2</v>
      </c>
      <c r="G1366" s="7">
        <v>30</v>
      </c>
      <c r="H1366" s="7"/>
      <c r="I1366" s="67">
        <f>VLOOKUP(C1366,[1]LHP!$B$4850:$G$7706,6,1)</f>
        <v>43</v>
      </c>
      <c r="J1366" s="9">
        <v>1.2</v>
      </c>
      <c r="K1366" s="9">
        <v>0</v>
      </c>
      <c r="L1366" s="10">
        <v>36</v>
      </c>
    </row>
    <row r="1367" spans="1:12" x14ac:dyDescent="0.25">
      <c r="A1367" s="11"/>
      <c r="B1367" s="12"/>
      <c r="C1367" s="14" t="s">
        <v>356</v>
      </c>
      <c r="D1367" s="40" t="s">
        <v>79</v>
      </c>
      <c r="E1367" s="25" t="s">
        <v>486</v>
      </c>
      <c r="F1367" s="6">
        <v>2</v>
      </c>
      <c r="G1367" s="7"/>
      <c r="H1367" s="7">
        <v>60</v>
      </c>
      <c r="I1367" s="67">
        <v>23</v>
      </c>
      <c r="J1367" s="9">
        <v>0</v>
      </c>
      <c r="K1367" s="9">
        <v>1</v>
      </c>
      <c r="L1367" s="10">
        <v>45</v>
      </c>
    </row>
    <row r="1368" spans="1:12" x14ac:dyDescent="0.25">
      <c r="A1368" s="11"/>
      <c r="B1368" s="12"/>
      <c r="C1368" s="14" t="s">
        <v>705</v>
      </c>
      <c r="D1368" s="40" t="s">
        <v>90</v>
      </c>
      <c r="E1368" s="25" t="s">
        <v>380</v>
      </c>
      <c r="F1368" s="6">
        <v>2</v>
      </c>
      <c r="G1368" s="7">
        <v>30</v>
      </c>
      <c r="H1368" s="7"/>
      <c r="I1368" s="67">
        <f>VLOOKUP(C1368,[1]LHP!$B$4850:$G$7706,6,1)</f>
        <v>44</v>
      </c>
      <c r="J1368" s="9">
        <v>1.2</v>
      </c>
      <c r="K1368" s="9">
        <v>0</v>
      </c>
      <c r="L1368" s="10">
        <v>36</v>
      </c>
    </row>
    <row r="1369" spans="1:12" x14ac:dyDescent="0.25">
      <c r="A1369" s="11"/>
      <c r="B1369" s="12"/>
      <c r="C1369" s="14" t="s">
        <v>706</v>
      </c>
      <c r="D1369" s="81" t="s">
        <v>29</v>
      </c>
      <c r="E1369" s="25" t="s">
        <v>380</v>
      </c>
      <c r="F1369" s="6">
        <v>2</v>
      </c>
      <c r="G1369" s="7">
        <v>15</v>
      </c>
      <c r="H1369" s="7"/>
      <c r="I1369" s="8"/>
      <c r="J1369" s="9">
        <v>0</v>
      </c>
      <c r="K1369" s="9">
        <v>0</v>
      </c>
      <c r="L1369" s="10">
        <v>0</v>
      </c>
    </row>
    <row r="1370" spans="1:12" x14ac:dyDescent="0.25">
      <c r="A1370" s="11"/>
      <c r="B1370" s="12"/>
      <c r="C1370" s="14" t="s">
        <v>707</v>
      </c>
      <c r="D1370" s="40" t="s">
        <v>79</v>
      </c>
      <c r="E1370" s="25" t="s">
        <v>524</v>
      </c>
      <c r="F1370" s="6">
        <v>2</v>
      </c>
      <c r="G1370" s="7"/>
      <c r="H1370" s="7">
        <v>60</v>
      </c>
      <c r="I1370" s="67">
        <v>22</v>
      </c>
      <c r="J1370" s="9">
        <v>0</v>
      </c>
      <c r="K1370" s="9">
        <v>1</v>
      </c>
      <c r="L1370" s="10">
        <v>45</v>
      </c>
    </row>
    <row r="1371" spans="1:12" x14ac:dyDescent="0.25">
      <c r="A1371" s="11"/>
      <c r="B1371" s="12"/>
      <c r="C1371" s="14" t="s">
        <v>80</v>
      </c>
      <c r="D1371" s="40" t="s">
        <v>79</v>
      </c>
      <c r="E1371" s="25" t="s">
        <v>35</v>
      </c>
      <c r="F1371" s="6">
        <v>2</v>
      </c>
      <c r="G1371" s="7"/>
      <c r="H1371" s="7">
        <v>60</v>
      </c>
      <c r="I1371" s="67">
        <v>20</v>
      </c>
      <c r="J1371" s="9">
        <v>0</v>
      </c>
      <c r="K1371" s="9">
        <v>1</v>
      </c>
      <c r="L1371" s="10">
        <v>45</v>
      </c>
    </row>
    <row r="1372" spans="1:12" x14ac:dyDescent="0.25">
      <c r="A1372" s="11"/>
      <c r="B1372" s="12"/>
      <c r="C1372" s="14" t="s">
        <v>708</v>
      </c>
      <c r="D1372" s="81" t="s">
        <v>618</v>
      </c>
      <c r="E1372" s="25" t="s">
        <v>395</v>
      </c>
      <c r="F1372" s="6">
        <v>2</v>
      </c>
      <c r="G1372" s="7">
        <v>14</v>
      </c>
      <c r="H1372" s="7"/>
      <c r="I1372" s="8"/>
      <c r="J1372" s="9">
        <v>0</v>
      </c>
      <c r="K1372" s="9">
        <v>0</v>
      </c>
      <c r="L1372" s="10">
        <v>0</v>
      </c>
    </row>
    <row r="1373" spans="1:12" x14ac:dyDescent="0.25">
      <c r="A1373" s="11"/>
      <c r="B1373" s="12"/>
      <c r="C1373" s="14" t="s">
        <v>709</v>
      </c>
      <c r="D1373" s="40" t="s">
        <v>26</v>
      </c>
      <c r="E1373" s="25" t="s">
        <v>710</v>
      </c>
      <c r="F1373" s="6">
        <v>2</v>
      </c>
      <c r="G1373" s="7">
        <v>60</v>
      </c>
      <c r="H1373" s="7"/>
      <c r="I1373" s="67">
        <f>VLOOKUP(C1373,[1]LHP!$B$4850:$G$7706,6,1)</f>
        <v>46</v>
      </c>
      <c r="J1373" s="9">
        <v>1.2</v>
      </c>
      <c r="K1373" s="9">
        <v>0</v>
      </c>
      <c r="L1373" s="10">
        <v>72</v>
      </c>
    </row>
    <row r="1374" spans="1:12" x14ac:dyDescent="0.25">
      <c r="A1374" s="11"/>
      <c r="B1374" s="12"/>
      <c r="C1374" s="14" t="s">
        <v>711</v>
      </c>
      <c r="D1374" s="40" t="s">
        <v>104</v>
      </c>
      <c r="E1374" s="25" t="s">
        <v>712</v>
      </c>
      <c r="F1374" s="6">
        <v>2</v>
      </c>
      <c r="G1374" s="7"/>
      <c r="H1374" s="7">
        <v>120</v>
      </c>
      <c r="I1374" s="67">
        <v>23</v>
      </c>
      <c r="J1374" s="9">
        <v>0</v>
      </c>
      <c r="K1374" s="9">
        <v>1</v>
      </c>
      <c r="L1374" s="10">
        <v>90</v>
      </c>
    </row>
    <row r="1375" spans="1:12" x14ac:dyDescent="0.25">
      <c r="A1375" s="11"/>
      <c r="B1375" s="12"/>
      <c r="C1375" s="14"/>
      <c r="D1375" s="40"/>
      <c r="E1375" s="25"/>
      <c r="F1375" s="6"/>
      <c r="G1375" s="7"/>
      <c r="H1375" s="7"/>
      <c r="I1375" s="8"/>
      <c r="J1375" s="9">
        <v>0</v>
      </c>
      <c r="K1375" s="9">
        <v>0</v>
      </c>
      <c r="L1375" s="10">
        <v>0</v>
      </c>
    </row>
    <row r="1376" spans="1:12" x14ac:dyDescent="0.25">
      <c r="A1376" s="11"/>
      <c r="B1376" s="12"/>
      <c r="C1376" s="14"/>
      <c r="D1376" s="40"/>
      <c r="E1376" s="25"/>
      <c r="F1376" s="6"/>
      <c r="G1376" s="7"/>
      <c r="H1376" s="7"/>
      <c r="I1376" s="8"/>
      <c r="J1376" s="9">
        <v>0</v>
      </c>
      <c r="K1376" s="9">
        <v>0</v>
      </c>
      <c r="L1376" s="10">
        <v>0</v>
      </c>
    </row>
    <row r="1377" spans="1:12" x14ac:dyDescent="0.25">
      <c r="A1377" s="11"/>
      <c r="B1377" s="12"/>
      <c r="C1377" s="14"/>
      <c r="D1377" s="40"/>
      <c r="E1377" s="25"/>
      <c r="F1377" s="6"/>
      <c r="G1377" s="7"/>
      <c r="H1377" s="7"/>
      <c r="I1377" s="8"/>
      <c r="J1377" s="9">
        <v>0</v>
      </c>
      <c r="K1377" s="9">
        <v>0</v>
      </c>
      <c r="L1377" s="10">
        <v>0</v>
      </c>
    </row>
    <row r="1378" spans="1:12" x14ac:dyDescent="0.25">
      <c r="A1378" s="11"/>
      <c r="B1378" s="12"/>
      <c r="C1378" s="14"/>
      <c r="D1378" s="40"/>
      <c r="E1378" s="25"/>
      <c r="F1378" s="6"/>
      <c r="G1378" s="7"/>
      <c r="H1378" s="7"/>
      <c r="I1378" s="8"/>
      <c r="J1378" s="9">
        <v>0</v>
      </c>
      <c r="K1378" s="9">
        <v>0</v>
      </c>
      <c r="L1378" s="10">
        <v>0</v>
      </c>
    </row>
    <row r="1379" spans="1:12" x14ac:dyDescent="0.25">
      <c r="A1379" s="11"/>
      <c r="B1379" s="12"/>
      <c r="C1379" s="14"/>
      <c r="D1379" s="40"/>
      <c r="E1379" s="25"/>
      <c r="F1379" s="6"/>
      <c r="G1379" s="7"/>
      <c r="H1379" s="7"/>
      <c r="I1379" s="8"/>
      <c r="J1379" s="9">
        <v>0</v>
      </c>
      <c r="K1379" s="9">
        <v>0</v>
      </c>
      <c r="L1379" s="10">
        <v>0</v>
      </c>
    </row>
    <row r="1380" spans="1:12" x14ac:dyDescent="0.25">
      <c r="A1380" s="11"/>
      <c r="B1380" s="12"/>
      <c r="C1380" s="14"/>
      <c r="D1380" s="40"/>
      <c r="E1380" s="25"/>
      <c r="F1380" s="6"/>
      <c r="G1380" s="7"/>
      <c r="H1380" s="7"/>
      <c r="I1380" s="8"/>
      <c r="J1380" s="9">
        <v>0</v>
      </c>
      <c r="K1380" s="9">
        <v>0</v>
      </c>
      <c r="L1380" s="10">
        <v>0</v>
      </c>
    </row>
    <row r="1381" spans="1:12" x14ac:dyDescent="0.25">
      <c r="A1381" s="11"/>
      <c r="B1381" s="12"/>
      <c r="C1381" s="14"/>
      <c r="D1381" s="40"/>
      <c r="E1381" s="25"/>
      <c r="F1381" s="6"/>
      <c r="G1381" s="7"/>
      <c r="H1381" s="7"/>
      <c r="I1381" s="8"/>
      <c r="J1381" s="9">
        <v>0</v>
      </c>
      <c r="K1381" s="9">
        <v>0</v>
      </c>
      <c r="L1381" s="10">
        <v>0</v>
      </c>
    </row>
    <row r="1382" spans="1:12" x14ac:dyDescent="0.25">
      <c r="A1382" s="11"/>
      <c r="B1382" s="12"/>
      <c r="C1382" s="14"/>
      <c r="D1382" s="40"/>
      <c r="E1382" s="25"/>
      <c r="F1382" s="6"/>
      <c r="G1382" s="7"/>
      <c r="H1382" s="7"/>
      <c r="I1382" s="8"/>
      <c r="J1382" s="9">
        <v>0</v>
      </c>
      <c r="K1382" s="9">
        <v>0</v>
      </c>
      <c r="L1382" s="10">
        <v>0</v>
      </c>
    </row>
    <row r="1383" spans="1:12" x14ac:dyDescent="0.25">
      <c r="A1383" s="11"/>
      <c r="B1383" s="12"/>
      <c r="C1383" s="14"/>
      <c r="D1383" s="40"/>
      <c r="E1383" s="25"/>
      <c r="F1383" s="6"/>
      <c r="G1383" s="7"/>
      <c r="H1383" s="7"/>
      <c r="I1383" s="8"/>
      <c r="J1383" s="9">
        <v>0</v>
      </c>
      <c r="K1383" s="9">
        <v>0</v>
      </c>
      <c r="L1383" s="10">
        <v>0</v>
      </c>
    </row>
    <row r="1384" spans="1:12" x14ac:dyDescent="0.25">
      <c r="A1384" s="11"/>
      <c r="B1384" s="12"/>
      <c r="C1384" s="14"/>
      <c r="D1384" s="40"/>
      <c r="E1384" s="25"/>
      <c r="F1384" s="6"/>
      <c r="G1384" s="7"/>
      <c r="H1384" s="7"/>
      <c r="I1384" s="8"/>
      <c r="J1384" s="9">
        <v>0</v>
      </c>
      <c r="K1384" s="9">
        <v>0</v>
      </c>
      <c r="L1384" s="10">
        <v>0</v>
      </c>
    </row>
    <row r="1385" spans="1:12" x14ac:dyDescent="0.25">
      <c r="A1385" s="11"/>
      <c r="B1385" s="12"/>
      <c r="C1385" s="14"/>
      <c r="D1385" s="40"/>
      <c r="E1385" s="25"/>
      <c r="F1385" s="6"/>
      <c r="G1385" s="7"/>
      <c r="H1385" s="7"/>
      <c r="I1385" s="8"/>
      <c r="J1385" s="9">
        <v>0</v>
      </c>
      <c r="K1385" s="9">
        <v>0</v>
      </c>
      <c r="L1385" s="10">
        <v>0</v>
      </c>
    </row>
    <row r="1386" spans="1:12" x14ac:dyDescent="0.25">
      <c r="A1386" s="11"/>
      <c r="B1386" s="12"/>
      <c r="C1386" s="14"/>
      <c r="D1386" s="40"/>
      <c r="E1386" s="25"/>
      <c r="F1386" s="6"/>
      <c r="G1386" s="7"/>
      <c r="H1386" s="7"/>
      <c r="I1386" s="8"/>
      <c r="J1386" s="9">
        <v>0</v>
      </c>
      <c r="K1386" s="9">
        <v>0</v>
      </c>
      <c r="L1386" s="10">
        <v>0</v>
      </c>
    </row>
    <row r="1387" spans="1:12" x14ac:dyDescent="0.25">
      <c r="A1387" s="11"/>
      <c r="B1387" s="12"/>
      <c r="C1387" s="14"/>
      <c r="D1387" s="40"/>
      <c r="E1387" s="25"/>
      <c r="F1387" s="6"/>
      <c r="G1387" s="7"/>
      <c r="H1387" s="7"/>
      <c r="I1387" s="8"/>
      <c r="J1387" s="9">
        <v>0</v>
      </c>
      <c r="K1387" s="9">
        <v>0</v>
      </c>
      <c r="L1387" s="10">
        <v>0</v>
      </c>
    </row>
    <row r="1388" spans="1:12" x14ac:dyDescent="0.25">
      <c r="A1388" s="11"/>
      <c r="B1388" s="12"/>
      <c r="C1388" s="14"/>
      <c r="D1388" s="40"/>
      <c r="E1388" s="25"/>
      <c r="F1388" s="6"/>
      <c r="G1388" s="7"/>
      <c r="H1388" s="7"/>
      <c r="I1388" s="8"/>
      <c r="J1388" s="9">
        <v>0</v>
      </c>
      <c r="K1388" s="9">
        <v>0</v>
      </c>
      <c r="L1388" s="10">
        <v>0</v>
      </c>
    </row>
    <row r="1389" spans="1:12" x14ac:dyDescent="0.25">
      <c r="A1389" s="11"/>
      <c r="B1389" s="12"/>
      <c r="C1389" s="14"/>
      <c r="D1389" s="40"/>
      <c r="E1389" s="25"/>
      <c r="F1389" s="6"/>
      <c r="G1389" s="7"/>
      <c r="H1389" s="7"/>
      <c r="I1389" s="8"/>
      <c r="J1389" s="9">
        <v>0</v>
      </c>
      <c r="K1389" s="9">
        <v>0</v>
      </c>
      <c r="L1389" s="10">
        <v>0</v>
      </c>
    </row>
    <row r="1390" spans="1:12" x14ac:dyDescent="0.25">
      <c r="A1390" s="11"/>
      <c r="B1390" s="12"/>
      <c r="C1390" s="14"/>
      <c r="D1390" s="40"/>
      <c r="E1390" s="25"/>
      <c r="F1390" s="6"/>
      <c r="G1390" s="7"/>
      <c r="H1390" s="7"/>
      <c r="I1390" s="8"/>
      <c r="J1390" s="9">
        <v>0</v>
      </c>
      <c r="K1390" s="9">
        <v>0</v>
      </c>
      <c r="L1390" s="10">
        <v>0</v>
      </c>
    </row>
    <row r="1391" spans="1:12" x14ac:dyDescent="0.25">
      <c r="A1391" s="11"/>
      <c r="B1391" s="12"/>
      <c r="C1391" s="14"/>
      <c r="D1391" s="40"/>
      <c r="E1391" s="25"/>
      <c r="F1391" s="6"/>
      <c r="G1391" s="7"/>
      <c r="H1391" s="7"/>
      <c r="I1391" s="8"/>
      <c r="J1391" s="9">
        <v>0</v>
      </c>
      <c r="K1391" s="9">
        <v>0</v>
      </c>
      <c r="L1391" s="10">
        <v>0</v>
      </c>
    </row>
    <row r="1392" spans="1:12" x14ac:dyDescent="0.25">
      <c r="A1392" s="11"/>
      <c r="B1392" s="12"/>
      <c r="C1392" s="14"/>
      <c r="D1392" s="40"/>
      <c r="E1392" s="25"/>
      <c r="F1392" s="6"/>
      <c r="G1392" s="7"/>
      <c r="H1392" s="7"/>
      <c r="I1392" s="8"/>
      <c r="J1392" s="9">
        <v>0</v>
      </c>
      <c r="K1392" s="9">
        <v>0</v>
      </c>
      <c r="L1392" s="10">
        <v>0</v>
      </c>
    </row>
    <row r="1393" spans="1:12" x14ac:dyDescent="0.25">
      <c r="A1393" s="11"/>
      <c r="B1393" s="12"/>
      <c r="C1393" s="14"/>
      <c r="D1393" s="40"/>
      <c r="E1393" s="25"/>
      <c r="F1393" s="6"/>
      <c r="G1393" s="7"/>
      <c r="H1393" s="7"/>
      <c r="I1393" s="8"/>
      <c r="J1393" s="9">
        <v>0</v>
      </c>
      <c r="K1393" s="9">
        <v>0</v>
      </c>
      <c r="L1393" s="10">
        <v>0</v>
      </c>
    </row>
    <row r="1394" spans="1:12" x14ac:dyDescent="0.25">
      <c r="A1394" s="11"/>
      <c r="B1394" s="12"/>
      <c r="C1394" s="14"/>
      <c r="D1394" s="40"/>
      <c r="E1394" s="25"/>
      <c r="F1394" s="6"/>
      <c r="G1394" s="7"/>
      <c r="H1394" s="7"/>
      <c r="I1394" s="8"/>
      <c r="J1394" s="9">
        <v>0</v>
      </c>
      <c r="K1394" s="9">
        <v>0</v>
      </c>
      <c r="L1394" s="10">
        <v>0</v>
      </c>
    </row>
    <row r="1395" spans="1:12" x14ac:dyDescent="0.25">
      <c r="A1395" s="11"/>
      <c r="B1395" s="12"/>
      <c r="C1395" s="14"/>
      <c r="D1395" s="40"/>
      <c r="E1395" s="25"/>
      <c r="F1395" s="6"/>
      <c r="G1395" s="7"/>
      <c r="H1395" s="7"/>
      <c r="I1395" s="8"/>
      <c r="J1395" s="9">
        <v>0</v>
      </c>
      <c r="K1395" s="9">
        <v>0</v>
      </c>
      <c r="L1395" s="10">
        <v>0</v>
      </c>
    </row>
    <row r="1396" spans="1:12" x14ac:dyDescent="0.25">
      <c r="A1396" s="11"/>
      <c r="B1396" s="12"/>
      <c r="C1396" s="14"/>
      <c r="D1396" s="40"/>
      <c r="E1396" s="25"/>
      <c r="F1396" s="6"/>
      <c r="G1396" s="7"/>
      <c r="H1396" s="7"/>
      <c r="I1396" s="8"/>
      <c r="J1396" s="9">
        <v>0</v>
      </c>
      <c r="K1396" s="9">
        <v>0</v>
      </c>
      <c r="L1396" s="10">
        <v>0</v>
      </c>
    </row>
    <row r="1397" spans="1:12" x14ac:dyDescent="0.25">
      <c r="A1397" s="11"/>
      <c r="B1397" s="12"/>
      <c r="C1397" s="14"/>
      <c r="D1397" s="40"/>
      <c r="E1397" s="25"/>
      <c r="F1397" s="6"/>
      <c r="G1397" s="7"/>
      <c r="H1397" s="7"/>
      <c r="I1397" s="8"/>
      <c r="J1397" s="9">
        <v>0</v>
      </c>
      <c r="K1397" s="9">
        <v>0</v>
      </c>
      <c r="L1397" s="10">
        <v>0</v>
      </c>
    </row>
    <row r="1398" spans="1:12" x14ac:dyDescent="0.25">
      <c r="A1398" s="11"/>
      <c r="B1398" s="12"/>
      <c r="C1398" s="14"/>
      <c r="D1398" s="40"/>
      <c r="E1398" s="25"/>
      <c r="F1398" s="6"/>
      <c r="G1398" s="7"/>
      <c r="H1398" s="7"/>
      <c r="I1398" s="8"/>
      <c r="J1398" s="9">
        <v>0</v>
      </c>
      <c r="K1398" s="9">
        <v>0</v>
      </c>
      <c r="L1398" s="10">
        <v>0</v>
      </c>
    </row>
    <row r="1399" spans="1:12" x14ac:dyDescent="0.25">
      <c r="A1399" s="11"/>
      <c r="B1399" s="12"/>
      <c r="C1399" s="14"/>
      <c r="D1399" s="40"/>
      <c r="E1399" s="25"/>
      <c r="F1399" s="6"/>
      <c r="G1399" s="7"/>
      <c r="H1399" s="7"/>
      <c r="I1399" s="8"/>
      <c r="J1399" s="9">
        <v>0</v>
      </c>
      <c r="K1399" s="9">
        <v>0</v>
      </c>
      <c r="L1399" s="10">
        <v>0</v>
      </c>
    </row>
    <row r="1400" spans="1:12" x14ac:dyDescent="0.25">
      <c r="A1400" s="11"/>
      <c r="B1400" s="12"/>
      <c r="C1400" s="14"/>
      <c r="D1400" s="40"/>
      <c r="E1400" s="25"/>
      <c r="F1400" s="6"/>
      <c r="G1400" s="7"/>
      <c r="H1400" s="7"/>
      <c r="I1400" s="8"/>
      <c r="J1400" s="9">
        <v>0</v>
      </c>
      <c r="K1400" s="9">
        <v>0</v>
      </c>
      <c r="L1400" s="10">
        <v>0</v>
      </c>
    </row>
    <row r="1401" spans="1:12" x14ac:dyDescent="0.25">
      <c r="A1401" s="11"/>
      <c r="B1401" s="12"/>
      <c r="C1401" s="14"/>
      <c r="D1401" s="40"/>
      <c r="E1401" s="25"/>
      <c r="F1401" s="6"/>
      <c r="G1401" s="7"/>
      <c r="H1401" s="7"/>
      <c r="I1401" s="8"/>
      <c r="J1401" s="9">
        <v>0</v>
      </c>
      <c r="K1401" s="9">
        <v>0</v>
      </c>
      <c r="L1401" s="10">
        <v>0</v>
      </c>
    </row>
    <row r="1402" spans="1:12" x14ac:dyDescent="0.25">
      <c r="A1402" s="11"/>
      <c r="B1402" s="12"/>
      <c r="C1402" s="14"/>
      <c r="D1402" s="40"/>
      <c r="E1402" s="25"/>
      <c r="F1402" s="6"/>
      <c r="G1402" s="7"/>
      <c r="H1402" s="7"/>
      <c r="I1402" s="8"/>
      <c r="J1402" s="9">
        <v>0</v>
      </c>
      <c r="K1402" s="9">
        <v>0</v>
      </c>
      <c r="L1402" s="10">
        <v>0</v>
      </c>
    </row>
    <row r="1403" spans="1:12" x14ac:dyDescent="0.25">
      <c r="A1403" s="11"/>
      <c r="B1403" s="12"/>
      <c r="C1403" s="14"/>
      <c r="D1403" s="40"/>
      <c r="E1403" s="25"/>
      <c r="F1403" s="6"/>
      <c r="G1403" s="7"/>
      <c r="H1403" s="7"/>
      <c r="I1403" s="8"/>
      <c r="J1403" s="9">
        <v>0</v>
      </c>
      <c r="K1403" s="9">
        <v>0</v>
      </c>
      <c r="L1403" s="10">
        <v>0</v>
      </c>
    </row>
    <row r="1404" spans="1:12" x14ac:dyDescent="0.25">
      <c r="A1404" s="11"/>
      <c r="B1404" s="12"/>
      <c r="C1404" s="14"/>
      <c r="D1404" s="40"/>
      <c r="E1404" s="25"/>
      <c r="F1404" s="6"/>
      <c r="G1404" s="7"/>
      <c r="H1404" s="7"/>
      <c r="I1404" s="8"/>
      <c r="J1404" s="9">
        <v>0</v>
      </c>
      <c r="K1404" s="9">
        <v>0</v>
      </c>
      <c r="L1404" s="10">
        <v>0</v>
      </c>
    </row>
    <row r="1405" spans="1:12" x14ac:dyDescent="0.25">
      <c r="A1405" s="11"/>
      <c r="B1405" s="12"/>
      <c r="C1405" s="14"/>
      <c r="D1405" s="40"/>
      <c r="E1405" s="25"/>
      <c r="F1405" s="6"/>
      <c r="G1405" s="7"/>
      <c r="H1405" s="7"/>
      <c r="I1405" s="8"/>
      <c r="J1405" s="9">
        <v>0</v>
      </c>
      <c r="K1405" s="9">
        <v>0</v>
      </c>
      <c r="L1405" s="10">
        <v>0</v>
      </c>
    </row>
    <row r="1406" spans="1:12" x14ac:dyDescent="0.25">
      <c r="A1406" s="11"/>
      <c r="B1406" s="12"/>
      <c r="C1406" s="14"/>
      <c r="D1406" s="40"/>
      <c r="E1406" s="25"/>
      <c r="F1406" s="6"/>
      <c r="G1406" s="7"/>
      <c r="H1406" s="7"/>
      <c r="I1406" s="8"/>
      <c r="J1406" s="9">
        <v>0</v>
      </c>
      <c r="K1406" s="9">
        <v>0</v>
      </c>
      <c r="L1406" s="10">
        <v>0</v>
      </c>
    </row>
    <row r="1407" spans="1:12" x14ac:dyDescent="0.25">
      <c r="A1407" s="11"/>
      <c r="B1407" s="12"/>
      <c r="C1407" s="14"/>
      <c r="D1407" s="40"/>
      <c r="E1407" s="25"/>
      <c r="F1407" s="6"/>
      <c r="G1407" s="7"/>
      <c r="H1407" s="7"/>
      <c r="I1407" s="8"/>
      <c r="J1407" s="9">
        <v>0</v>
      </c>
      <c r="K1407" s="9">
        <v>0</v>
      </c>
      <c r="L1407" s="10">
        <v>0</v>
      </c>
    </row>
    <row r="1408" spans="1:12" x14ac:dyDescent="0.25">
      <c r="A1408" s="11"/>
      <c r="B1408" s="12"/>
      <c r="C1408" s="14"/>
      <c r="D1408" s="40"/>
      <c r="E1408" s="25"/>
      <c r="F1408" s="6"/>
      <c r="G1408" s="7"/>
      <c r="H1408" s="7"/>
      <c r="I1408" s="8"/>
      <c r="J1408" s="9">
        <v>0</v>
      </c>
      <c r="K1408" s="9">
        <v>0</v>
      </c>
      <c r="L1408" s="10">
        <v>0</v>
      </c>
    </row>
    <row r="1409" spans="1:12" x14ac:dyDescent="0.25">
      <c r="A1409" s="11"/>
      <c r="B1409" s="12"/>
      <c r="C1409" s="14"/>
      <c r="D1409" s="40"/>
      <c r="E1409" s="25"/>
      <c r="F1409" s="6"/>
      <c r="G1409" s="7"/>
      <c r="H1409" s="7"/>
      <c r="I1409" s="8"/>
      <c r="J1409" s="9">
        <v>0</v>
      </c>
      <c r="K1409" s="9">
        <v>0</v>
      </c>
      <c r="L1409" s="10">
        <v>0</v>
      </c>
    </row>
    <row r="1410" spans="1:12" x14ac:dyDescent="0.25">
      <c r="A1410" s="11"/>
      <c r="B1410" s="12"/>
      <c r="C1410" s="14"/>
      <c r="D1410" s="40"/>
      <c r="E1410" s="25"/>
      <c r="F1410" s="6"/>
      <c r="G1410" s="7"/>
      <c r="H1410" s="7"/>
      <c r="I1410" s="8"/>
      <c r="J1410" s="9">
        <v>0</v>
      </c>
      <c r="K1410" s="9">
        <v>0</v>
      </c>
      <c r="L1410" s="10">
        <v>0</v>
      </c>
    </row>
    <row r="1411" spans="1:12" x14ac:dyDescent="0.25">
      <c r="A1411" s="11"/>
      <c r="B1411" s="12"/>
      <c r="C1411" s="14"/>
      <c r="D1411" s="40"/>
      <c r="E1411" s="25"/>
      <c r="F1411" s="6"/>
      <c r="G1411" s="7"/>
      <c r="H1411" s="7"/>
      <c r="I1411" s="8"/>
      <c r="J1411" s="9">
        <v>0</v>
      </c>
      <c r="K1411" s="9">
        <v>0</v>
      </c>
      <c r="L1411" s="10">
        <v>0</v>
      </c>
    </row>
    <row r="1412" spans="1:12" x14ac:dyDescent="0.25">
      <c r="A1412" s="11"/>
      <c r="B1412" s="12"/>
      <c r="C1412" s="14"/>
      <c r="D1412" s="40"/>
      <c r="E1412" s="25"/>
      <c r="F1412" s="6"/>
      <c r="G1412" s="7"/>
      <c r="H1412" s="7"/>
      <c r="I1412" s="8"/>
      <c r="J1412" s="9">
        <v>0</v>
      </c>
      <c r="K1412" s="9">
        <v>0</v>
      </c>
      <c r="L1412" s="10">
        <v>0</v>
      </c>
    </row>
    <row r="1413" spans="1:12" x14ac:dyDescent="0.25">
      <c r="A1413" s="11"/>
      <c r="B1413" s="12"/>
      <c r="C1413" s="14"/>
      <c r="D1413" s="40"/>
      <c r="E1413" s="25"/>
      <c r="F1413" s="6"/>
      <c r="G1413" s="7"/>
      <c r="H1413" s="7"/>
      <c r="I1413" s="8"/>
      <c r="J1413" s="9">
        <v>0</v>
      </c>
      <c r="K1413" s="9">
        <v>0</v>
      </c>
      <c r="L1413" s="10">
        <v>0</v>
      </c>
    </row>
    <row r="1414" spans="1:12" x14ac:dyDescent="0.25">
      <c r="A1414" s="11"/>
      <c r="B1414" s="12"/>
      <c r="C1414" s="14"/>
      <c r="D1414" s="40"/>
      <c r="E1414" s="25"/>
      <c r="F1414" s="6"/>
      <c r="G1414" s="7"/>
      <c r="H1414" s="7"/>
      <c r="I1414" s="8"/>
      <c r="J1414" s="9">
        <v>0</v>
      </c>
      <c r="K1414" s="9">
        <v>0</v>
      </c>
      <c r="L1414" s="10">
        <v>0</v>
      </c>
    </row>
    <row r="1415" spans="1:12" x14ac:dyDescent="0.25">
      <c r="A1415" s="11"/>
      <c r="B1415" s="12"/>
      <c r="C1415" s="14"/>
      <c r="D1415" s="40"/>
      <c r="E1415" s="25"/>
      <c r="F1415" s="6"/>
      <c r="G1415" s="7"/>
      <c r="H1415" s="7"/>
      <c r="I1415" s="8"/>
      <c r="J1415" s="9">
        <v>0</v>
      </c>
      <c r="K1415" s="9">
        <v>0</v>
      </c>
      <c r="L1415" s="10">
        <v>0</v>
      </c>
    </row>
    <row r="1416" spans="1:12" x14ac:dyDescent="0.25">
      <c r="A1416" s="11"/>
      <c r="B1416" s="12"/>
      <c r="C1416" s="14"/>
      <c r="D1416" s="40"/>
      <c r="E1416" s="25"/>
      <c r="F1416" s="6"/>
      <c r="G1416" s="7"/>
      <c r="H1416" s="7"/>
      <c r="I1416" s="8"/>
      <c r="J1416" s="9">
        <v>0</v>
      </c>
      <c r="K1416" s="9">
        <v>0</v>
      </c>
      <c r="L1416" s="10">
        <v>0</v>
      </c>
    </row>
    <row r="1417" spans="1:12" x14ac:dyDescent="0.25">
      <c r="A1417" s="11"/>
      <c r="B1417" s="12"/>
      <c r="C1417" s="14"/>
      <c r="D1417" s="40"/>
      <c r="E1417" s="25"/>
      <c r="F1417" s="6"/>
      <c r="G1417" s="7"/>
      <c r="H1417" s="7"/>
      <c r="I1417" s="8"/>
      <c r="J1417" s="9">
        <v>0</v>
      </c>
      <c r="K1417" s="9">
        <v>0</v>
      </c>
      <c r="L1417" s="10">
        <v>0</v>
      </c>
    </row>
    <row r="1418" spans="1:12" x14ac:dyDescent="0.25">
      <c r="A1418" s="11"/>
      <c r="B1418" s="12"/>
      <c r="C1418" s="14"/>
      <c r="D1418" s="40"/>
      <c r="E1418" s="25"/>
      <c r="F1418" s="6"/>
      <c r="G1418" s="7"/>
      <c r="H1418" s="7"/>
      <c r="I1418" s="8"/>
      <c r="J1418" s="9">
        <v>0</v>
      </c>
      <c r="K1418" s="9">
        <v>0</v>
      </c>
      <c r="L1418" s="10">
        <v>0</v>
      </c>
    </row>
    <row r="1419" spans="1:12" x14ac:dyDescent="0.25">
      <c r="A1419" s="11"/>
      <c r="B1419" s="12"/>
      <c r="C1419" s="14"/>
      <c r="D1419" s="40"/>
      <c r="E1419" s="25"/>
      <c r="F1419" s="6"/>
      <c r="G1419" s="7"/>
      <c r="H1419" s="7"/>
      <c r="I1419" s="8"/>
      <c r="J1419" s="9">
        <v>0</v>
      </c>
      <c r="K1419" s="9">
        <v>0</v>
      </c>
      <c r="L1419" s="10">
        <v>0</v>
      </c>
    </row>
    <row r="1420" spans="1:12" x14ac:dyDescent="0.25">
      <c r="A1420" s="11"/>
      <c r="B1420" s="12"/>
      <c r="C1420" s="14"/>
      <c r="D1420" s="40"/>
      <c r="E1420" s="25"/>
      <c r="F1420" s="6"/>
      <c r="G1420" s="7"/>
      <c r="H1420" s="7"/>
      <c r="I1420" s="8"/>
      <c r="J1420" s="9">
        <v>0</v>
      </c>
      <c r="K1420" s="9">
        <v>0</v>
      </c>
      <c r="L1420" s="10">
        <v>0</v>
      </c>
    </row>
    <row r="1421" spans="1:12" x14ac:dyDescent="0.25">
      <c r="A1421" s="11"/>
      <c r="B1421" s="12"/>
      <c r="C1421" s="14"/>
      <c r="D1421" s="40"/>
      <c r="E1421" s="25"/>
      <c r="F1421" s="6"/>
      <c r="G1421" s="7"/>
      <c r="H1421" s="7"/>
      <c r="I1421" s="8"/>
      <c r="J1421" s="9">
        <v>0</v>
      </c>
      <c r="K1421" s="9">
        <v>0</v>
      </c>
      <c r="L1421" s="10">
        <v>0</v>
      </c>
    </row>
    <row r="1422" spans="1:12" x14ac:dyDescent="0.25">
      <c r="A1422" s="11"/>
      <c r="B1422" s="12"/>
      <c r="C1422" s="14"/>
      <c r="D1422" s="40"/>
      <c r="E1422" s="25"/>
      <c r="F1422" s="6"/>
      <c r="G1422" s="7"/>
      <c r="H1422" s="7"/>
      <c r="I1422" s="8"/>
      <c r="J1422" s="9">
        <v>0</v>
      </c>
      <c r="K1422" s="9">
        <v>0</v>
      </c>
      <c r="L1422" s="10">
        <v>0</v>
      </c>
    </row>
    <row r="1423" spans="1:12" x14ac:dyDescent="0.25">
      <c r="A1423" s="43"/>
      <c r="B1423" s="44"/>
      <c r="C1423" s="14"/>
      <c r="D1423" s="40"/>
      <c r="E1423" s="25"/>
      <c r="F1423" s="6"/>
      <c r="G1423" s="7"/>
      <c r="H1423" s="7"/>
      <c r="I1423" s="8"/>
      <c r="J1423" s="9">
        <v>0</v>
      </c>
      <c r="K1423" s="9">
        <v>0</v>
      </c>
      <c r="L1423" s="10">
        <v>0</v>
      </c>
    </row>
    <row r="1424" spans="1:12" x14ac:dyDescent="0.25">
      <c r="A1424" s="45" t="s">
        <v>713</v>
      </c>
      <c r="B1424" s="46" t="s">
        <v>714</v>
      </c>
      <c r="C1424" s="14" t="s">
        <v>715</v>
      </c>
      <c r="D1424" s="40" t="s">
        <v>132</v>
      </c>
      <c r="E1424" s="25" t="s">
        <v>147</v>
      </c>
      <c r="F1424" s="6">
        <v>1</v>
      </c>
      <c r="G1424" s="7">
        <v>60</v>
      </c>
      <c r="H1424" s="7"/>
      <c r="I1424" s="8">
        <v>49</v>
      </c>
      <c r="J1424" s="9">
        <v>1.2</v>
      </c>
      <c r="K1424" s="9">
        <v>0</v>
      </c>
      <c r="L1424" s="10">
        <v>72</v>
      </c>
    </row>
    <row r="1425" spans="1:12" x14ac:dyDescent="0.25">
      <c r="A1425" s="11"/>
      <c r="B1425" s="12"/>
      <c r="C1425" s="14" t="s">
        <v>716</v>
      </c>
      <c r="D1425" s="81" t="s">
        <v>29</v>
      </c>
      <c r="E1425" s="25" t="s">
        <v>147</v>
      </c>
      <c r="F1425" s="6">
        <v>1</v>
      </c>
      <c r="G1425" s="7">
        <v>15</v>
      </c>
      <c r="H1425" s="7"/>
      <c r="I1425" s="8"/>
      <c r="J1425" s="9">
        <v>0</v>
      </c>
      <c r="K1425" s="9">
        <v>0</v>
      </c>
      <c r="L1425" s="10">
        <v>0</v>
      </c>
    </row>
    <row r="1426" spans="1:12" ht="24.75" x14ac:dyDescent="0.25">
      <c r="A1426" s="11" t="s">
        <v>717</v>
      </c>
      <c r="B1426" s="12" t="s">
        <v>718</v>
      </c>
      <c r="C1426" s="14" t="s">
        <v>122</v>
      </c>
      <c r="D1426" s="40" t="s">
        <v>52</v>
      </c>
      <c r="E1426" s="25" t="s">
        <v>4</v>
      </c>
      <c r="F1426" s="6">
        <v>1</v>
      </c>
      <c r="G1426" s="7"/>
      <c r="H1426" s="7">
        <v>60</v>
      </c>
      <c r="I1426" s="67">
        <v>28</v>
      </c>
      <c r="J1426" s="9">
        <v>0</v>
      </c>
      <c r="K1426" s="9">
        <v>1</v>
      </c>
      <c r="L1426" s="10">
        <v>45</v>
      </c>
    </row>
    <row r="1427" spans="1:12" x14ac:dyDescent="0.25">
      <c r="A1427" s="11"/>
      <c r="B1427" s="12">
        <v>64.5</v>
      </c>
      <c r="C1427" s="14" t="s">
        <v>719</v>
      </c>
      <c r="D1427" s="40" t="s">
        <v>132</v>
      </c>
      <c r="E1427" s="25" t="s">
        <v>154</v>
      </c>
      <c r="F1427" s="6">
        <v>1</v>
      </c>
      <c r="G1427" s="7">
        <v>60</v>
      </c>
      <c r="H1427" s="7"/>
      <c r="I1427" s="67">
        <v>54</v>
      </c>
      <c r="J1427" s="9">
        <v>1.2</v>
      </c>
      <c r="K1427" s="9">
        <v>0</v>
      </c>
      <c r="L1427" s="10">
        <v>72</v>
      </c>
    </row>
    <row r="1428" spans="1:12" x14ac:dyDescent="0.25">
      <c r="A1428" s="11"/>
      <c r="B1428" s="12"/>
      <c r="C1428" s="14" t="s">
        <v>720</v>
      </c>
      <c r="D1428" s="40" t="s">
        <v>60</v>
      </c>
      <c r="E1428" s="25" t="s">
        <v>721</v>
      </c>
      <c r="F1428" s="6">
        <v>1</v>
      </c>
      <c r="G1428" s="7"/>
      <c r="H1428" s="7">
        <v>90</v>
      </c>
      <c r="I1428" s="67">
        <v>30</v>
      </c>
      <c r="J1428" s="9">
        <v>0</v>
      </c>
      <c r="K1428" s="9">
        <v>1.1000000000000001</v>
      </c>
      <c r="L1428" s="10">
        <v>74.3</v>
      </c>
    </row>
    <row r="1429" spans="1:12" ht="36.75" x14ac:dyDescent="0.25">
      <c r="A1429" s="11"/>
      <c r="B1429" s="12"/>
      <c r="C1429" s="14" t="s">
        <v>720</v>
      </c>
      <c r="D1429" s="40" t="s">
        <v>722</v>
      </c>
      <c r="E1429" s="25" t="s">
        <v>723</v>
      </c>
      <c r="F1429" s="6">
        <v>1</v>
      </c>
      <c r="G1429" s="7"/>
      <c r="H1429" s="7">
        <v>5</v>
      </c>
      <c r="I1429" s="8">
        <v>29</v>
      </c>
      <c r="J1429" s="9">
        <v>0</v>
      </c>
      <c r="K1429" s="9">
        <v>1</v>
      </c>
      <c r="L1429" s="10">
        <v>3.8</v>
      </c>
    </row>
    <row r="1430" spans="1:12" x14ac:dyDescent="0.25">
      <c r="A1430" s="11"/>
      <c r="B1430" s="12"/>
      <c r="C1430" s="14"/>
      <c r="D1430" s="40"/>
      <c r="E1430" s="25"/>
      <c r="F1430" s="6"/>
      <c r="G1430" s="7"/>
      <c r="H1430" s="7"/>
      <c r="I1430" s="8"/>
      <c r="J1430" s="9">
        <v>0</v>
      </c>
      <c r="K1430" s="9">
        <v>0</v>
      </c>
      <c r="L1430" s="10">
        <v>0</v>
      </c>
    </row>
    <row r="1431" spans="1:12" x14ac:dyDescent="0.25">
      <c r="A1431" s="11"/>
      <c r="B1431" s="12"/>
      <c r="C1431" s="14" t="s">
        <v>724</v>
      </c>
      <c r="D1431" s="110" t="s">
        <v>29</v>
      </c>
      <c r="E1431" s="25" t="s">
        <v>147</v>
      </c>
      <c r="F1431" s="6">
        <v>2</v>
      </c>
      <c r="G1431" s="7">
        <v>15</v>
      </c>
      <c r="H1431" s="7"/>
      <c r="I1431" s="8"/>
      <c r="J1431" s="9">
        <v>0</v>
      </c>
      <c r="K1431" s="9">
        <v>0</v>
      </c>
      <c r="L1431" s="10">
        <v>0</v>
      </c>
    </row>
    <row r="1432" spans="1:12" x14ac:dyDescent="0.25">
      <c r="A1432" s="11"/>
      <c r="B1432" s="12"/>
      <c r="C1432" s="14">
        <v>21100147701</v>
      </c>
      <c r="D1432" s="102" t="s">
        <v>79</v>
      </c>
      <c r="E1432" s="25" t="s">
        <v>168</v>
      </c>
      <c r="F1432" s="6">
        <v>2</v>
      </c>
      <c r="G1432" s="7"/>
      <c r="H1432" s="7">
        <v>120</v>
      </c>
      <c r="I1432" s="67">
        <v>22</v>
      </c>
      <c r="J1432" s="9">
        <v>0</v>
      </c>
      <c r="K1432" s="9">
        <v>1</v>
      </c>
      <c r="L1432" s="10">
        <v>90</v>
      </c>
    </row>
    <row r="1433" spans="1:12" ht="36.75" x14ac:dyDescent="0.25">
      <c r="A1433" s="11"/>
      <c r="B1433" s="12"/>
      <c r="C1433" s="14" t="s">
        <v>725</v>
      </c>
      <c r="D1433" s="40" t="s">
        <v>726</v>
      </c>
      <c r="E1433" s="25" t="s">
        <v>727</v>
      </c>
      <c r="F1433" s="6">
        <v>2</v>
      </c>
      <c r="G1433" s="7"/>
      <c r="H1433" s="7">
        <v>10</v>
      </c>
      <c r="I1433" s="67">
        <v>14</v>
      </c>
      <c r="J1433" s="9">
        <v>0</v>
      </c>
      <c r="K1433" s="9">
        <v>1</v>
      </c>
      <c r="L1433" s="10">
        <v>7.5</v>
      </c>
    </row>
    <row r="1434" spans="1:12" x14ac:dyDescent="0.25">
      <c r="A1434" s="11"/>
      <c r="B1434" s="12"/>
      <c r="C1434" s="14" t="s">
        <v>728</v>
      </c>
      <c r="D1434" s="102" t="s">
        <v>97</v>
      </c>
      <c r="E1434" s="25" t="s">
        <v>729</v>
      </c>
      <c r="F1434" s="6">
        <v>2</v>
      </c>
      <c r="G1434" s="7"/>
      <c r="H1434" s="7">
        <v>180</v>
      </c>
      <c r="I1434" s="67">
        <v>25</v>
      </c>
      <c r="J1434" s="9">
        <v>0</v>
      </c>
      <c r="K1434" s="9">
        <v>1</v>
      </c>
      <c r="L1434" s="10">
        <v>135</v>
      </c>
    </row>
    <row r="1435" spans="1:12" ht="24" x14ac:dyDescent="0.25">
      <c r="A1435" s="11"/>
      <c r="B1435" s="12"/>
      <c r="C1435" s="90" t="s">
        <v>283</v>
      </c>
      <c r="D1435" s="35" t="s">
        <v>284</v>
      </c>
      <c r="E1435" s="35" t="s">
        <v>69</v>
      </c>
      <c r="F1435" s="6">
        <v>2</v>
      </c>
      <c r="G1435" s="7"/>
      <c r="H1435" s="7">
        <v>4</v>
      </c>
      <c r="I1435" s="8">
        <v>27</v>
      </c>
      <c r="J1435" s="9">
        <v>0</v>
      </c>
      <c r="K1435" s="9">
        <v>1</v>
      </c>
      <c r="L1435" s="10">
        <v>3</v>
      </c>
    </row>
    <row r="1436" spans="1:12" x14ac:dyDescent="0.25">
      <c r="A1436" s="11"/>
      <c r="B1436" s="12"/>
      <c r="C1436" s="14"/>
      <c r="D1436" s="40"/>
      <c r="E1436" s="25"/>
      <c r="F1436" s="6"/>
      <c r="G1436" s="7"/>
      <c r="H1436" s="7"/>
      <c r="I1436" s="8"/>
      <c r="J1436" s="9">
        <v>0</v>
      </c>
      <c r="K1436" s="9">
        <v>0</v>
      </c>
      <c r="L1436" s="10">
        <v>0</v>
      </c>
    </row>
    <row r="1437" spans="1:12" x14ac:dyDescent="0.25">
      <c r="A1437" s="11"/>
      <c r="B1437" s="12"/>
      <c r="C1437" s="14"/>
      <c r="D1437" s="40"/>
      <c r="E1437" s="25"/>
      <c r="F1437" s="6"/>
      <c r="G1437" s="7"/>
      <c r="H1437" s="7"/>
      <c r="I1437" s="8"/>
      <c r="J1437" s="9">
        <v>0</v>
      </c>
      <c r="K1437" s="9">
        <v>0</v>
      </c>
      <c r="L1437" s="10">
        <v>0</v>
      </c>
    </row>
    <row r="1438" spans="1:12" x14ac:dyDescent="0.25">
      <c r="A1438" s="11"/>
      <c r="B1438" s="12"/>
      <c r="C1438" s="14"/>
      <c r="D1438" s="40"/>
      <c r="E1438" s="25"/>
      <c r="F1438" s="6"/>
      <c r="G1438" s="7"/>
      <c r="H1438" s="7"/>
      <c r="I1438" s="8"/>
      <c r="J1438" s="9">
        <v>0</v>
      </c>
      <c r="K1438" s="9">
        <v>0</v>
      </c>
      <c r="L1438" s="10">
        <v>0</v>
      </c>
    </row>
    <row r="1439" spans="1:12" x14ac:dyDescent="0.25">
      <c r="A1439" s="11"/>
      <c r="B1439" s="12"/>
      <c r="C1439" s="14"/>
      <c r="D1439" s="40"/>
      <c r="E1439" s="25"/>
      <c r="F1439" s="6"/>
      <c r="G1439" s="7"/>
      <c r="H1439" s="7"/>
      <c r="I1439" s="8"/>
      <c r="J1439" s="9">
        <v>0</v>
      </c>
      <c r="K1439" s="9">
        <v>0</v>
      </c>
      <c r="L1439" s="10">
        <v>0</v>
      </c>
    </row>
    <row r="1440" spans="1:12" x14ac:dyDescent="0.25">
      <c r="A1440" s="11"/>
      <c r="B1440" s="12"/>
      <c r="C1440" s="14"/>
      <c r="D1440" s="40"/>
      <c r="E1440" s="25"/>
      <c r="F1440" s="6"/>
      <c r="G1440" s="7"/>
      <c r="H1440" s="7"/>
      <c r="I1440" s="8"/>
      <c r="J1440" s="9">
        <v>0</v>
      </c>
      <c r="K1440" s="9">
        <v>0</v>
      </c>
      <c r="L1440" s="10">
        <v>0</v>
      </c>
    </row>
    <row r="1441" spans="1:12" x14ac:dyDescent="0.25">
      <c r="A1441" s="11"/>
      <c r="B1441" s="12"/>
      <c r="C1441" s="14"/>
      <c r="D1441" s="40"/>
      <c r="E1441" s="25"/>
      <c r="F1441" s="6"/>
      <c r="G1441" s="7"/>
      <c r="H1441" s="7"/>
      <c r="I1441" s="8"/>
      <c r="J1441" s="9">
        <v>0</v>
      </c>
      <c r="K1441" s="9">
        <v>0</v>
      </c>
      <c r="L1441" s="10">
        <v>0</v>
      </c>
    </row>
    <row r="1442" spans="1:12" x14ac:dyDescent="0.25">
      <c r="A1442" s="11"/>
      <c r="B1442" s="12"/>
      <c r="C1442" s="14"/>
      <c r="D1442" s="40"/>
      <c r="E1442" s="25"/>
      <c r="F1442" s="6"/>
      <c r="G1442" s="7"/>
      <c r="H1442" s="7"/>
      <c r="I1442" s="8"/>
      <c r="J1442" s="9">
        <v>0</v>
      </c>
      <c r="K1442" s="9">
        <v>0</v>
      </c>
      <c r="L1442" s="10">
        <v>0</v>
      </c>
    </row>
    <row r="1443" spans="1:12" x14ac:dyDescent="0.25">
      <c r="A1443" s="11"/>
      <c r="B1443" s="12"/>
      <c r="C1443" s="14"/>
      <c r="D1443" s="40"/>
      <c r="E1443" s="25"/>
      <c r="F1443" s="6"/>
      <c r="G1443" s="7"/>
      <c r="H1443" s="7"/>
      <c r="I1443" s="8"/>
      <c r="J1443" s="9">
        <v>0</v>
      </c>
      <c r="K1443" s="9">
        <v>0</v>
      </c>
      <c r="L1443" s="10">
        <v>0</v>
      </c>
    </row>
    <row r="1444" spans="1:12" x14ac:dyDescent="0.25">
      <c r="A1444" s="11"/>
      <c r="B1444" s="12"/>
      <c r="C1444" s="14"/>
      <c r="D1444" s="40"/>
      <c r="E1444" s="25"/>
      <c r="F1444" s="6"/>
      <c r="G1444" s="7"/>
      <c r="H1444" s="7"/>
      <c r="I1444" s="8"/>
      <c r="J1444" s="9">
        <v>0</v>
      </c>
      <c r="K1444" s="9">
        <v>0</v>
      </c>
      <c r="L1444" s="10">
        <v>0</v>
      </c>
    </row>
    <row r="1445" spans="1:12" x14ac:dyDescent="0.25">
      <c r="A1445" s="11"/>
      <c r="B1445" s="12"/>
      <c r="C1445" s="14"/>
      <c r="D1445" s="40"/>
      <c r="E1445" s="25"/>
      <c r="F1445" s="6"/>
      <c r="G1445" s="7"/>
      <c r="H1445" s="7"/>
      <c r="I1445" s="8"/>
      <c r="J1445" s="9">
        <v>0</v>
      </c>
      <c r="K1445" s="9">
        <v>0</v>
      </c>
      <c r="L1445" s="10">
        <v>0</v>
      </c>
    </row>
    <row r="1446" spans="1:12" x14ac:dyDescent="0.25">
      <c r="A1446" s="11"/>
      <c r="B1446" s="12"/>
      <c r="C1446" s="14"/>
      <c r="D1446" s="40"/>
      <c r="E1446" s="25"/>
      <c r="F1446" s="6"/>
      <c r="G1446" s="7"/>
      <c r="H1446" s="7"/>
      <c r="I1446" s="8"/>
      <c r="J1446" s="9">
        <v>0</v>
      </c>
      <c r="K1446" s="9">
        <v>0</v>
      </c>
      <c r="L1446" s="10">
        <v>0</v>
      </c>
    </row>
    <row r="1447" spans="1:12" x14ac:dyDescent="0.25">
      <c r="A1447" s="11"/>
      <c r="B1447" s="12"/>
      <c r="C1447" s="14"/>
      <c r="D1447" s="40"/>
      <c r="E1447" s="25"/>
      <c r="F1447" s="6"/>
      <c r="G1447" s="7"/>
      <c r="H1447" s="7"/>
      <c r="I1447" s="8"/>
      <c r="J1447" s="9">
        <v>0</v>
      </c>
      <c r="K1447" s="9">
        <v>0</v>
      </c>
      <c r="L1447" s="10">
        <v>0</v>
      </c>
    </row>
    <row r="1448" spans="1:12" x14ac:dyDescent="0.25">
      <c r="A1448" s="11"/>
      <c r="B1448" s="12"/>
      <c r="C1448" s="14"/>
      <c r="D1448" s="40"/>
      <c r="E1448" s="25"/>
      <c r="F1448" s="6"/>
      <c r="G1448" s="7"/>
      <c r="H1448" s="7"/>
      <c r="I1448" s="8"/>
      <c r="J1448" s="9">
        <v>0</v>
      </c>
      <c r="K1448" s="9">
        <v>0</v>
      </c>
      <c r="L1448" s="10">
        <v>0</v>
      </c>
    </row>
    <row r="1449" spans="1:12" x14ac:dyDescent="0.25">
      <c r="A1449" s="11"/>
      <c r="B1449" s="12"/>
      <c r="C1449" s="14"/>
      <c r="D1449" s="40"/>
      <c r="E1449" s="25"/>
      <c r="F1449" s="6"/>
      <c r="G1449" s="7"/>
      <c r="H1449" s="7"/>
      <c r="I1449" s="8"/>
      <c r="J1449" s="9">
        <v>0</v>
      </c>
      <c r="K1449" s="9">
        <v>0</v>
      </c>
      <c r="L1449" s="10">
        <v>0</v>
      </c>
    </row>
    <row r="1450" spans="1:12" x14ac:dyDescent="0.25">
      <c r="A1450" s="11"/>
      <c r="B1450" s="12"/>
      <c r="C1450" s="14"/>
      <c r="D1450" s="40"/>
      <c r="E1450" s="25"/>
      <c r="F1450" s="6"/>
      <c r="G1450" s="7"/>
      <c r="H1450" s="7"/>
      <c r="I1450" s="8"/>
      <c r="J1450" s="9">
        <v>0</v>
      </c>
      <c r="K1450" s="9">
        <v>0</v>
      </c>
      <c r="L1450" s="10">
        <v>0</v>
      </c>
    </row>
    <row r="1451" spans="1:12" x14ac:dyDescent="0.25">
      <c r="A1451" s="11"/>
      <c r="B1451" s="12"/>
      <c r="C1451" s="14"/>
      <c r="D1451" s="40"/>
      <c r="E1451" s="25"/>
      <c r="F1451" s="6"/>
      <c r="G1451" s="7"/>
      <c r="H1451" s="7"/>
      <c r="I1451" s="8"/>
      <c r="J1451" s="9">
        <v>0</v>
      </c>
      <c r="K1451" s="9">
        <v>0</v>
      </c>
      <c r="L1451" s="10">
        <v>0</v>
      </c>
    </row>
    <row r="1452" spans="1:12" x14ac:dyDescent="0.25">
      <c r="A1452" s="11"/>
      <c r="B1452" s="12"/>
      <c r="C1452" s="14"/>
      <c r="D1452" s="40"/>
      <c r="E1452" s="25"/>
      <c r="F1452" s="6"/>
      <c r="G1452" s="7"/>
      <c r="H1452" s="7"/>
      <c r="I1452" s="8"/>
      <c r="J1452" s="9">
        <v>0</v>
      </c>
      <c r="K1452" s="9">
        <v>0</v>
      </c>
      <c r="L1452" s="10">
        <v>0</v>
      </c>
    </row>
    <row r="1453" spans="1:12" x14ac:dyDescent="0.25">
      <c r="A1453" s="11"/>
      <c r="B1453" s="12"/>
      <c r="C1453" s="14"/>
      <c r="D1453" s="40"/>
      <c r="E1453" s="25"/>
      <c r="F1453" s="6"/>
      <c r="G1453" s="7"/>
      <c r="H1453" s="7"/>
      <c r="I1453" s="8"/>
      <c r="J1453" s="9">
        <v>0</v>
      </c>
      <c r="K1453" s="9">
        <v>0</v>
      </c>
      <c r="L1453" s="10">
        <v>0</v>
      </c>
    </row>
    <row r="1454" spans="1:12" x14ac:dyDescent="0.25">
      <c r="A1454" s="11"/>
      <c r="B1454" s="12"/>
      <c r="C1454" s="14"/>
      <c r="D1454" s="40"/>
      <c r="E1454" s="25"/>
      <c r="F1454" s="6"/>
      <c r="G1454" s="7"/>
      <c r="H1454" s="7"/>
      <c r="I1454" s="8"/>
      <c r="J1454" s="9">
        <v>0</v>
      </c>
      <c r="K1454" s="9">
        <v>0</v>
      </c>
      <c r="L1454" s="10">
        <v>0</v>
      </c>
    </row>
    <row r="1455" spans="1:12" x14ac:dyDescent="0.25">
      <c r="A1455" s="11"/>
      <c r="B1455" s="12"/>
      <c r="C1455" s="14"/>
      <c r="D1455" s="40"/>
      <c r="E1455" s="25"/>
      <c r="F1455" s="6"/>
      <c r="G1455" s="7"/>
      <c r="H1455" s="7"/>
      <c r="I1455" s="8"/>
      <c r="J1455" s="9">
        <v>0</v>
      </c>
      <c r="K1455" s="9">
        <v>0</v>
      </c>
      <c r="L1455" s="10">
        <v>0</v>
      </c>
    </row>
    <row r="1456" spans="1:12" x14ac:dyDescent="0.25">
      <c r="A1456" s="11"/>
      <c r="B1456" s="12"/>
      <c r="C1456" s="14"/>
      <c r="D1456" s="40"/>
      <c r="E1456" s="25"/>
      <c r="F1456" s="6"/>
      <c r="G1456" s="7"/>
      <c r="H1456" s="7"/>
      <c r="I1456" s="8"/>
      <c r="J1456" s="9">
        <v>0</v>
      </c>
      <c r="K1456" s="9">
        <v>0</v>
      </c>
      <c r="L1456" s="10">
        <v>0</v>
      </c>
    </row>
    <row r="1457" spans="1:12" x14ac:dyDescent="0.25">
      <c r="A1457" s="11"/>
      <c r="B1457" s="12"/>
      <c r="C1457" s="14"/>
      <c r="D1457" s="40"/>
      <c r="E1457" s="25"/>
      <c r="F1457" s="6"/>
      <c r="G1457" s="7"/>
      <c r="H1457" s="7"/>
      <c r="I1457" s="8"/>
      <c r="J1457" s="9">
        <v>0</v>
      </c>
      <c r="K1457" s="9">
        <v>0</v>
      </c>
      <c r="L1457" s="10">
        <v>0</v>
      </c>
    </row>
    <row r="1458" spans="1:12" x14ac:dyDescent="0.25">
      <c r="A1458" s="11"/>
      <c r="B1458" s="12"/>
      <c r="C1458" s="14"/>
      <c r="D1458" s="40"/>
      <c r="E1458" s="25"/>
      <c r="F1458" s="6"/>
      <c r="G1458" s="7"/>
      <c r="H1458" s="7"/>
      <c r="I1458" s="8"/>
      <c r="J1458" s="9">
        <v>0</v>
      </c>
      <c r="K1458" s="9">
        <v>0</v>
      </c>
      <c r="L1458" s="10">
        <v>0</v>
      </c>
    </row>
    <row r="1459" spans="1:12" x14ac:dyDescent="0.25">
      <c r="A1459" s="11"/>
      <c r="B1459" s="12"/>
      <c r="C1459" s="14"/>
      <c r="D1459" s="40"/>
      <c r="E1459" s="25"/>
      <c r="F1459" s="6"/>
      <c r="G1459" s="7"/>
      <c r="H1459" s="7"/>
      <c r="I1459" s="8"/>
      <c r="J1459" s="9">
        <v>0</v>
      </c>
      <c r="K1459" s="9">
        <v>0</v>
      </c>
      <c r="L1459" s="10">
        <v>0</v>
      </c>
    </row>
    <row r="1460" spans="1:12" x14ac:dyDescent="0.25">
      <c r="A1460" s="11"/>
      <c r="B1460" s="12"/>
      <c r="C1460" s="14"/>
      <c r="D1460" s="40"/>
      <c r="E1460" s="25"/>
      <c r="F1460" s="6"/>
      <c r="G1460" s="7"/>
      <c r="H1460" s="7"/>
      <c r="I1460" s="8"/>
      <c r="J1460" s="9">
        <v>0</v>
      </c>
      <c r="K1460" s="9">
        <v>0</v>
      </c>
      <c r="L1460" s="10">
        <v>0</v>
      </c>
    </row>
    <row r="1461" spans="1:12" x14ac:dyDescent="0.25">
      <c r="A1461" s="11"/>
      <c r="B1461" s="12"/>
      <c r="C1461" s="14"/>
      <c r="D1461" s="40"/>
      <c r="E1461" s="25"/>
      <c r="F1461" s="6"/>
      <c r="G1461" s="7"/>
      <c r="H1461" s="7"/>
      <c r="I1461" s="8"/>
      <c r="J1461" s="9">
        <v>0</v>
      </c>
      <c r="K1461" s="9">
        <v>0</v>
      </c>
      <c r="L1461" s="10">
        <v>0</v>
      </c>
    </row>
    <row r="1462" spans="1:12" x14ac:dyDescent="0.25">
      <c r="A1462" s="11"/>
      <c r="B1462" s="12"/>
      <c r="C1462" s="14"/>
      <c r="D1462" s="40"/>
      <c r="E1462" s="25"/>
      <c r="F1462" s="6"/>
      <c r="G1462" s="7"/>
      <c r="H1462" s="7"/>
      <c r="I1462" s="8"/>
      <c r="J1462" s="9">
        <v>0</v>
      </c>
      <c r="K1462" s="9">
        <v>0</v>
      </c>
      <c r="L1462" s="10">
        <v>0</v>
      </c>
    </row>
    <row r="1463" spans="1:12" x14ac:dyDescent="0.25">
      <c r="A1463" s="11"/>
      <c r="B1463" s="12"/>
      <c r="C1463" s="14"/>
      <c r="D1463" s="40"/>
      <c r="E1463" s="25"/>
      <c r="F1463" s="6"/>
      <c r="G1463" s="7"/>
      <c r="H1463" s="7"/>
      <c r="I1463" s="8"/>
      <c r="J1463" s="9">
        <v>0</v>
      </c>
      <c r="K1463" s="9">
        <v>0</v>
      </c>
      <c r="L1463" s="10">
        <v>0</v>
      </c>
    </row>
    <row r="1464" spans="1:12" x14ac:dyDescent="0.25">
      <c r="A1464" s="11"/>
      <c r="B1464" s="12"/>
      <c r="C1464" s="14"/>
      <c r="D1464" s="40"/>
      <c r="E1464" s="25"/>
      <c r="F1464" s="6"/>
      <c r="G1464" s="7"/>
      <c r="H1464" s="7"/>
      <c r="I1464" s="8"/>
      <c r="J1464" s="9">
        <v>0</v>
      </c>
      <c r="K1464" s="9">
        <v>0</v>
      </c>
      <c r="L1464" s="10">
        <v>0</v>
      </c>
    </row>
    <row r="1465" spans="1:12" x14ac:dyDescent="0.25">
      <c r="A1465" s="11"/>
      <c r="B1465" s="12"/>
      <c r="C1465" s="14"/>
      <c r="D1465" s="40"/>
      <c r="E1465" s="25"/>
      <c r="F1465" s="6"/>
      <c r="G1465" s="7"/>
      <c r="H1465" s="7"/>
      <c r="I1465" s="8"/>
      <c r="J1465" s="9">
        <v>0</v>
      </c>
      <c r="K1465" s="9">
        <v>0</v>
      </c>
      <c r="L1465" s="10">
        <v>0</v>
      </c>
    </row>
    <row r="1466" spans="1:12" x14ac:dyDescent="0.25">
      <c r="A1466" s="11"/>
      <c r="B1466" s="12"/>
      <c r="C1466" s="14"/>
      <c r="D1466" s="40"/>
      <c r="E1466" s="25"/>
      <c r="F1466" s="6"/>
      <c r="G1466" s="7"/>
      <c r="H1466" s="7"/>
      <c r="I1466" s="8"/>
      <c r="J1466" s="9">
        <v>0</v>
      </c>
      <c r="K1466" s="9">
        <v>0</v>
      </c>
      <c r="L1466" s="10">
        <v>0</v>
      </c>
    </row>
    <row r="1467" spans="1:12" x14ac:dyDescent="0.25">
      <c r="A1467" s="11"/>
      <c r="B1467" s="12"/>
      <c r="C1467" s="14"/>
      <c r="D1467" s="40"/>
      <c r="E1467" s="25"/>
      <c r="F1467" s="6"/>
      <c r="G1467" s="7"/>
      <c r="H1467" s="7"/>
      <c r="I1467" s="8"/>
      <c r="J1467" s="9">
        <v>0</v>
      </c>
      <c r="K1467" s="9">
        <v>0</v>
      </c>
      <c r="L1467" s="10">
        <v>0</v>
      </c>
    </row>
    <row r="1468" spans="1:12" x14ac:dyDescent="0.25">
      <c r="A1468" s="11"/>
      <c r="B1468" s="12"/>
      <c r="C1468" s="14"/>
      <c r="D1468" s="40"/>
      <c r="E1468" s="25"/>
      <c r="F1468" s="6"/>
      <c r="G1468" s="7"/>
      <c r="H1468" s="7"/>
      <c r="I1468" s="8"/>
      <c r="J1468" s="9">
        <v>0</v>
      </c>
      <c r="K1468" s="9">
        <v>0</v>
      </c>
      <c r="L1468" s="10">
        <v>0</v>
      </c>
    </row>
    <row r="1469" spans="1:12" x14ac:dyDescent="0.25">
      <c r="A1469" s="11"/>
      <c r="B1469" s="12"/>
      <c r="C1469" s="14"/>
      <c r="D1469" s="40"/>
      <c r="E1469" s="25"/>
      <c r="F1469" s="6"/>
      <c r="G1469" s="7"/>
      <c r="H1469" s="7"/>
      <c r="I1469" s="8"/>
      <c r="J1469" s="9">
        <v>0</v>
      </c>
      <c r="K1469" s="9">
        <v>0</v>
      </c>
      <c r="L1469" s="10">
        <v>0</v>
      </c>
    </row>
    <row r="1470" spans="1:12" x14ac:dyDescent="0.25">
      <c r="A1470" s="11"/>
      <c r="B1470" s="12"/>
      <c r="C1470" s="14"/>
      <c r="D1470" s="40"/>
      <c r="E1470" s="25"/>
      <c r="F1470" s="6"/>
      <c r="G1470" s="7"/>
      <c r="H1470" s="7"/>
      <c r="I1470" s="8"/>
      <c r="J1470" s="9">
        <v>0</v>
      </c>
      <c r="K1470" s="9">
        <v>0</v>
      </c>
      <c r="L1470" s="10">
        <v>0</v>
      </c>
    </row>
    <row r="1471" spans="1:12" x14ac:dyDescent="0.25">
      <c r="A1471" s="11"/>
      <c r="B1471" s="12"/>
      <c r="C1471" s="14"/>
      <c r="D1471" s="40"/>
      <c r="E1471" s="25"/>
      <c r="F1471" s="6"/>
      <c r="G1471" s="7"/>
      <c r="H1471" s="7"/>
      <c r="I1471" s="8"/>
      <c r="J1471" s="9">
        <v>0</v>
      </c>
      <c r="K1471" s="9">
        <v>0</v>
      </c>
      <c r="L1471" s="10">
        <v>0</v>
      </c>
    </row>
    <row r="1472" spans="1:12" x14ac:dyDescent="0.25">
      <c r="A1472" s="11"/>
      <c r="B1472" s="12"/>
      <c r="C1472" s="14"/>
      <c r="D1472" s="40"/>
      <c r="E1472" s="25"/>
      <c r="F1472" s="6"/>
      <c r="G1472" s="7"/>
      <c r="H1472" s="7"/>
      <c r="I1472" s="8"/>
      <c r="J1472" s="9">
        <v>0</v>
      </c>
      <c r="K1472" s="9">
        <v>0</v>
      </c>
      <c r="L1472" s="10">
        <v>0</v>
      </c>
    </row>
    <row r="1473" spans="1:12" x14ac:dyDescent="0.25">
      <c r="A1473" s="11"/>
      <c r="B1473" s="12"/>
      <c r="C1473" s="14"/>
      <c r="D1473" s="40"/>
      <c r="E1473" s="25"/>
      <c r="F1473" s="6"/>
      <c r="G1473" s="7"/>
      <c r="H1473" s="7"/>
      <c r="I1473" s="8"/>
      <c r="J1473" s="9">
        <v>0</v>
      </c>
      <c r="K1473" s="9">
        <v>0</v>
      </c>
      <c r="L1473" s="10">
        <v>0</v>
      </c>
    </row>
    <row r="1474" spans="1:12" x14ac:dyDescent="0.25">
      <c r="A1474" s="11"/>
      <c r="B1474" s="12"/>
      <c r="C1474" s="14"/>
      <c r="D1474" s="40"/>
      <c r="E1474" s="25"/>
      <c r="F1474" s="6"/>
      <c r="G1474" s="7"/>
      <c r="H1474" s="7"/>
      <c r="I1474" s="8"/>
      <c r="J1474" s="9">
        <v>0</v>
      </c>
      <c r="K1474" s="9">
        <v>0</v>
      </c>
      <c r="L1474" s="10">
        <v>0</v>
      </c>
    </row>
    <row r="1475" spans="1:12" x14ac:dyDescent="0.25">
      <c r="A1475" s="11"/>
      <c r="B1475" s="12"/>
      <c r="C1475" s="14"/>
      <c r="D1475" s="40"/>
      <c r="E1475" s="25"/>
      <c r="F1475" s="6"/>
      <c r="G1475" s="7"/>
      <c r="H1475" s="7"/>
      <c r="I1475" s="8"/>
      <c r="J1475" s="9">
        <v>0</v>
      </c>
      <c r="K1475" s="9">
        <v>0</v>
      </c>
      <c r="L1475" s="10">
        <v>0</v>
      </c>
    </row>
    <row r="1476" spans="1:12" x14ac:dyDescent="0.25">
      <c r="A1476" s="11"/>
      <c r="B1476" s="12"/>
      <c r="C1476" s="14"/>
      <c r="D1476" s="40"/>
      <c r="E1476" s="25"/>
      <c r="F1476" s="6"/>
      <c r="G1476" s="7"/>
      <c r="H1476" s="7"/>
      <c r="I1476" s="8"/>
      <c r="J1476" s="9">
        <v>0</v>
      </c>
      <c r="K1476" s="9">
        <v>0</v>
      </c>
      <c r="L1476" s="10">
        <v>0</v>
      </c>
    </row>
    <row r="1477" spans="1:12" x14ac:dyDescent="0.25">
      <c r="A1477" s="11"/>
      <c r="B1477" s="12"/>
      <c r="C1477" s="14"/>
      <c r="D1477" s="40"/>
      <c r="E1477" s="25"/>
      <c r="F1477" s="6"/>
      <c r="G1477" s="7"/>
      <c r="H1477" s="7"/>
      <c r="I1477" s="8"/>
      <c r="J1477" s="9">
        <v>0</v>
      </c>
      <c r="K1477" s="9">
        <v>0</v>
      </c>
      <c r="L1477" s="10">
        <v>0</v>
      </c>
    </row>
    <row r="1478" spans="1:12" x14ac:dyDescent="0.25">
      <c r="A1478" s="11"/>
      <c r="B1478" s="12"/>
      <c r="C1478" s="14"/>
      <c r="D1478" s="40"/>
      <c r="E1478" s="25"/>
      <c r="F1478" s="6"/>
      <c r="G1478" s="7"/>
      <c r="H1478" s="7"/>
      <c r="I1478" s="8"/>
      <c r="J1478" s="9">
        <v>0</v>
      </c>
      <c r="K1478" s="9">
        <v>0</v>
      </c>
      <c r="L1478" s="10">
        <v>0</v>
      </c>
    </row>
    <row r="1479" spans="1:12" x14ac:dyDescent="0.25">
      <c r="A1479" s="11"/>
      <c r="B1479" s="12"/>
      <c r="C1479" s="14"/>
      <c r="D1479" s="40"/>
      <c r="E1479" s="25"/>
      <c r="F1479" s="6"/>
      <c r="G1479" s="7"/>
      <c r="H1479" s="7"/>
      <c r="I1479" s="8"/>
      <c r="J1479" s="9">
        <v>0</v>
      </c>
      <c r="K1479" s="9">
        <v>0</v>
      </c>
      <c r="L1479" s="10">
        <v>0</v>
      </c>
    </row>
    <row r="1480" spans="1:12" x14ac:dyDescent="0.25">
      <c r="A1480" s="11"/>
      <c r="B1480" s="12"/>
      <c r="C1480" s="14"/>
      <c r="D1480" s="40"/>
      <c r="E1480" s="25"/>
      <c r="F1480" s="6"/>
      <c r="G1480" s="7"/>
      <c r="H1480" s="7"/>
      <c r="I1480" s="8"/>
      <c r="J1480" s="9">
        <v>0</v>
      </c>
      <c r="K1480" s="9">
        <v>0</v>
      </c>
      <c r="L1480" s="10">
        <v>0</v>
      </c>
    </row>
    <row r="1481" spans="1:12" x14ac:dyDescent="0.25">
      <c r="A1481" s="11"/>
      <c r="B1481" s="12"/>
      <c r="C1481" s="14"/>
      <c r="D1481" s="40"/>
      <c r="E1481" s="25"/>
      <c r="F1481" s="6"/>
      <c r="G1481" s="7"/>
      <c r="H1481" s="7"/>
      <c r="I1481" s="8"/>
      <c r="J1481" s="9">
        <v>0</v>
      </c>
      <c r="K1481" s="9">
        <v>0</v>
      </c>
      <c r="L1481" s="10">
        <v>0</v>
      </c>
    </row>
    <row r="1482" spans="1:12" x14ac:dyDescent="0.25">
      <c r="A1482" s="11"/>
      <c r="B1482" s="12"/>
      <c r="C1482" s="14"/>
      <c r="D1482" s="40"/>
      <c r="E1482" s="25"/>
      <c r="F1482" s="6"/>
      <c r="G1482" s="7"/>
      <c r="H1482" s="7"/>
      <c r="I1482" s="8"/>
      <c r="J1482" s="9">
        <v>0</v>
      </c>
      <c r="K1482" s="9">
        <v>0</v>
      </c>
      <c r="L1482" s="10">
        <v>0</v>
      </c>
    </row>
    <row r="1483" spans="1:12" x14ac:dyDescent="0.25">
      <c r="A1483" s="11"/>
      <c r="B1483" s="12"/>
      <c r="C1483" s="14"/>
      <c r="D1483" s="40"/>
      <c r="E1483" s="25"/>
      <c r="F1483" s="6"/>
      <c r="G1483" s="7"/>
      <c r="H1483" s="7"/>
      <c r="I1483" s="8"/>
      <c r="J1483" s="9">
        <v>0</v>
      </c>
      <c r="K1483" s="9">
        <v>0</v>
      </c>
      <c r="L1483" s="10">
        <v>0</v>
      </c>
    </row>
    <row r="1484" spans="1:12" x14ac:dyDescent="0.25">
      <c r="A1484" s="11"/>
      <c r="B1484" s="12"/>
      <c r="C1484" s="14"/>
      <c r="D1484" s="40"/>
      <c r="E1484" s="25"/>
      <c r="F1484" s="6"/>
      <c r="G1484" s="7"/>
      <c r="H1484" s="7"/>
      <c r="I1484" s="8"/>
      <c r="J1484" s="9">
        <v>0</v>
      </c>
      <c r="K1484" s="9">
        <v>0</v>
      </c>
      <c r="L1484" s="10">
        <v>0</v>
      </c>
    </row>
    <row r="1485" spans="1:12" x14ac:dyDescent="0.25">
      <c r="A1485" s="11"/>
      <c r="B1485" s="12"/>
      <c r="C1485" s="14"/>
      <c r="D1485" s="40"/>
      <c r="E1485" s="25"/>
      <c r="F1485" s="6"/>
      <c r="G1485" s="7"/>
      <c r="H1485" s="7"/>
      <c r="I1485" s="8"/>
      <c r="J1485" s="9">
        <v>0</v>
      </c>
      <c r="K1485" s="9">
        <v>0</v>
      </c>
      <c r="L1485" s="10">
        <v>0</v>
      </c>
    </row>
    <row r="1486" spans="1:12" x14ac:dyDescent="0.25">
      <c r="A1486" s="11"/>
      <c r="B1486" s="12"/>
      <c r="C1486" s="14"/>
      <c r="D1486" s="40"/>
      <c r="E1486" s="25"/>
      <c r="F1486" s="6"/>
      <c r="G1486" s="7"/>
      <c r="H1486" s="7"/>
      <c r="I1486" s="8"/>
      <c r="J1486" s="9">
        <v>0</v>
      </c>
      <c r="K1486" s="9">
        <v>0</v>
      </c>
      <c r="L1486" s="10">
        <v>0</v>
      </c>
    </row>
    <row r="1487" spans="1:12" x14ac:dyDescent="0.25">
      <c r="A1487" s="11"/>
      <c r="B1487" s="12"/>
      <c r="C1487" s="14"/>
      <c r="D1487" s="40"/>
      <c r="E1487" s="25"/>
      <c r="F1487" s="6"/>
      <c r="G1487" s="7"/>
      <c r="H1487" s="7"/>
      <c r="I1487" s="8"/>
      <c r="J1487" s="9">
        <v>0</v>
      </c>
      <c r="K1487" s="9">
        <v>0</v>
      </c>
      <c r="L1487" s="10">
        <v>0</v>
      </c>
    </row>
    <row r="1488" spans="1:12" x14ac:dyDescent="0.25">
      <c r="A1488" s="11"/>
      <c r="B1488" s="12"/>
      <c r="C1488" s="14"/>
      <c r="D1488" s="40"/>
      <c r="E1488" s="25"/>
      <c r="F1488" s="6"/>
      <c r="G1488" s="7"/>
      <c r="H1488" s="7"/>
      <c r="I1488" s="8"/>
      <c r="J1488" s="9">
        <v>0</v>
      </c>
      <c r="K1488" s="9">
        <v>0</v>
      </c>
      <c r="L1488" s="10">
        <v>0</v>
      </c>
    </row>
    <row r="1489" spans="1:12" x14ac:dyDescent="0.25">
      <c r="A1489" s="11"/>
      <c r="B1489" s="12"/>
      <c r="C1489" s="14"/>
      <c r="D1489" s="40"/>
      <c r="E1489" s="25"/>
      <c r="F1489" s="6"/>
      <c r="G1489" s="7"/>
      <c r="H1489" s="7"/>
      <c r="I1489" s="8"/>
      <c r="J1489" s="9">
        <v>0</v>
      </c>
      <c r="K1489" s="9">
        <v>0</v>
      </c>
      <c r="L1489" s="10">
        <v>0</v>
      </c>
    </row>
    <row r="1490" spans="1:12" x14ac:dyDescent="0.25">
      <c r="A1490" s="11"/>
      <c r="B1490" s="12"/>
      <c r="C1490" s="14"/>
      <c r="D1490" s="40"/>
      <c r="E1490" s="25"/>
      <c r="F1490" s="6"/>
      <c r="G1490" s="7"/>
      <c r="H1490" s="7"/>
      <c r="I1490" s="8"/>
      <c r="J1490" s="9">
        <v>0</v>
      </c>
      <c r="K1490" s="9">
        <v>0</v>
      </c>
      <c r="L1490" s="10">
        <v>0</v>
      </c>
    </row>
    <row r="1491" spans="1:12" x14ac:dyDescent="0.25">
      <c r="A1491" s="11"/>
      <c r="B1491" s="12"/>
      <c r="C1491" s="14"/>
      <c r="D1491" s="40"/>
      <c r="E1491" s="25"/>
      <c r="F1491" s="6"/>
      <c r="G1491" s="7"/>
      <c r="H1491" s="7"/>
      <c r="I1491" s="8"/>
      <c r="J1491" s="9">
        <v>0</v>
      </c>
      <c r="K1491" s="9">
        <v>0</v>
      </c>
      <c r="L1491" s="10">
        <v>0</v>
      </c>
    </row>
    <row r="1492" spans="1:12" x14ac:dyDescent="0.25">
      <c r="A1492" s="11"/>
      <c r="B1492" s="12"/>
      <c r="C1492" s="14"/>
      <c r="D1492" s="40"/>
      <c r="E1492" s="25"/>
      <c r="F1492" s="6"/>
      <c r="G1492" s="7"/>
      <c r="H1492" s="7"/>
      <c r="I1492" s="8"/>
      <c r="J1492" s="9">
        <v>0</v>
      </c>
      <c r="K1492" s="9">
        <v>0</v>
      </c>
      <c r="L1492" s="10">
        <v>0</v>
      </c>
    </row>
    <row r="1493" spans="1:12" x14ac:dyDescent="0.25">
      <c r="A1493" s="43"/>
      <c r="B1493" s="44"/>
      <c r="C1493" s="14"/>
      <c r="D1493" s="40"/>
      <c r="E1493" s="25"/>
      <c r="F1493" s="6"/>
      <c r="G1493" s="7"/>
      <c r="H1493" s="7"/>
      <c r="I1493" s="8"/>
      <c r="J1493" s="9">
        <v>0</v>
      </c>
      <c r="K1493" s="9">
        <v>0</v>
      </c>
      <c r="L1493" s="10">
        <v>0</v>
      </c>
    </row>
    <row r="1494" spans="1:12" ht="24" x14ac:dyDescent="0.25">
      <c r="A1494" s="45" t="s">
        <v>730</v>
      </c>
      <c r="B1494" s="46" t="s">
        <v>187</v>
      </c>
      <c r="C1494" s="14" t="s">
        <v>731</v>
      </c>
      <c r="D1494" s="102" t="s">
        <v>52</v>
      </c>
      <c r="E1494" s="25" t="s">
        <v>545</v>
      </c>
      <c r="F1494" s="6">
        <v>1</v>
      </c>
      <c r="G1494" s="7"/>
      <c r="H1494" s="7">
        <v>120</v>
      </c>
      <c r="I1494" s="67">
        <v>24</v>
      </c>
      <c r="J1494" s="9">
        <v>0</v>
      </c>
      <c r="K1494" s="9">
        <v>1</v>
      </c>
      <c r="L1494" s="10">
        <v>90</v>
      </c>
    </row>
    <row r="1495" spans="1:12" x14ac:dyDescent="0.25">
      <c r="A1495" s="11"/>
      <c r="B1495" s="12"/>
      <c r="C1495" s="14" t="s">
        <v>732</v>
      </c>
      <c r="D1495" s="81" t="s">
        <v>29</v>
      </c>
      <c r="E1495" s="25" t="s">
        <v>133</v>
      </c>
      <c r="F1495" s="6">
        <v>1</v>
      </c>
      <c r="G1495" s="7">
        <v>13</v>
      </c>
      <c r="H1495" s="7"/>
      <c r="I1495" s="8"/>
      <c r="J1495" s="9">
        <v>0</v>
      </c>
      <c r="K1495" s="9">
        <v>0</v>
      </c>
      <c r="L1495" s="10">
        <v>0</v>
      </c>
    </row>
    <row r="1496" spans="1:12" x14ac:dyDescent="0.25">
      <c r="A1496" s="11" t="s">
        <v>717</v>
      </c>
      <c r="B1496" s="12" t="s">
        <v>718</v>
      </c>
      <c r="C1496" s="14" t="s">
        <v>733</v>
      </c>
      <c r="D1496" s="40" t="s">
        <v>551</v>
      </c>
      <c r="E1496" s="25" t="s">
        <v>393</v>
      </c>
      <c r="F1496" s="6">
        <v>1</v>
      </c>
      <c r="G1496" s="7">
        <v>45</v>
      </c>
      <c r="H1496" s="7"/>
      <c r="I1496" s="67">
        <v>51</v>
      </c>
      <c r="J1496" s="9">
        <v>1.2</v>
      </c>
      <c r="K1496" s="9">
        <v>0</v>
      </c>
      <c r="L1496" s="10">
        <v>54</v>
      </c>
    </row>
    <row r="1497" spans="1:12" x14ac:dyDescent="0.25">
      <c r="A1497" s="11" t="s">
        <v>734</v>
      </c>
      <c r="B1497" s="12">
        <f>5*2.15</f>
        <v>10.75</v>
      </c>
      <c r="C1497" s="14" t="s">
        <v>735</v>
      </c>
      <c r="D1497" s="40" t="s">
        <v>551</v>
      </c>
      <c r="E1497" s="25" t="s">
        <v>395</v>
      </c>
      <c r="F1497" s="6">
        <v>1</v>
      </c>
      <c r="G1497" s="7">
        <v>45</v>
      </c>
      <c r="H1497" s="7"/>
      <c r="I1497" s="67">
        <v>41</v>
      </c>
      <c r="J1497" s="9">
        <v>1.2</v>
      </c>
      <c r="K1497" s="9">
        <v>0</v>
      </c>
      <c r="L1497" s="10">
        <v>54</v>
      </c>
    </row>
    <row r="1498" spans="1:12" x14ac:dyDescent="0.25">
      <c r="A1498" s="11"/>
      <c r="B1498" s="12">
        <f>64.5-B1497</f>
        <v>53.75</v>
      </c>
      <c r="C1498" s="14" t="s">
        <v>736</v>
      </c>
      <c r="D1498" s="40" t="s">
        <v>23</v>
      </c>
      <c r="E1498" s="25" t="s">
        <v>237</v>
      </c>
      <c r="F1498" s="6">
        <v>1</v>
      </c>
      <c r="G1498" s="7">
        <v>30</v>
      </c>
      <c r="H1498" s="7"/>
      <c r="I1498" s="67">
        <v>45</v>
      </c>
      <c r="J1498" s="9">
        <v>1.2</v>
      </c>
      <c r="K1498" s="9">
        <v>0</v>
      </c>
      <c r="L1498" s="10">
        <v>36</v>
      </c>
    </row>
    <row r="1499" spans="1:12" x14ac:dyDescent="0.25">
      <c r="A1499" s="11"/>
      <c r="B1499" s="12"/>
      <c r="C1499" s="14" t="s">
        <v>737</v>
      </c>
      <c r="D1499" s="40" t="s">
        <v>23</v>
      </c>
      <c r="E1499" s="25" t="s">
        <v>738</v>
      </c>
      <c r="F1499" s="6">
        <v>1</v>
      </c>
      <c r="G1499" s="7">
        <v>30</v>
      </c>
      <c r="H1499" s="7"/>
      <c r="I1499" s="67">
        <v>60</v>
      </c>
      <c r="J1499" s="9">
        <v>1.2</v>
      </c>
      <c r="K1499" s="9">
        <v>0</v>
      </c>
      <c r="L1499" s="10">
        <v>36</v>
      </c>
    </row>
    <row r="1500" spans="1:12" x14ac:dyDescent="0.25">
      <c r="A1500" s="11"/>
      <c r="B1500" s="12"/>
      <c r="C1500" s="14"/>
      <c r="D1500" s="40"/>
      <c r="E1500" s="25"/>
      <c r="F1500" s="6"/>
      <c r="G1500" s="7"/>
      <c r="H1500" s="7"/>
      <c r="I1500" s="8"/>
      <c r="J1500" s="9">
        <v>0</v>
      </c>
      <c r="K1500" s="9">
        <v>0</v>
      </c>
      <c r="L1500" s="10">
        <v>0</v>
      </c>
    </row>
    <row r="1501" spans="1:12" ht="24.75" x14ac:dyDescent="0.25">
      <c r="A1501" s="11"/>
      <c r="B1501" s="12"/>
      <c r="C1501" s="14">
        <v>71400162704</v>
      </c>
      <c r="D1501" s="40" t="s">
        <v>31</v>
      </c>
      <c r="E1501" s="25" t="s">
        <v>145</v>
      </c>
      <c r="F1501" s="6">
        <v>2</v>
      </c>
      <c r="G1501" s="7"/>
      <c r="H1501" s="7">
        <v>60</v>
      </c>
      <c r="I1501" s="67">
        <v>29</v>
      </c>
      <c r="J1501" s="9">
        <v>0</v>
      </c>
      <c r="K1501" s="9">
        <v>1</v>
      </c>
      <c r="L1501" s="10">
        <v>45</v>
      </c>
    </row>
    <row r="1502" spans="1:12" x14ac:dyDescent="0.25">
      <c r="A1502" s="11"/>
      <c r="B1502" s="12"/>
      <c r="C1502" s="14" t="s">
        <v>134</v>
      </c>
      <c r="D1502" s="81" t="s">
        <v>29</v>
      </c>
      <c r="E1502" s="25" t="s">
        <v>133</v>
      </c>
      <c r="F1502" s="6">
        <v>2</v>
      </c>
      <c r="G1502" s="7">
        <v>12</v>
      </c>
      <c r="H1502" s="7"/>
      <c r="I1502" s="8"/>
      <c r="J1502" s="9">
        <v>0</v>
      </c>
      <c r="K1502" s="9">
        <v>0</v>
      </c>
      <c r="L1502" s="10">
        <v>0</v>
      </c>
    </row>
    <row r="1503" spans="1:12" x14ac:dyDescent="0.25">
      <c r="A1503" s="11"/>
      <c r="B1503" s="12"/>
      <c r="C1503" s="14">
        <v>21100016406</v>
      </c>
      <c r="D1503" s="40" t="s">
        <v>34</v>
      </c>
      <c r="E1503" s="25" t="s">
        <v>545</v>
      </c>
      <c r="F1503" s="6">
        <v>2</v>
      </c>
      <c r="G1503" s="7"/>
      <c r="H1503" s="7">
        <v>120</v>
      </c>
      <c r="I1503" s="67">
        <v>20</v>
      </c>
      <c r="J1503" s="9">
        <v>0</v>
      </c>
      <c r="K1503" s="9">
        <v>1</v>
      </c>
      <c r="L1503" s="10">
        <v>90</v>
      </c>
    </row>
    <row r="1504" spans="1:12" x14ac:dyDescent="0.25">
      <c r="A1504" s="11"/>
      <c r="B1504" s="12"/>
      <c r="C1504" s="14" t="s">
        <v>739</v>
      </c>
      <c r="D1504" s="40" t="s">
        <v>41</v>
      </c>
      <c r="E1504" s="25" t="s">
        <v>72</v>
      </c>
      <c r="F1504" s="6">
        <v>2</v>
      </c>
      <c r="G1504" s="7">
        <v>60</v>
      </c>
      <c r="H1504" s="7"/>
      <c r="I1504" s="67">
        <v>30</v>
      </c>
      <c r="J1504" s="9">
        <v>1.3</v>
      </c>
      <c r="K1504" s="9">
        <v>0</v>
      </c>
      <c r="L1504" s="10">
        <v>78</v>
      </c>
    </row>
    <row r="1505" spans="1:12" x14ac:dyDescent="0.25">
      <c r="A1505" s="11"/>
      <c r="B1505" s="12"/>
      <c r="C1505" s="14" t="s">
        <v>279</v>
      </c>
      <c r="D1505" s="40" t="s">
        <v>3</v>
      </c>
      <c r="E1505" s="25" t="s">
        <v>740</v>
      </c>
      <c r="F1505" s="6">
        <v>2</v>
      </c>
      <c r="G1505" s="7"/>
      <c r="H1505" s="7">
        <v>60</v>
      </c>
      <c r="I1505" s="67">
        <v>16</v>
      </c>
      <c r="J1505" s="9">
        <v>0</v>
      </c>
      <c r="K1505" s="9">
        <v>1.3</v>
      </c>
      <c r="L1505" s="10">
        <v>58.5</v>
      </c>
    </row>
    <row r="1506" spans="1:12" x14ac:dyDescent="0.25">
      <c r="A1506" s="11"/>
      <c r="B1506" s="12"/>
      <c r="C1506" s="14" t="s">
        <v>741</v>
      </c>
      <c r="D1506" s="40" t="s">
        <v>3</v>
      </c>
      <c r="E1506" s="25" t="s">
        <v>76</v>
      </c>
      <c r="F1506" s="6">
        <v>2</v>
      </c>
      <c r="G1506" s="7"/>
      <c r="H1506" s="7">
        <v>60</v>
      </c>
      <c r="I1506" s="67">
        <f>VLOOKUP(C1506,[1]LHP!$B$4850:$G$7706,6,1)</f>
        <v>17</v>
      </c>
      <c r="J1506" s="9">
        <v>0</v>
      </c>
      <c r="K1506" s="9">
        <v>1</v>
      </c>
      <c r="L1506" s="10">
        <v>45</v>
      </c>
    </row>
    <row r="1507" spans="1:12" x14ac:dyDescent="0.25">
      <c r="A1507" s="11"/>
      <c r="B1507" s="12"/>
      <c r="C1507" s="14"/>
      <c r="D1507" s="40"/>
      <c r="E1507" s="25"/>
      <c r="F1507" s="6"/>
      <c r="G1507" s="7"/>
      <c r="H1507" s="7"/>
      <c r="I1507" s="8"/>
      <c r="J1507" s="9">
        <v>0</v>
      </c>
      <c r="K1507" s="9">
        <v>0</v>
      </c>
      <c r="L1507" s="10">
        <v>0</v>
      </c>
    </row>
    <row r="1508" spans="1:12" x14ac:dyDescent="0.25">
      <c r="A1508" s="11"/>
      <c r="B1508" s="12"/>
      <c r="C1508" s="14"/>
      <c r="D1508" s="40"/>
      <c r="E1508" s="25"/>
      <c r="F1508" s="6"/>
      <c r="G1508" s="7"/>
      <c r="H1508" s="7"/>
      <c r="I1508" s="8"/>
      <c r="J1508" s="9">
        <v>0</v>
      </c>
      <c r="K1508" s="9">
        <v>0</v>
      </c>
      <c r="L1508" s="10">
        <v>0</v>
      </c>
    </row>
    <row r="1509" spans="1:12" x14ac:dyDescent="0.25">
      <c r="A1509" s="11"/>
      <c r="B1509" s="12"/>
      <c r="C1509" s="14"/>
      <c r="D1509" s="40"/>
      <c r="E1509" s="25"/>
      <c r="F1509" s="6"/>
      <c r="G1509" s="7"/>
      <c r="H1509" s="7"/>
      <c r="I1509" s="8"/>
      <c r="J1509" s="9">
        <v>0</v>
      </c>
      <c r="K1509" s="9">
        <v>0</v>
      </c>
      <c r="L1509" s="10">
        <v>0</v>
      </c>
    </row>
    <row r="1510" spans="1:12" x14ac:dyDescent="0.25">
      <c r="A1510" s="11"/>
      <c r="B1510" s="12"/>
      <c r="C1510" s="14"/>
      <c r="D1510" s="40"/>
      <c r="E1510" s="25"/>
      <c r="F1510" s="6"/>
      <c r="G1510" s="7"/>
      <c r="H1510" s="7"/>
      <c r="I1510" s="8"/>
      <c r="J1510" s="9">
        <v>0</v>
      </c>
      <c r="K1510" s="9">
        <v>0</v>
      </c>
      <c r="L1510" s="10">
        <v>0</v>
      </c>
    </row>
    <row r="1511" spans="1:12" x14ac:dyDescent="0.25">
      <c r="A1511" s="11"/>
      <c r="B1511" s="12"/>
      <c r="C1511" s="14"/>
      <c r="D1511" s="40"/>
      <c r="E1511" s="25"/>
      <c r="F1511" s="6"/>
      <c r="G1511" s="7"/>
      <c r="H1511" s="7"/>
      <c r="I1511" s="8"/>
      <c r="J1511" s="9">
        <v>0</v>
      </c>
      <c r="K1511" s="9">
        <v>0</v>
      </c>
      <c r="L1511" s="10">
        <v>0</v>
      </c>
    </row>
    <row r="1512" spans="1:12" x14ac:dyDescent="0.25">
      <c r="A1512" s="11"/>
      <c r="B1512" s="12"/>
      <c r="C1512" s="14"/>
      <c r="D1512" s="40"/>
      <c r="E1512" s="25"/>
      <c r="F1512" s="6"/>
      <c r="G1512" s="7"/>
      <c r="H1512" s="7"/>
      <c r="I1512" s="8"/>
      <c r="J1512" s="9">
        <v>0</v>
      </c>
      <c r="K1512" s="9">
        <v>0</v>
      </c>
      <c r="L1512" s="10">
        <v>0</v>
      </c>
    </row>
    <row r="1513" spans="1:12" x14ac:dyDescent="0.25">
      <c r="A1513" s="11"/>
      <c r="B1513" s="12"/>
      <c r="C1513" s="14"/>
      <c r="D1513" s="40"/>
      <c r="E1513" s="25"/>
      <c r="F1513" s="6"/>
      <c r="G1513" s="7"/>
      <c r="H1513" s="7"/>
      <c r="I1513" s="8"/>
      <c r="J1513" s="9">
        <v>0</v>
      </c>
      <c r="K1513" s="9">
        <v>0</v>
      </c>
      <c r="L1513" s="10">
        <v>0</v>
      </c>
    </row>
    <row r="1514" spans="1:12" x14ac:dyDescent="0.25">
      <c r="A1514" s="11"/>
      <c r="B1514" s="12"/>
      <c r="C1514" s="14"/>
      <c r="D1514" s="40"/>
      <c r="E1514" s="25"/>
      <c r="F1514" s="6"/>
      <c r="G1514" s="7"/>
      <c r="H1514" s="7"/>
      <c r="I1514" s="8"/>
      <c r="J1514" s="9">
        <v>0</v>
      </c>
      <c r="K1514" s="9">
        <v>0</v>
      </c>
      <c r="L1514" s="10">
        <v>0</v>
      </c>
    </row>
    <row r="1515" spans="1:12" x14ac:dyDescent="0.25">
      <c r="A1515" s="11"/>
      <c r="B1515" s="12"/>
      <c r="C1515" s="14"/>
      <c r="D1515" s="40"/>
      <c r="E1515" s="25"/>
      <c r="F1515" s="6"/>
      <c r="G1515" s="7"/>
      <c r="H1515" s="7"/>
      <c r="I1515" s="8"/>
      <c r="J1515" s="9">
        <v>0</v>
      </c>
      <c r="K1515" s="9">
        <v>0</v>
      </c>
      <c r="L1515" s="10">
        <v>0</v>
      </c>
    </row>
    <row r="1516" spans="1:12" x14ac:dyDescent="0.25">
      <c r="A1516" s="11"/>
      <c r="B1516" s="12"/>
      <c r="C1516" s="14"/>
      <c r="D1516" s="40"/>
      <c r="E1516" s="25"/>
      <c r="F1516" s="6"/>
      <c r="G1516" s="7"/>
      <c r="H1516" s="7"/>
      <c r="I1516" s="8"/>
      <c r="J1516" s="9">
        <v>0</v>
      </c>
      <c r="K1516" s="9">
        <v>0</v>
      </c>
      <c r="L1516" s="10">
        <v>0</v>
      </c>
    </row>
    <row r="1517" spans="1:12" x14ac:dyDescent="0.25">
      <c r="A1517" s="11"/>
      <c r="B1517" s="12"/>
      <c r="C1517" s="14"/>
      <c r="D1517" s="40"/>
      <c r="E1517" s="25"/>
      <c r="F1517" s="6"/>
      <c r="G1517" s="7"/>
      <c r="H1517" s="7"/>
      <c r="I1517" s="8"/>
      <c r="J1517" s="9">
        <v>0</v>
      </c>
      <c r="K1517" s="9">
        <v>0</v>
      </c>
      <c r="L1517" s="10">
        <v>0</v>
      </c>
    </row>
    <row r="1518" spans="1:12" x14ac:dyDescent="0.25">
      <c r="A1518" s="11"/>
      <c r="B1518" s="12"/>
      <c r="C1518" s="14"/>
      <c r="D1518" s="40"/>
      <c r="E1518" s="25"/>
      <c r="F1518" s="6"/>
      <c r="G1518" s="7"/>
      <c r="H1518" s="7"/>
      <c r="I1518" s="8"/>
      <c r="J1518" s="9">
        <v>0</v>
      </c>
      <c r="K1518" s="9">
        <v>0</v>
      </c>
      <c r="L1518" s="10">
        <v>0</v>
      </c>
    </row>
    <row r="1519" spans="1:12" x14ac:dyDescent="0.25">
      <c r="A1519" s="11"/>
      <c r="B1519" s="12"/>
      <c r="C1519" s="14"/>
      <c r="D1519" s="40"/>
      <c r="E1519" s="25"/>
      <c r="F1519" s="6"/>
      <c r="G1519" s="7"/>
      <c r="H1519" s="7"/>
      <c r="I1519" s="8"/>
      <c r="J1519" s="9">
        <v>0</v>
      </c>
      <c r="K1519" s="9">
        <v>0</v>
      </c>
      <c r="L1519" s="10">
        <v>0</v>
      </c>
    </row>
    <row r="1520" spans="1:12" x14ac:dyDescent="0.25">
      <c r="A1520" s="11"/>
      <c r="B1520" s="12"/>
      <c r="C1520" s="14"/>
      <c r="D1520" s="40"/>
      <c r="E1520" s="25"/>
      <c r="F1520" s="6"/>
      <c r="G1520" s="7"/>
      <c r="H1520" s="7"/>
      <c r="I1520" s="8"/>
      <c r="J1520" s="9">
        <v>0</v>
      </c>
      <c r="K1520" s="9">
        <v>0</v>
      </c>
      <c r="L1520" s="10">
        <v>0</v>
      </c>
    </row>
    <row r="1521" spans="1:12" x14ac:dyDescent="0.25">
      <c r="A1521" s="11"/>
      <c r="B1521" s="12"/>
      <c r="C1521" s="14"/>
      <c r="D1521" s="40"/>
      <c r="E1521" s="25"/>
      <c r="F1521" s="6"/>
      <c r="G1521" s="7"/>
      <c r="H1521" s="7"/>
      <c r="I1521" s="8"/>
      <c r="J1521" s="9">
        <v>0</v>
      </c>
      <c r="K1521" s="9">
        <v>0</v>
      </c>
      <c r="L1521" s="10">
        <v>0</v>
      </c>
    </row>
    <row r="1522" spans="1:12" x14ac:dyDescent="0.25">
      <c r="A1522" s="11"/>
      <c r="B1522" s="12"/>
      <c r="C1522" s="14"/>
      <c r="D1522" s="40"/>
      <c r="E1522" s="25"/>
      <c r="F1522" s="6"/>
      <c r="G1522" s="7"/>
      <c r="H1522" s="7"/>
      <c r="I1522" s="8"/>
      <c r="J1522" s="9">
        <v>0</v>
      </c>
      <c r="K1522" s="9">
        <v>0</v>
      </c>
      <c r="L1522" s="10">
        <v>0</v>
      </c>
    </row>
    <row r="1523" spans="1:12" x14ac:dyDescent="0.25">
      <c r="A1523" s="11"/>
      <c r="B1523" s="12"/>
      <c r="C1523" s="14"/>
      <c r="D1523" s="40"/>
      <c r="E1523" s="25"/>
      <c r="F1523" s="6"/>
      <c r="G1523" s="7"/>
      <c r="H1523" s="7"/>
      <c r="I1523" s="8"/>
      <c r="J1523" s="9">
        <v>0</v>
      </c>
      <c r="K1523" s="9">
        <v>0</v>
      </c>
      <c r="L1523" s="10">
        <v>0</v>
      </c>
    </row>
    <row r="1524" spans="1:12" x14ac:dyDescent="0.25">
      <c r="A1524" s="11"/>
      <c r="B1524" s="12"/>
      <c r="C1524" s="14"/>
      <c r="D1524" s="40"/>
      <c r="E1524" s="25"/>
      <c r="F1524" s="6"/>
      <c r="G1524" s="7"/>
      <c r="H1524" s="7"/>
      <c r="I1524" s="8"/>
      <c r="J1524" s="9">
        <v>0</v>
      </c>
      <c r="K1524" s="9">
        <v>0</v>
      </c>
      <c r="L1524" s="10">
        <v>0</v>
      </c>
    </row>
    <row r="1525" spans="1:12" x14ac:dyDescent="0.25">
      <c r="A1525" s="11"/>
      <c r="B1525" s="12"/>
      <c r="C1525" s="14"/>
      <c r="D1525" s="40"/>
      <c r="E1525" s="25"/>
      <c r="F1525" s="6"/>
      <c r="G1525" s="7"/>
      <c r="H1525" s="7"/>
      <c r="I1525" s="8"/>
      <c r="J1525" s="9">
        <v>0</v>
      </c>
      <c r="K1525" s="9">
        <v>0</v>
      </c>
      <c r="L1525" s="10">
        <v>0</v>
      </c>
    </row>
    <row r="1526" spans="1:12" x14ac:dyDescent="0.25">
      <c r="A1526" s="11"/>
      <c r="B1526" s="12"/>
      <c r="C1526" s="14"/>
      <c r="D1526" s="40"/>
      <c r="E1526" s="25"/>
      <c r="F1526" s="6"/>
      <c r="G1526" s="7"/>
      <c r="H1526" s="7"/>
      <c r="I1526" s="8"/>
      <c r="J1526" s="9">
        <v>0</v>
      </c>
      <c r="K1526" s="9">
        <v>0</v>
      </c>
      <c r="L1526" s="10">
        <v>0</v>
      </c>
    </row>
    <row r="1527" spans="1:12" x14ac:dyDescent="0.25">
      <c r="A1527" s="11"/>
      <c r="B1527" s="12"/>
      <c r="C1527" s="14"/>
      <c r="D1527" s="40"/>
      <c r="E1527" s="25"/>
      <c r="F1527" s="6"/>
      <c r="G1527" s="7"/>
      <c r="H1527" s="7"/>
      <c r="I1527" s="8"/>
      <c r="J1527" s="9">
        <v>0</v>
      </c>
      <c r="K1527" s="9">
        <v>0</v>
      </c>
      <c r="L1527" s="10">
        <v>0</v>
      </c>
    </row>
    <row r="1528" spans="1:12" x14ac:dyDescent="0.25">
      <c r="A1528" s="11"/>
      <c r="B1528" s="12"/>
      <c r="C1528" s="14"/>
      <c r="D1528" s="40"/>
      <c r="E1528" s="25"/>
      <c r="F1528" s="6"/>
      <c r="G1528" s="7"/>
      <c r="H1528" s="7"/>
      <c r="I1528" s="8"/>
      <c r="J1528" s="9">
        <v>0</v>
      </c>
      <c r="K1528" s="9">
        <v>0</v>
      </c>
      <c r="L1528" s="10">
        <v>0</v>
      </c>
    </row>
    <row r="1529" spans="1:12" x14ac:dyDescent="0.25">
      <c r="A1529" s="11"/>
      <c r="B1529" s="12"/>
      <c r="C1529" s="14"/>
      <c r="D1529" s="40"/>
      <c r="E1529" s="25"/>
      <c r="F1529" s="6"/>
      <c r="G1529" s="7"/>
      <c r="H1529" s="7"/>
      <c r="I1529" s="8"/>
      <c r="J1529" s="9">
        <v>0</v>
      </c>
      <c r="K1529" s="9">
        <v>0</v>
      </c>
      <c r="L1529" s="10">
        <v>0</v>
      </c>
    </row>
    <row r="1530" spans="1:12" x14ac:dyDescent="0.25">
      <c r="A1530" s="11"/>
      <c r="B1530" s="12"/>
      <c r="C1530" s="14"/>
      <c r="D1530" s="40"/>
      <c r="E1530" s="25"/>
      <c r="F1530" s="6"/>
      <c r="G1530" s="7"/>
      <c r="H1530" s="7"/>
      <c r="I1530" s="8"/>
      <c r="J1530" s="9">
        <v>0</v>
      </c>
      <c r="K1530" s="9">
        <v>0</v>
      </c>
      <c r="L1530" s="10">
        <v>0</v>
      </c>
    </row>
    <row r="1531" spans="1:12" x14ac:dyDescent="0.25">
      <c r="A1531" s="11"/>
      <c r="B1531" s="12"/>
      <c r="C1531" s="14"/>
      <c r="D1531" s="40"/>
      <c r="E1531" s="25"/>
      <c r="F1531" s="6"/>
      <c r="G1531" s="7"/>
      <c r="H1531" s="7"/>
      <c r="I1531" s="8"/>
      <c r="J1531" s="9">
        <v>0</v>
      </c>
      <c r="K1531" s="9">
        <v>0</v>
      </c>
      <c r="L1531" s="10">
        <v>0</v>
      </c>
    </row>
    <row r="1532" spans="1:12" x14ac:dyDescent="0.25">
      <c r="A1532" s="11"/>
      <c r="B1532" s="12"/>
      <c r="C1532" s="14"/>
      <c r="D1532" s="40"/>
      <c r="E1532" s="25"/>
      <c r="F1532" s="6"/>
      <c r="G1532" s="7"/>
      <c r="H1532" s="7"/>
      <c r="I1532" s="8"/>
      <c r="J1532" s="9">
        <v>0</v>
      </c>
      <c r="K1532" s="9">
        <v>0</v>
      </c>
      <c r="L1532" s="10">
        <v>0</v>
      </c>
    </row>
    <row r="1533" spans="1:12" x14ac:dyDescent="0.25">
      <c r="A1533" s="11"/>
      <c r="B1533" s="12"/>
      <c r="C1533" s="14"/>
      <c r="D1533" s="40"/>
      <c r="E1533" s="25"/>
      <c r="F1533" s="6"/>
      <c r="G1533" s="7"/>
      <c r="H1533" s="7"/>
      <c r="I1533" s="8"/>
      <c r="J1533" s="9">
        <v>0</v>
      </c>
      <c r="K1533" s="9">
        <v>0</v>
      </c>
      <c r="L1533" s="10">
        <v>0</v>
      </c>
    </row>
    <row r="1534" spans="1:12" x14ac:dyDescent="0.25">
      <c r="A1534" s="11"/>
      <c r="B1534" s="12"/>
      <c r="C1534" s="14"/>
      <c r="D1534" s="40"/>
      <c r="E1534" s="25"/>
      <c r="F1534" s="6"/>
      <c r="G1534" s="7"/>
      <c r="H1534" s="7"/>
      <c r="I1534" s="8"/>
      <c r="J1534" s="9">
        <v>0</v>
      </c>
      <c r="K1534" s="9">
        <v>0</v>
      </c>
      <c r="L1534" s="10">
        <v>0</v>
      </c>
    </row>
    <row r="1535" spans="1:12" x14ac:dyDescent="0.25">
      <c r="A1535" s="11"/>
      <c r="B1535" s="12"/>
      <c r="C1535" s="14"/>
      <c r="D1535" s="40"/>
      <c r="E1535" s="25"/>
      <c r="F1535" s="6"/>
      <c r="G1535" s="7"/>
      <c r="H1535" s="7"/>
      <c r="I1535" s="8"/>
      <c r="J1535" s="9">
        <v>0</v>
      </c>
      <c r="K1535" s="9">
        <v>0</v>
      </c>
      <c r="L1535" s="10">
        <v>0</v>
      </c>
    </row>
    <row r="1536" spans="1:12" x14ac:dyDescent="0.25">
      <c r="A1536" s="11"/>
      <c r="B1536" s="12"/>
      <c r="C1536" s="14"/>
      <c r="D1536" s="40"/>
      <c r="E1536" s="25"/>
      <c r="F1536" s="6"/>
      <c r="G1536" s="7"/>
      <c r="H1536" s="7"/>
      <c r="I1536" s="8"/>
      <c r="J1536" s="9">
        <v>0</v>
      </c>
      <c r="K1536" s="9">
        <v>0</v>
      </c>
      <c r="L1536" s="10">
        <v>0</v>
      </c>
    </row>
    <row r="1537" spans="1:12" x14ac:dyDescent="0.25">
      <c r="A1537" s="11"/>
      <c r="B1537" s="12"/>
      <c r="C1537" s="14"/>
      <c r="D1537" s="40"/>
      <c r="E1537" s="25"/>
      <c r="F1537" s="6"/>
      <c r="G1537" s="7"/>
      <c r="H1537" s="7"/>
      <c r="I1537" s="8"/>
      <c r="J1537" s="9">
        <v>0</v>
      </c>
      <c r="K1537" s="9">
        <v>0</v>
      </c>
      <c r="L1537" s="10">
        <v>0</v>
      </c>
    </row>
    <row r="1538" spans="1:12" x14ac:dyDescent="0.25">
      <c r="A1538" s="11"/>
      <c r="B1538" s="12"/>
      <c r="C1538" s="14"/>
      <c r="D1538" s="40"/>
      <c r="E1538" s="25"/>
      <c r="F1538" s="6"/>
      <c r="G1538" s="7"/>
      <c r="H1538" s="7"/>
      <c r="I1538" s="8"/>
      <c r="J1538" s="9">
        <v>0</v>
      </c>
      <c r="K1538" s="9">
        <v>0</v>
      </c>
      <c r="L1538" s="10">
        <v>0</v>
      </c>
    </row>
    <row r="1539" spans="1:12" x14ac:dyDescent="0.25">
      <c r="A1539" s="11"/>
      <c r="B1539" s="12"/>
      <c r="C1539" s="14"/>
      <c r="D1539" s="40"/>
      <c r="E1539" s="25"/>
      <c r="F1539" s="6"/>
      <c r="G1539" s="7"/>
      <c r="H1539" s="7"/>
      <c r="I1539" s="8"/>
      <c r="J1539" s="9">
        <v>0</v>
      </c>
      <c r="K1539" s="9">
        <v>0</v>
      </c>
      <c r="L1539" s="10">
        <v>0</v>
      </c>
    </row>
    <row r="1540" spans="1:12" x14ac:dyDescent="0.25">
      <c r="A1540" s="11"/>
      <c r="B1540" s="12"/>
      <c r="C1540" s="14"/>
      <c r="D1540" s="40"/>
      <c r="E1540" s="25"/>
      <c r="F1540" s="6"/>
      <c r="G1540" s="7"/>
      <c r="H1540" s="7"/>
      <c r="I1540" s="8"/>
      <c r="J1540" s="9">
        <v>0</v>
      </c>
      <c r="K1540" s="9">
        <v>0</v>
      </c>
      <c r="L1540" s="10">
        <v>0</v>
      </c>
    </row>
    <row r="1541" spans="1:12" x14ac:dyDescent="0.25">
      <c r="A1541" s="11"/>
      <c r="B1541" s="12"/>
      <c r="C1541" s="14"/>
      <c r="D1541" s="40"/>
      <c r="E1541" s="25"/>
      <c r="F1541" s="6"/>
      <c r="G1541" s="7"/>
      <c r="H1541" s="7"/>
      <c r="I1541" s="8"/>
      <c r="J1541" s="9">
        <v>0</v>
      </c>
      <c r="K1541" s="9">
        <v>0</v>
      </c>
      <c r="L1541" s="10">
        <v>0</v>
      </c>
    </row>
    <row r="1542" spans="1:12" x14ac:dyDescent="0.25">
      <c r="A1542" s="11"/>
      <c r="B1542" s="12"/>
      <c r="C1542" s="14"/>
      <c r="D1542" s="40"/>
      <c r="E1542" s="25"/>
      <c r="F1542" s="6"/>
      <c r="G1542" s="7"/>
      <c r="H1542" s="7"/>
      <c r="I1542" s="8"/>
      <c r="J1542" s="9">
        <v>0</v>
      </c>
      <c r="K1542" s="9">
        <v>0</v>
      </c>
      <c r="L1542" s="10">
        <v>0</v>
      </c>
    </row>
    <row r="1543" spans="1:12" x14ac:dyDescent="0.25">
      <c r="A1543" s="11"/>
      <c r="B1543" s="12"/>
      <c r="C1543" s="14"/>
      <c r="D1543" s="40"/>
      <c r="E1543" s="25"/>
      <c r="F1543" s="6"/>
      <c r="G1543" s="7"/>
      <c r="H1543" s="7"/>
      <c r="I1543" s="8"/>
      <c r="J1543" s="9">
        <v>0</v>
      </c>
      <c r="K1543" s="9">
        <v>0</v>
      </c>
      <c r="L1543" s="10">
        <v>0</v>
      </c>
    </row>
    <row r="1544" spans="1:12" x14ac:dyDescent="0.25">
      <c r="A1544" s="11"/>
      <c r="B1544" s="12"/>
      <c r="C1544" s="14"/>
      <c r="D1544" s="40"/>
      <c r="E1544" s="25"/>
      <c r="F1544" s="6"/>
      <c r="G1544" s="7"/>
      <c r="H1544" s="7"/>
      <c r="I1544" s="8"/>
      <c r="J1544" s="9">
        <v>0</v>
      </c>
      <c r="K1544" s="9">
        <v>0</v>
      </c>
      <c r="L1544" s="10">
        <v>0</v>
      </c>
    </row>
    <row r="1545" spans="1:12" x14ac:dyDescent="0.25">
      <c r="A1545" s="11"/>
      <c r="B1545" s="12"/>
      <c r="C1545" s="14"/>
      <c r="D1545" s="40"/>
      <c r="E1545" s="25"/>
      <c r="F1545" s="6"/>
      <c r="G1545" s="7"/>
      <c r="H1545" s="7"/>
      <c r="I1545" s="8"/>
      <c r="J1545" s="9">
        <v>0</v>
      </c>
      <c r="K1545" s="9">
        <v>0</v>
      </c>
      <c r="L1545" s="10">
        <v>0</v>
      </c>
    </row>
    <row r="1546" spans="1:12" x14ac:dyDescent="0.25">
      <c r="A1546" s="11"/>
      <c r="B1546" s="12"/>
      <c r="C1546" s="14"/>
      <c r="D1546" s="40"/>
      <c r="E1546" s="25"/>
      <c r="F1546" s="6"/>
      <c r="G1546" s="7"/>
      <c r="H1546" s="7"/>
      <c r="I1546" s="8"/>
      <c r="J1546" s="9">
        <v>0</v>
      </c>
      <c r="K1546" s="9">
        <v>0</v>
      </c>
      <c r="L1546" s="10">
        <v>0</v>
      </c>
    </row>
    <row r="1547" spans="1:12" x14ac:dyDescent="0.25">
      <c r="A1547" s="11"/>
      <c r="B1547" s="12"/>
      <c r="C1547" s="14"/>
      <c r="D1547" s="40"/>
      <c r="E1547" s="25"/>
      <c r="F1547" s="6"/>
      <c r="G1547" s="7"/>
      <c r="H1547" s="7"/>
      <c r="I1547" s="8"/>
      <c r="J1547" s="9">
        <v>0</v>
      </c>
      <c r="K1547" s="9">
        <v>0</v>
      </c>
      <c r="L1547" s="10">
        <v>0</v>
      </c>
    </row>
    <row r="1548" spans="1:12" x14ac:dyDescent="0.25">
      <c r="A1548" s="11"/>
      <c r="B1548" s="12"/>
      <c r="C1548" s="14"/>
      <c r="D1548" s="40"/>
      <c r="E1548" s="25"/>
      <c r="F1548" s="6"/>
      <c r="G1548" s="7"/>
      <c r="H1548" s="7"/>
      <c r="I1548" s="8"/>
      <c r="J1548" s="9">
        <v>0</v>
      </c>
      <c r="K1548" s="9">
        <v>0</v>
      </c>
      <c r="L1548" s="10">
        <v>0</v>
      </c>
    </row>
    <row r="1549" spans="1:12" x14ac:dyDescent="0.25">
      <c r="A1549" s="11"/>
      <c r="B1549" s="12"/>
      <c r="C1549" s="14"/>
      <c r="D1549" s="40"/>
      <c r="E1549" s="25"/>
      <c r="F1549" s="6"/>
      <c r="G1549" s="7"/>
      <c r="H1549" s="7"/>
      <c r="I1549" s="8"/>
      <c r="J1549" s="9">
        <v>0</v>
      </c>
      <c r="K1549" s="9">
        <v>0</v>
      </c>
      <c r="L1549" s="10">
        <v>0</v>
      </c>
    </row>
    <row r="1550" spans="1:12" x14ac:dyDescent="0.25">
      <c r="A1550" s="11"/>
      <c r="B1550" s="12"/>
      <c r="C1550" s="14"/>
      <c r="D1550" s="40"/>
      <c r="E1550" s="25"/>
      <c r="F1550" s="6"/>
      <c r="G1550" s="7"/>
      <c r="H1550" s="7"/>
      <c r="I1550" s="8"/>
      <c r="J1550" s="9">
        <v>0</v>
      </c>
      <c r="K1550" s="9">
        <v>0</v>
      </c>
      <c r="L1550" s="10">
        <v>0</v>
      </c>
    </row>
    <row r="1551" spans="1:12" x14ac:dyDescent="0.25">
      <c r="A1551" s="11"/>
      <c r="B1551" s="12"/>
      <c r="C1551" s="14"/>
      <c r="D1551" s="40"/>
      <c r="E1551" s="25"/>
      <c r="F1551" s="6"/>
      <c r="G1551" s="7"/>
      <c r="H1551" s="7"/>
      <c r="I1551" s="8"/>
      <c r="J1551" s="9">
        <v>0</v>
      </c>
      <c r="K1551" s="9">
        <v>0</v>
      </c>
      <c r="L1551" s="10">
        <v>0</v>
      </c>
    </row>
    <row r="1552" spans="1:12" x14ac:dyDescent="0.25">
      <c r="A1552" s="11"/>
      <c r="B1552" s="12"/>
      <c r="C1552" s="14"/>
      <c r="D1552" s="40"/>
      <c r="E1552" s="25"/>
      <c r="F1552" s="6"/>
      <c r="G1552" s="7"/>
      <c r="H1552" s="7"/>
      <c r="I1552" s="8"/>
      <c r="J1552" s="9">
        <v>0</v>
      </c>
      <c r="K1552" s="9">
        <v>0</v>
      </c>
      <c r="L1552" s="10">
        <v>0</v>
      </c>
    </row>
    <row r="1553" spans="1:12" x14ac:dyDescent="0.25">
      <c r="A1553" s="11"/>
      <c r="B1553" s="12"/>
      <c r="C1553" s="14"/>
      <c r="D1553" s="40"/>
      <c r="E1553" s="25"/>
      <c r="F1553" s="6"/>
      <c r="G1553" s="7"/>
      <c r="H1553" s="7"/>
      <c r="I1553" s="8"/>
      <c r="J1553" s="9">
        <v>0</v>
      </c>
      <c r="K1553" s="9">
        <v>0</v>
      </c>
      <c r="L1553" s="10">
        <v>0</v>
      </c>
    </row>
    <row r="1554" spans="1:12" x14ac:dyDescent="0.25">
      <c r="A1554" s="11"/>
      <c r="B1554" s="12"/>
      <c r="C1554" s="14"/>
      <c r="D1554" s="40"/>
      <c r="E1554" s="25"/>
      <c r="F1554" s="6"/>
      <c r="G1554" s="7"/>
      <c r="H1554" s="7"/>
      <c r="I1554" s="8"/>
      <c r="J1554" s="9">
        <v>0</v>
      </c>
      <c r="K1554" s="9">
        <v>0</v>
      </c>
      <c r="L1554" s="10">
        <v>0</v>
      </c>
    </row>
    <row r="1555" spans="1:12" x14ac:dyDescent="0.25">
      <c r="A1555" s="11"/>
      <c r="B1555" s="12"/>
      <c r="C1555" s="14"/>
      <c r="D1555" s="40"/>
      <c r="E1555" s="25"/>
      <c r="F1555" s="6"/>
      <c r="G1555" s="7"/>
      <c r="H1555" s="7"/>
      <c r="I1555" s="8"/>
      <c r="J1555" s="9">
        <v>0</v>
      </c>
      <c r="K1555" s="9">
        <v>0</v>
      </c>
      <c r="L1555" s="10">
        <v>0</v>
      </c>
    </row>
    <row r="1556" spans="1:12" x14ac:dyDescent="0.25">
      <c r="A1556" s="11"/>
      <c r="B1556" s="12"/>
      <c r="C1556" s="14"/>
      <c r="D1556" s="40"/>
      <c r="E1556" s="25"/>
      <c r="F1556" s="6"/>
      <c r="G1556" s="7"/>
      <c r="H1556" s="7"/>
      <c r="I1556" s="8"/>
      <c r="J1556" s="9">
        <v>0</v>
      </c>
      <c r="K1556" s="9">
        <v>0</v>
      </c>
      <c r="L1556" s="10">
        <v>0</v>
      </c>
    </row>
    <row r="1557" spans="1:12" x14ac:dyDescent="0.25">
      <c r="A1557" s="11"/>
      <c r="B1557" s="12"/>
      <c r="C1557" s="14"/>
      <c r="D1557" s="40"/>
      <c r="E1557" s="25"/>
      <c r="F1557" s="6"/>
      <c r="G1557" s="7"/>
      <c r="H1557" s="7"/>
      <c r="I1557" s="8"/>
      <c r="J1557" s="9">
        <v>0</v>
      </c>
      <c r="K1557" s="9">
        <v>0</v>
      </c>
      <c r="L1557" s="10">
        <v>0</v>
      </c>
    </row>
    <row r="1558" spans="1:12" x14ac:dyDescent="0.25">
      <c r="A1558" s="11"/>
      <c r="B1558" s="12"/>
      <c r="C1558" s="14"/>
      <c r="D1558" s="40"/>
      <c r="E1558" s="25"/>
      <c r="F1558" s="6"/>
      <c r="G1558" s="7"/>
      <c r="H1558" s="7"/>
      <c r="I1558" s="8"/>
      <c r="J1558" s="9">
        <v>0</v>
      </c>
      <c r="K1558" s="9">
        <v>0</v>
      </c>
      <c r="L1558" s="10">
        <v>0</v>
      </c>
    </row>
    <row r="1559" spans="1:12" x14ac:dyDescent="0.25">
      <c r="A1559" s="11"/>
      <c r="B1559" s="12"/>
      <c r="C1559" s="14"/>
      <c r="D1559" s="40"/>
      <c r="E1559" s="25"/>
      <c r="F1559" s="6"/>
      <c r="G1559" s="7"/>
      <c r="H1559" s="7"/>
      <c r="I1559" s="8"/>
      <c r="J1559" s="9">
        <v>0</v>
      </c>
      <c r="K1559" s="9">
        <v>0</v>
      </c>
      <c r="L1559" s="10">
        <v>0</v>
      </c>
    </row>
    <row r="1560" spans="1:12" x14ac:dyDescent="0.25">
      <c r="A1560" s="11"/>
      <c r="B1560" s="12"/>
      <c r="C1560" s="14"/>
      <c r="D1560" s="40"/>
      <c r="E1560" s="25"/>
      <c r="F1560" s="6"/>
      <c r="G1560" s="7"/>
      <c r="H1560" s="7"/>
      <c r="I1560" s="8"/>
      <c r="J1560" s="9">
        <v>0</v>
      </c>
      <c r="K1560" s="9">
        <v>0</v>
      </c>
      <c r="L1560" s="10">
        <v>0</v>
      </c>
    </row>
    <row r="1561" spans="1:12" x14ac:dyDescent="0.25">
      <c r="A1561" s="11"/>
      <c r="B1561" s="12"/>
      <c r="C1561" s="14"/>
      <c r="D1561" s="40"/>
      <c r="E1561" s="25"/>
      <c r="F1561" s="6"/>
      <c r="G1561" s="7"/>
      <c r="H1561" s="7"/>
      <c r="I1561" s="8"/>
      <c r="J1561" s="9">
        <v>0</v>
      </c>
      <c r="K1561" s="9">
        <v>0</v>
      </c>
      <c r="L1561" s="10">
        <v>0</v>
      </c>
    </row>
    <row r="1562" spans="1:12" x14ac:dyDescent="0.25">
      <c r="A1562" s="11"/>
      <c r="B1562" s="12"/>
      <c r="C1562" s="14"/>
      <c r="D1562" s="40"/>
      <c r="E1562" s="25"/>
      <c r="F1562" s="6"/>
      <c r="G1562" s="7"/>
      <c r="H1562" s="7"/>
      <c r="I1562" s="8"/>
      <c r="J1562" s="9">
        <v>0</v>
      </c>
      <c r="K1562" s="9">
        <v>0</v>
      </c>
      <c r="L1562" s="10">
        <v>0</v>
      </c>
    </row>
    <row r="1563" spans="1:12" x14ac:dyDescent="0.25">
      <c r="A1563" s="43"/>
      <c r="B1563" s="44"/>
      <c r="C1563" s="14"/>
      <c r="D1563" s="40"/>
      <c r="E1563" s="25"/>
      <c r="F1563" s="6"/>
      <c r="G1563" s="7"/>
      <c r="H1563" s="7"/>
      <c r="I1563" s="8"/>
      <c r="J1563" s="9">
        <v>0</v>
      </c>
      <c r="K1563" s="9">
        <v>0</v>
      </c>
      <c r="L1563" s="10">
        <v>0</v>
      </c>
    </row>
    <row r="1564" spans="1:12" ht="24.75" x14ac:dyDescent="0.25">
      <c r="A1564" s="45" t="s">
        <v>742</v>
      </c>
      <c r="B1564" s="46" t="s">
        <v>743</v>
      </c>
      <c r="C1564" s="14" t="s">
        <v>129</v>
      </c>
      <c r="D1564" s="40" t="s">
        <v>120</v>
      </c>
      <c r="E1564" s="25" t="s">
        <v>130</v>
      </c>
      <c r="F1564" s="6">
        <v>1</v>
      </c>
      <c r="G1564" s="7">
        <v>8</v>
      </c>
      <c r="H1564" s="7"/>
      <c r="I1564" s="8">
        <v>52</v>
      </c>
      <c r="J1564" s="9">
        <v>1.2</v>
      </c>
      <c r="K1564" s="9">
        <v>0</v>
      </c>
      <c r="L1564" s="10">
        <v>9.6</v>
      </c>
    </row>
    <row r="1565" spans="1:12" x14ac:dyDescent="0.25">
      <c r="A1565" s="11"/>
      <c r="B1565" s="12"/>
      <c r="C1565" s="14" t="s">
        <v>744</v>
      </c>
      <c r="D1565" s="40" t="s">
        <v>7</v>
      </c>
      <c r="E1565" s="5" t="s">
        <v>130</v>
      </c>
      <c r="F1565" s="6">
        <v>1</v>
      </c>
      <c r="G1565" s="7"/>
      <c r="H1565" s="7">
        <v>7</v>
      </c>
      <c r="I1565" s="67">
        <v>40</v>
      </c>
      <c r="J1565" s="9">
        <v>0</v>
      </c>
      <c r="K1565" s="9">
        <v>0</v>
      </c>
      <c r="L1565" s="10">
        <v>20</v>
      </c>
    </row>
    <row r="1566" spans="1:12" x14ac:dyDescent="0.25">
      <c r="A1566" s="11" t="s">
        <v>717</v>
      </c>
      <c r="B1566" s="12" t="s">
        <v>718</v>
      </c>
      <c r="C1566" s="14" t="s">
        <v>377</v>
      </c>
      <c r="D1566" s="40" t="s">
        <v>3</v>
      </c>
      <c r="E1566" s="5" t="s">
        <v>229</v>
      </c>
      <c r="F1566" s="6">
        <v>1</v>
      </c>
      <c r="G1566" s="7"/>
      <c r="H1566" s="7">
        <v>60</v>
      </c>
      <c r="I1566" s="67">
        <v>26</v>
      </c>
      <c r="J1566" s="9">
        <v>0</v>
      </c>
      <c r="K1566" s="9">
        <v>1</v>
      </c>
      <c r="L1566" s="13">
        <v>45</v>
      </c>
    </row>
    <row r="1567" spans="1:12" x14ac:dyDescent="0.25">
      <c r="A1567" s="11"/>
      <c r="B1567" s="12">
        <v>64.5</v>
      </c>
      <c r="C1567" s="14" t="s">
        <v>724</v>
      </c>
      <c r="D1567" s="81" t="s">
        <v>29</v>
      </c>
      <c r="E1567" s="5" t="s">
        <v>95</v>
      </c>
      <c r="F1567" s="6">
        <v>1</v>
      </c>
      <c r="G1567" s="7">
        <v>15</v>
      </c>
      <c r="H1567" s="7"/>
      <c r="I1567" s="8"/>
      <c r="J1567" s="9">
        <v>0</v>
      </c>
      <c r="K1567" s="9">
        <v>0</v>
      </c>
      <c r="L1567" s="10">
        <v>0</v>
      </c>
    </row>
    <row r="1568" spans="1:12" ht="24.75" x14ac:dyDescent="0.25">
      <c r="A1568" s="11"/>
      <c r="B1568" s="12"/>
      <c r="C1568" s="14" t="s">
        <v>267</v>
      </c>
      <c r="D1568" s="40" t="s">
        <v>745</v>
      </c>
      <c r="E1568" s="5" t="s">
        <v>95</v>
      </c>
      <c r="F1568" s="6">
        <v>1</v>
      </c>
      <c r="G1568" s="7"/>
      <c r="H1568" s="7">
        <v>25</v>
      </c>
      <c r="I1568" s="67">
        <v>30</v>
      </c>
      <c r="J1568" s="9">
        <v>0</v>
      </c>
      <c r="K1568" s="9">
        <v>1.3</v>
      </c>
      <c r="L1568" s="10">
        <v>24.4</v>
      </c>
    </row>
    <row r="1569" spans="1:12" x14ac:dyDescent="0.25">
      <c r="A1569" s="11"/>
      <c r="B1569" s="12"/>
      <c r="C1569" s="14" t="s">
        <v>267</v>
      </c>
      <c r="D1569" s="40" t="s">
        <v>34</v>
      </c>
      <c r="E1569" s="5" t="s">
        <v>675</v>
      </c>
      <c r="F1569" s="6">
        <v>1</v>
      </c>
      <c r="G1569" s="7"/>
      <c r="H1569" s="7">
        <v>35</v>
      </c>
      <c r="I1569" s="67">
        <v>15</v>
      </c>
      <c r="J1569" s="9">
        <v>0</v>
      </c>
      <c r="K1569" s="9">
        <v>1.3</v>
      </c>
      <c r="L1569" s="10">
        <v>34.1</v>
      </c>
    </row>
    <row r="1570" spans="1:12" ht="36.75" x14ac:dyDescent="0.25">
      <c r="A1570" s="11"/>
      <c r="B1570" s="12"/>
      <c r="C1570" s="14" t="s">
        <v>746</v>
      </c>
      <c r="D1570" s="40" t="s">
        <v>747</v>
      </c>
      <c r="E1570" s="25" t="s">
        <v>748</v>
      </c>
      <c r="F1570" s="6">
        <v>1</v>
      </c>
      <c r="G1570" s="7"/>
      <c r="H1570" s="7">
        <v>25</v>
      </c>
      <c r="I1570" s="67">
        <v>30</v>
      </c>
      <c r="J1570" s="9">
        <v>0</v>
      </c>
      <c r="K1570" s="9">
        <v>1.3</v>
      </c>
      <c r="L1570" s="10">
        <v>24.4</v>
      </c>
    </row>
    <row r="1571" spans="1:12" ht="24.75" x14ac:dyDescent="0.25">
      <c r="A1571" s="11"/>
      <c r="B1571" s="12"/>
      <c r="C1571" s="14" t="s">
        <v>746</v>
      </c>
      <c r="D1571" s="40" t="s">
        <v>52</v>
      </c>
      <c r="E1571" s="25" t="s">
        <v>749</v>
      </c>
      <c r="F1571" s="6">
        <v>1</v>
      </c>
      <c r="G1571" s="7"/>
      <c r="H1571" s="7">
        <v>70</v>
      </c>
      <c r="I1571" s="67">
        <v>15</v>
      </c>
      <c r="J1571" s="9">
        <v>0</v>
      </c>
      <c r="K1571" s="9">
        <v>1.3</v>
      </c>
      <c r="L1571" s="10">
        <v>68.3</v>
      </c>
    </row>
    <row r="1572" spans="1:12" x14ac:dyDescent="0.25">
      <c r="A1572" s="11"/>
      <c r="B1572" s="12"/>
      <c r="C1572" s="14" t="s">
        <v>750</v>
      </c>
      <c r="D1572" s="40" t="s">
        <v>20</v>
      </c>
      <c r="E1572" s="25" t="s">
        <v>393</v>
      </c>
      <c r="F1572" s="6">
        <v>1</v>
      </c>
      <c r="G1572" s="7">
        <v>45</v>
      </c>
      <c r="H1572" s="7"/>
      <c r="I1572" s="67">
        <v>51</v>
      </c>
      <c r="J1572" s="9">
        <v>1.2</v>
      </c>
      <c r="K1572" s="9">
        <v>0</v>
      </c>
      <c r="L1572" s="10">
        <v>54</v>
      </c>
    </row>
    <row r="1573" spans="1:12" x14ac:dyDescent="0.25">
      <c r="A1573" s="11"/>
      <c r="B1573" s="12"/>
      <c r="C1573" s="14" t="s">
        <v>751</v>
      </c>
      <c r="D1573" s="40" t="s">
        <v>20</v>
      </c>
      <c r="E1573" s="25" t="s">
        <v>395</v>
      </c>
      <c r="F1573" s="6">
        <v>1</v>
      </c>
      <c r="G1573" s="7">
        <v>45</v>
      </c>
      <c r="H1573" s="7"/>
      <c r="I1573" s="67">
        <v>41</v>
      </c>
      <c r="J1573" s="9">
        <v>1.2</v>
      </c>
      <c r="K1573" s="9">
        <v>0</v>
      </c>
      <c r="L1573" s="10">
        <v>54</v>
      </c>
    </row>
    <row r="1574" spans="1:12" x14ac:dyDescent="0.25">
      <c r="A1574" s="11"/>
      <c r="B1574" s="12"/>
      <c r="C1574" s="14" t="s">
        <v>752</v>
      </c>
      <c r="D1574" s="40" t="s">
        <v>23</v>
      </c>
      <c r="E1574" s="25" t="s">
        <v>297</v>
      </c>
      <c r="F1574" s="6">
        <v>1</v>
      </c>
      <c r="G1574" s="7">
        <v>30</v>
      </c>
      <c r="H1574" s="7"/>
      <c r="I1574" s="67">
        <v>61</v>
      </c>
      <c r="J1574" s="9">
        <v>1.3</v>
      </c>
      <c r="K1574" s="9">
        <v>0</v>
      </c>
      <c r="L1574" s="10">
        <v>39</v>
      </c>
    </row>
    <row r="1575" spans="1:12" x14ac:dyDescent="0.25">
      <c r="A1575" s="11"/>
      <c r="B1575" s="12"/>
      <c r="C1575" s="14" t="s">
        <v>565</v>
      </c>
      <c r="D1575" s="40" t="s">
        <v>23</v>
      </c>
      <c r="E1575" s="25" t="s">
        <v>72</v>
      </c>
      <c r="F1575" s="6">
        <v>1</v>
      </c>
      <c r="G1575" s="7">
        <v>30</v>
      </c>
      <c r="H1575" s="7"/>
      <c r="I1575" s="67">
        <v>41</v>
      </c>
      <c r="J1575" s="9">
        <v>1.3</v>
      </c>
      <c r="K1575" s="9">
        <v>0</v>
      </c>
      <c r="L1575" s="10">
        <v>39</v>
      </c>
    </row>
    <row r="1576" spans="1:12" x14ac:dyDescent="0.25">
      <c r="A1576" s="11"/>
      <c r="B1576" s="12"/>
      <c r="C1576" s="14"/>
      <c r="D1576" s="40"/>
      <c r="E1576" s="25"/>
      <c r="F1576" s="6"/>
      <c r="G1576" s="7"/>
      <c r="H1576" s="7"/>
      <c r="I1576" s="8"/>
      <c r="J1576" s="9">
        <v>0</v>
      </c>
      <c r="K1576" s="9">
        <v>0</v>
      </c>
      <c r="L1576" s="10">
        <v>0</v>
      </c>
    </row>
    <row r="1577" spans="1:12" x14ac:dyDescent="0.25">
      <c r="A1577" s="11"/>
      <c r="B1577" s="12"/>
      <c r="C1577" s="14" t="s">
        <v>753</v>
      </c>
      <c r="D1577" s="40" t="s">
        <v>34</v>
      </c>
      <c r="E1577" s="25" t="s">
        <v>632</v>
      </c>
      <c r="F1577" s="6">
        <v>2</v>
      </c>
      <c r="G1577" s="7"/>
      <c r="H1577" s="7">
        <v>120</v>
      </c>
      <c r="I1577" s="67">
        <v>22</v>
      </c>
      <c r="J1577" s="9">
        <v>0</v>
      </c>
      <c r="K1577" s="9">
        <v>1</v>
      </c>
      <c r="L1577" s="13">
        <v>90</v>
      </c>
    </row>
    <row r="1578" spans="1:12" ht="36.75" x14ac:dyDescent="0.25">
      <c r="A1578" s="11"/>
      <c r="B1578" s="12"/>
      <c r="C1578" s="14" t="s">
        <v>754</v>
      </c>
      <c r="D1578" s="40" t="s">
        <v>86</v>
      </c>
      <c r="E1578" s="25" t="s">
        <v>136</v>
      </c>
      <c r="F1578" s="6">
        <v>2</v>
      </c>
      <c r="G1578" s="7"/>
      <c r="H1578" s="7">
        <v>60</v>
      </c>
      <c r="I1578" s="67">
        <f>VLOOKUP(C1578,[1]LHP!$B$4850:$G$7706,6,1)</f>
        <v>23</v>
      </c>
      <c r="J1578" s="9">
        <v>0</v>
      </c>
      <c r="K1578" s="9">
        <v>1.3</v>
      </c>
      <c r="L1578" s="10">
        <v>58.5</v>
      </c>
    </row>
    <row r="1579" spans="1:12" x14ac:dyDescent="0.25">
      <c r="A1579" s="11"/>
      <c r="B1579" s="12"/>
      <c r="C1579" s="14" t="s">
        <v>755</v>
      </c>
      <c r="D1579" s="40" t="s">
        <v>88</v>
      </c>
      <c r="E1579" s="25" t="s">
        <v>95</v>
      </c>
      <c r="F1579" s="6">
        <v>2</v>
      </c>
      <c r="G1579" s="7"/>
      <c r="H1579" s="7">
        <v>20</v>
      </c>
      <c r="I1579" s="67"/>
      <c r="J1579" s="9">
        <v>0</v>
      </c>
      <c r="K1579" s="9">
        <v>0</v>
      </c>
      <c r="L1579" s="10">
        <v>0</v>
      </c>
    </row>
    <row r="1580" spans="1:12" x14ac:dyDescent="0.25">
      <c r="A1580" s="11"/>
      <c r="B1580" s="12"/>
      <c r="C1580" s="14" t="s">
        <v>756</v>
      </c>
      <c r="D1580" s="81" t="s">
        <v>29</v>
      </c>
      <c r="E1580" s="25" t="s">
        <v>95</v>
      </c>
      <c r="F1580" s="6">
        <v>2</v>
      </c>
      <c r="G1580" s="7">
        <v>15</v>
      </c>
      <c r="H1580" s="7"/>
      <c r="I1580" s="8"/>
      <c r="J1580" s="9">
        <v>0</v>
      </c>
      <c r="K1580" s="9">
        <v>0</v>
      </c>
      <c r="L1580" s="10">
        <v>0</v>
      </c>
    </row>
    <row r="1581" spans="1:12" ht="24.75" x14ac:dyDescent="0.25">
      <c r="A1581" s="11"/>
      <c r="B1581" s="12"/>
      <c r="C1581" s="14" t="s">
        <v>757</v>
      </c>
      <c r="D1581" s="40" t="s">
        <v>38</v>
      </c>
      <c r="E1581" s="25" t="s">
        <v>95</v>
      </c>
      <c r="F1581" s="6">
        <v>2</v>
      </c>
      <c r="G1581" s="7"/>
      <c r="H1581" s="7">
        <v>60</v>
      </c>
      <c r="I1581" s="67">
        <f>VLOOKUP(C1581,[1]LHP!$B$4850:$G$7706,6,1)</f>
        <v>26</v>
      </c>
      <c r="J1581" s="9">
        <v>0</v>
      </c>
      <c r="K1581" s="9">
        <v>1.3</v>
      </c>
      <c r="L1581" s="10">
        <v>58.5</v>
      </c>
    </row>
    <row r="1582" spans="1:12" x14ac:dyDescent="0.25">
      <c r="A1582" s="11"/>
      <c r="B1582" s="12"/>
      <c r="C1582" s="14" t="s">
        <v>758</v>
      </c>
      <c r="D1582" s="40" t="s">
        <v>560</v>
      </c>
      <c r="E1582" s="25" t="s">
        <v>759</v>
      </c>
      <c r="F1582" s="6">
        <v>2</v>
      </c>
      <c r="G1582" s="7"/>
      <c r="H1582" s="7">
        <v>120</v>
      </c>
      <c r="I1582" s="67">
        <v>17</v>
      </c>
      <c r="J1582" s="9">
        <v>0</v>
      </c>
      <c r="K1582" s="9">
        <v>1</v>
      </c>
      <c r="L1582" s="13">
        <v>90</v>
      </c>
    </row>
    <row r="1583" spans="1:12" x14ac:dyDescent="0.25">
      <c r="A1583" s="11"/>
      <c r="B1583" s="12"/>
      <c r="C1583" s="14" t="s">
        <v>760</v>
      </c>
      <c r="D1583" s="40" t="s">
        <v>41</v>
      </c>
      <c r="E1583" s="25" t="s">
        <v>237</v>
      </c>
      <c r="F1583" s="6">
        <v>2</v>
      </c>
      <c r="G1583" s="7">
        <v>60</v>
      </c>
      <c r="H1583" s="7"/>
      <c r="I1583" s="67">
        <v>28</v>
      </c>
      <c r="J1583" s="9">
        <v>1</v>
      </c>
      <c r="K1583" s="9">
        <v>0</v>
      </c>
      <c r="L1583" s="13">
        <v>60</v>
      </c>
    </row>
    <row r="1584" spans="1:12" x14ac:dyDescent="0.25">
      <c r="A1584" s="11"/>
      <c r="B1584" s="12"/>
      <c r="C1584" s="14" t="s">
        <v>761</v>
      </c>
      <c r="D1584" s="40" t="s">
        <v>41</v>
      </c>
      <c r="E1584" s="25" t="s">
        <v>738</v>
      </c>
      <c r="F1584" s="6">
        <v>2</v>
      </c>
      <c r="G1584" s="7">
        <v>60</v>
      </c>
      <c r="H1584" s="7"/>
      <c r="I1584" s="67">
        <f>VLOOKUP(C1584,[1]LHP!$B$4850:$G$7706,6,1)</f>
        <v>45</v>
      </c>
      <c r="J1584" s="9">
        <v>1.2</v>
      </c>
      <c r="K1584" s="9">
        <v>0</v>
      </c>
      <c r="L1584" s="10">
        <v>72</v>
      </c>
    </row>
    <row r="1585" spans="1:12" x14ac:dyDescent="0.25">
      <c r="A1585" s="11"/>
      <c r="B1585" s="12"/>
      <c r="C1585" s="14" t="s">
        <v>388</v>
      </c>
      <c r="D1585" s="40" t="s">
        <v>389</v>
      </c>
      <c r="E1585" s="25" t="s">
        <v>319</v>
      </c>
      <c r="F1585" s="6">
        <v>2</v>
      </c>
      <c r="G1585" s="7"/>
      <c r="H1585" s="7">
        <v>90</v>
      </c>
      <c r="I1585" s="67">
        <v>23</v>
      </c>
      <c r="J1585" s="9">
        <v>0</v>
      </c>
      <c r="K1585" s="9">
        <v>1</v>
      </c>
      <c r="L1585" s="13">
        <v>67.5</v>
      </c>
    </row>
    <row r="1586" spans="1:12" ht="36.75" x14ac:dyDescent="0.25">
      <c r="A1586" s="11"/>
      <c r="B1586" s="12"/>
      <c r="C1586" s="14" t="s">
        <v>281</v>
      </c>
      <c r="D1586" s="40" t="s">
        <v>762</v>
      </c>
      <c r="E1586" s="25" t="s">
        <v>27</v>
      </c>
      <c r="F1586" s="6">
        <v>2</v>
      </c>
      <c r="G1586" s="7"/>
      <c r="H1586" s="7">
        <v>5</v>
      </c>
      <c r="I1586" s="8">
        <f>VLOOKUP(C1586,[1]LHP!$B$4850:$G$7706,6,1)</f>
        <v>18</v>
      </c>
      <c r="J1586" s="9">
        <v>0</v>
      </c>
      <c r="K1586" s="9">
        <v>1.3</v>
      </c>
      <c r="L1586" s="10">
        <v>4.9000000000000004</v>
      </c>
    </row>
    <row r="1587" spans="1:12" x14ac:dyDescent="0.25">
      <c r="A1587" s="11"/>
      <c r="B1587" s="12"/>
      <c r="C1587" s="14"/>
      <c r="D1587" s="16"/>
      <c r="E1587" s="17"/>
      <c r="F1587" s="6"/>
      <c r="G1587" s="23">
        <v>121</v>
      </c>
      <c r="H1587" s="7"/>
      <c r="I1587" s="8">
        <v>10</v>
      </c>
      <c r="J1587" s="9">
        <v>1</v>
      </c>
      <c r="K1587" s="9">
        <v>0</v>
      </c>
      <c r="L1587" s="10">
        <v>121</v>
      </c>
    </row>
    <row r="1588" spans="1:12" x14ac:dyDescent="0.25">
      <c r="A1588" s="11"/>
      <c r="B1588" s="12"/>
      <c r="C1588" s="14"/>
      <c r="D1588" s="16"/>
      <c r="E1588" s="17"/>
      <c r="F1588" s="6"/>
      <c r="G1588" s="7"/>
      <c r="H1588" s="7"/>
      <c r="I1588" s="8"/>
      <c r="J1588" s="9">
        <v>0</v>
      </c>
      <c r="K1588" s="9">
        <v>0</v>
      </c>
      <c r="L1588" s="10">
        <v>0</v>
      </c>
    </row>
    <row r="1589" spans="1:12" x14ac:dyDescent="0.25">
      <c r="A1589" s="11"/>
      <c r="B1589" s="12"/>
      <c r="C1589" s="14"/>
      <c r="D1589" s="16"/>
      <c r="E1589" s="25"/>
      <c r="F1589" s="6"/>
      <c r="G1589" s="7"/>
      <c r="H1589" s="7"/>
      <c r="I1589" s="8"/>
      <c r="J1589" s="9">
        <v>0</v>
      </c>
      <c r="K1589" s="9">
        <v>0</v>
      </c>
      <c r="L1589" s="10">
        <v>0</v>
      </c>
    </row>
    <row r="1590" spans="1:12" x14ac:dyDescent="0.25">
      <c r="A1590" s="11"/>
      <c r="B1590" s="12"/>
      <c r="C1590" s="14"/>
      <c r="D1590" s="40"/>
      <c r="E1590" s="25"/>
      <c r="F1590" s="6"/>
      <c r="G1590" s="7"/>
      <c r="H1590" s="7"/>
      <c r="I1590" s="8"/>
      <c r="J1590" s="9">
        <v>0</v>
      </c>
      <c r="K1590" s="9">
        <v>0</v>
      </c>
      <c r="L1590" s="10">
        <v>0</v>
      </c>
    </row>
    <row r="1591" spans="1:12" x14ac:dyDescent="0.25">
      <c r="A1591" s="11"/>
      <c r="B1591" s="12"/>
      <c r="C1591" s="14"/>
      <c r="D1591" s="40"/>
      <c r="E1591" s="25"/>
      <c r="F1591" s="6"/>
      <c r="G1591" s="7"/>
      <c r="H1591" s="7"/>
      <c r="I1591" s="8"/>
      <c r="J1591" s="9">
        <v>0</v>
      </c>
      <c r="K1591" s="9">
        <v>0</v>
      </c>
      <c r="L1591" s="10">
        <v>0</v>
      </c>
    </row>
    <row r="1592" spans="1:12" x14ac:dyDescent="0.25">
      <c r="A1592" s="11"/>
      <c r="B1592" s="12"/>
      <c r="C1592" s="14"/>
      <c r="D1592" s="40"/>
      <c r="E1592" s="25"/>
      <c r="F1592" s="6"/>
      <c r="G1592" s="7"/>
      <c r="H1592" s="7"/>
      <c r="I1592" s="8"/>
      <c r="J1592" s="9">
        <v>0</v>
      </c>
      <c r="K1592" s="9">
        <v>0</v>
      </c>
      <c r="L1592" s="10">
        <v>0</v>
      </c>
    </row>
    <row r="1593" spans="1:12" x14ac:dyDescent="0.25">
      <c r="A1593" s="11"/>
      <c r="B1593" s="12"/>
      <c r="C1593" s="14"/>
      <c r="D1593" s="40"/>
      <c r="E1593" s="25"/>
      <c r="F1593" s="6"/>
      <c r="G1593" s="7"/>
      <c r="H1593" s="7"/>
      <c r="I1593" s="8"/>
      <c r="J1593" s="9">
        <v>0</v>
      </c>
      <c r="K1593" s="9">
        <v>0</v>
      </c>
      <c r="L1593" s="10">
        <v>0</v>
      </c>
    </row>
    <row r="1594" spans="1:12" x14ac:dyDescent="0.25">
      <c r="A1594" s="11"/>
      <c r="B1594" s="12"/>
      <c r="C1594" s="14"/>
      <c r="D1594" s="40"/>
      <c r="E1594" s="25"/>
      <c r="F1594" s="6"/>
      <c r="G1594" s="7"/>
      <c r="H1594" s="7"/>
      <c r="I1594" s="8"/>
      <c r="J1594" s="9">
        <v>0</v>
      </c>
      <c r="K1594" s="9">
        <v>0</v>
      </c>
      <c r="L1594" s="10">
        <v>0</v>
      </c>
    </row>
    <row r="1595" spans="1:12" x14ac:dyDescent="0.25">
      <c r="A1595" s="11"/>
      <c r="B1595" s="12"/>
      <c r="C1595" s="14"/>
      <c r="D1595" s="40"/>
      <c r="E1595" s="25"/>
      <c r="F1595" s="6"/>
      <c r="G1595" s="7"/>
      <c r="H1595" s="7"/>
      <c r="I1595" s="8"/>
      <c r="J1595" s="9">
        <v>0</v>
      </c>
      <c r="K1595" s="9">
        <v>0</v>
      </c>
      <c r="L1595" s="10">
        <v>0</v>
      </c>
    </row>
    <row r="1596" spans="1:12" x14ac:dyDescent="0.25">
      <c r="A1596" s="11"/>
      <c r="B1596" s="12"/>
      <c r="C1596" s="14"/>
      <c r="D1596" s="40"/>
      <c r="E1596" s="25"/>
      <c r="F1596" s="6"/>
      <c r="G1596" s="7"/>
      <c r="H1596" s="7"/>
      <c r="I1596" s="8"/>
      <c r="J1596" s="9">
        <v>0</v>
      </c>
      <c r="K1596" s="9">
        <v>0</v>
      </c>
      <c r="L1596" s="10">
        <v>0</v>
      </c>
    </row>
    <row r="1597" spans="1:12" x14ac:dyDescent="0.25">
      <c r="A1597" s="11"/>
      <c r="B1597" s="12"/>
      <c r="C1597" s="14"/>
      <c r="D1597" s="40"/>
      <c r="E1597" s="25"/>
      <c r="F1597" s="6"/>
      <c r="G1597" s="7"/>
      <c r="H1597" s="7"/>
      <c r="I1597" s="8"/>
      <c r="J1597" s="9">
        <v>0</v>
      </c>
      <c r="K1597" s="9">
        <v>0</v>
      </c>
      <c r="L1597" s="10">
        <v>0</v>
      </c>
    </row>
    <row r="1598" spans="1:12" x14ac:dyDescent="0.25">
      <c r="A1598" s="11"/>
      <c r="B1598" s="12"/>
      <c r="C1598" s="14"/>
      <c r="D1598" s="40"/>
      <c r="E1598" s="25"/>
      <c r="F1598" s="6"/>
      <c r="G1598" s="7"/>
      <c r="H1598" s="7"/>
      <c r="I1598" s="8"/>
      <c r="J1598" s="9">
        <v>0</v>
      </c>
      <c r="K1598" s="9">
        <v>0</v>
      </c>
      <c r="L1598" s="10">
        <v>0</v>
      </c>
    </row>
    <row r="1599" spans="1:12" x14ac:dyDescent="0.25">
      <c r="A1599" s="11"/>
      <c r="B1599" s="12"/>
      <c r="C1599" s="14"/>
      <c r="D1599" s="40"/>
      <c r="E1599" s="25"/>
      <c r="F1599" s="6"/>
      <c r="G1599" s="7"/>
      <c r="H1599" s="7"/>
      <c r="I1599" s="8"/>
      <c r="J1599" s="9">
        <v>0</v>
      </c>
      <c r="K1599" s="9">
        <v>0</v>
      </c>
      <c r="L1599" s="10">
        <v>0</v>
      </c>
    </row>
    <row r="1600" spans="1:12" x14ac:dyDescent="0.25">
      <c r="A1600" s="11"/>
      <c r="B1600" s="12"/>
      <c r="C1600" s="14"/>
      <c r="D1600" s="40"/>
      <c r="E1600" s="25"/>
      <c r="F1600" s="6"/>
      <c r="G1600" s="7"/>
      <c r="H1600" s="7"/>
      <c r="I1600" s="8"/>
      <c r="J1600" s="9">
        <v>0</v>
      </c>
      <c r="K1600" s="9">
        <v>0</v>
      </c>
      <c r="L1600" s="10">
        <v>0</v>
      </c>
    </row>
    <row r="1601" spans="1:12" x14ac:dyDescent="0.25">
      <c r="A1601" s="11"/>
      <c r="B1601" s="12"/>
      <c r="C1601" s="14"/>
      <c r="D1601" s="40"/>
      <c r="E1601" s="25"/>
      <c r="F1601" s="6"/>
      <c r="G1601" s="7"/>
      <c r="H1601" s="7"/>
      <c r="I1601" s="8"/>
      <c r="J1601" s="9">
        <v>0</v>
      </c>
      <c r="K1601" s="9">
        <v>0</v>
      </c>
      <c r="L1601" s="10">
        <v>0</v>
      </c>
    </row>
    <row r="1602" spans="1:12" x14ac:dyDescent="0.25">
      <c r="A1602" s="11"/>
      <c r="B1602" s="12"/>
      <c r="C1602" s="14"/>
      <c r="D1602" s="40"/>
      <c r="E1602" s="25"/>
      <c r="F1602" s="6"/>
      <c r="G1602" s="7"/>
      <c r="H1602" s="7"/>
      <c r="I1602" s="8"/>
      <c r="J1602" s="9">
        <v>0</v>
      </c>
      <c r="K1602" s="9">
        <v>0</v>
      </c>
      <c r="L1602" s="10">
        <v>0</v>
      </c>
    </row>
    <row r="1603" spans="1:12" x14ac:dyDescent="0.25">
      <c r="A1603" s="11"/>
      <c r="B1603" s="12"/>
      <c r="C1603" s="14"/>
      <c r="D1603" s="40"/>
      <c r="E1603" s="25"/>
      <c r="F1603" s="6"/>
      <c r="G1603" s="7"/>
      <c r="H1603" s="7"/>
      <c r="I1603" s="8"/>
      <c r="J1603" s="9">
        <v>0</v>
      </c>
      <c r="K1603" s="9">
        <v>0</v>
      </c>
      <c r="L1603" s="10">
        <v>0</v>
      </c>
    </row>
    <row r="1604" spans="1:12" x14ac:dyDescent="0.25">
      <c r="A1604" s="11"/>
      <c r="B1604" s="12"/>
      <c r="C1604" s="14"/>
      <c r="D1604" s="40"/>
      <c r="E1604" s="25"/>
      <c r="F1604" s="6"/>
      <c r="G1604" s="7"/>
      <c r="H1604" s="7"/>
      <c r="I1604" s="8"/>
      <c r="J1604" s="9">
        <v>0</v>
      </c>
      <c r="K1604" s="9">
        <v>0</v>
      </c>
      <c r="L1604" s="10">
        <v>0</v>
      </c>
    </row>
    <row r="1605" spans="1:12" x14ac:dyDescent="0.25">
      <c r="A1605" s="11"/>
      <c r="B1605" s="12"/>
      <c r="C1605" s="14"/>
      <c r="D1605" s="40"/>
      <c r="E1605" s="25"/>
      <c r="F1605" s="6"/>
      <c r="G1605" s="7"/>
      <c r="H1605" s="7"/>
      <c r="I1605" s="8"/>
      <c r="J1605" s="9">
        <v>0</v>
      </c>
      <c r="K1605" s="9">
        <v>0</v>
      </c>
      <c r="L1605" s="10">
        <v>0</v>
      </c>
    </row>
    <row r="1606" spans="1:12" x14ac:dyDescent="0.25">
      <c r="A1606" s="11"/>
      <c r="B1606" s="12"/>
      <c r="C1606" s="14"/>
      <c r="D1606" s="40"/>
      <c r="E1606" s="25"/>
      <c r="F1606" s="6"/>
      <c r="G1606" s="7"/>
      <c r="H1606" s="7"/>
      <c r="I1606" s="8"/>
      <c r="J1606" s="9">
        <v>0</v>
      </c>
      <c r="K1606" s="9">
        <v>0</v>
      </c>
      <c r="L1606" s="10">
        <v>0</v>
      </c>
    </row>
    <row r="1607" spans="1:12" x14ac:dyDescent="0.25">
      <c r="A1607" s="11"/>
      <c r="B1607" s="12"/>
      <c r="C1607" s="14"/>
      <c r="D1607" s="40"/>
      <c r="E1607" s="25"/>
      <c r="F1607" s="6"/>
      <c r="G1607" s="7"/>
      <c r="H1607" s="7"/>
      <c r="I1607" s="8"/>
      <c r="J1607" s="9">
        <v>0</v>
      </c>
      <c r="K1607" s="9">
        <v>0</v>
      </c>
      <c r="L1607" s="10">
        <v>0</v>
      </c>
    </row>
    <row r="1608" spans="1:12" x14ac:dyDescent="0.25">
      <c r="A1608" s="11"/>
      <c r="B1608" s="12"/>
      <c r="C1608" s="14"/>
      <c r="D1608" s="40"/>
      <c r="E1608" s="25"/>
      <c r="F1608" s="6"/>
      <c r="G1608" s="7"/>
      <c r="H1608" s="7"/>
      <c r="I1608" s="8"/>
      <c r="J1608" s="9">
        <v>0</v>
      </c>
      <c r="K1608" s="9">
        <v>0</v>
      </c>
      <c r="L1608" s="10">
        <v>0</v>
      </c>
    </row>
    <row r="1609" spans="1:12" x14ac:dyDescent="0.25">
      <c r="A1609" s="11"/>
      <c r="B1609" s="12"/>
      <c r="C1609" s="14"/>
      <c r="D1609" s="40"/>
      <c r="E1609" s="25"/>
      <c r="F1609" s="6"/>
      <c r="G1609" s="7"/>
      <c r="H1609" s="7"/>
      <c r="I1609" s="8"/>
      <c r="J1609" s="9">
        <v>0</v>
      </c>
      <c r="K1609" s="9">
        <v>0</v>
      </c>
      <c r="L1609" s="10">
        <v>0</v>
      </c>
    </row>
    <row r="1610" spans="1:12" x14ac:dyDescent="0.25">
      <c r="A1610" s="11"/>
      <c r="B1610" s="12"/>
      <c r="C1610" s="14"/>
      <c r="D1610" s="40"/>
      <c r="E1610" s="25"/>
      <c r="F1610" s="6"/>
      <c r="G1610" s="7"/>
      <c r="H1610" s="7"/>
      <c r="I1610" s="8"/>
      <c r="J1610" s="9">
        <v>0</v>
      </c>
      <c r="K1610" s="9">
        <v>0</v>
      </c>
      <c r="L1610" s="10">
        <v>0</v>
      </c>
    </row>
    <row r="1611" spans="1:12" x14ac:dyDescent="0.25">
      <c r="A1611" s="11"/>
      <c r="B1611" s="12"/>
      <c r="C1611" s="14"/>
      <c r="D1611" s="40"/>
      <c r="E1611" s="25"/>
      <c r="F1611" s="6"/>
      <c r="G1611" s="7"/>
      <c r="H1611" s="7"/>
      <c r="I1611" s="8"/>
      <c r="J1611" s="9">
        <v>0</v>
      </c>
      <c r="K1611" s="9">
        <v>0</v>
      </c>
      <c r="L1611" s="10">
        <v>0</v>
      </c>
    </row>
    <row r="1612" spans="1:12" x14ac:dyDescent="0.25">
      <c r="A1612" s="11"/>
      <c r="B1612" s="12"/>
      <c r="C1612" s="14"/>
      <c r="D1612" s="40"/>
      <c r="E1612" s="25"/>
      <c r="F1612" s="6"/>
      <c r="G1612" s="7"/>
      <c r="H1612" s="7"/>
      <c r="I1612" s="8"/>
      <c r="J1612" s="9">
        <v>0</v>
      </c>
      <c r="K1612" s="9">
        <v>0</v>
      </c>
      <c r="L1612" s="10">
        <v>0</v>
      </c>
    </row>
    <row r="1613" spans="1:12" x14ac:dyDescent="0.25">
      <c r="A1613" s="11"/>
      <c r="B1613" s="12"/>
      <c r="C1613" s="14"/>
      <c r="D1613" s="40"/>
      <c r="E1613" s="25"/>
      <c r="F1613" s="6"/>
      <c r="G1613" s="7"/>
      <c r="H1613" s="7"/>
      <c r="I1613" s="8"/>
      <c r="J1613" s="9">
        <v>0</v>
      </c>
      <c r="K1613" s="9">
        <v>0</v>
      </c>
      <c r="L1613" s="10">
        <v>0</v>
      </c>
    </row>
    <row r="1614" spans="1:12" x14ac:dyDescent="0.25">
      <c r="A1614" s="11"/>
      <c r="B1614" s="12"/>
      <c r="C1614" s="14"/>
      <c r="D1614" s="40"/>
      <c r="E1614" s="25"/>
      <c r="F1614" s="6"/>
      <c r="G1614" s="7"/>
      <c r="H1614" s="7"/>
      <c r="I1614" s="8"/>
      <c r="J1614" s="9">
        <v>0</v>
      </c>
      <c r="K1614" s="9">
        <v>0</v>
      </c>
      <c r="L1614" s="10">
        <v>0</v>
      </c>
    </row>
    <row r="1615" spans="1:12" x14ac:dyDescent="0.25">
      <c r="A1615" s="11"/>
      <c r="B1615" s="12"/>
      <c r="C1615" s="14"/>
      <c r="D1615" s="40"/>
      <c r="E1615" s="25"/>
      <c r="F1615" s="6"/>
      <c r="G1615" s="7"/>
      <c r="H1615" s="7"/>
      <c r="I1615" s="8"/>
      <c r="J1615" s="9">
        <v>0</v>
      </c>
      <c r="K1615" s="9">
        <v>0</v>
      </c>
      <c r="L1615" s="10">
        <v>0</v>
      </c>
    </row>
    <row r="1616" spans="1:12" x14ac:dyDescent="0.25">
      <c r="A1616" s="11"/>
      <c r="B1616" s="57"/>
      <c r="C1616" s="14"/>
      <c r="D1616" s="105"/>
      <c r="E1616" s="25"/>
      <c r="F1616" s="6"/>
      <c r="G1616" s="7"/>
      <c r="H1616" s="7"/>
      <c r="I1616" s="8"/>
      <c r="J1616" s="9">
        <v>0</v>
      </c>
      <c r="K1616" s="9">
        <v>0</v>
      </c>
      <c r="L1616" s="10">
        <v>0</v>
      </c>
    </row>
    <row r="1617" spans="1:12" x14ac:dyDescent="0.25">
      <c r="A1617" s="11"/>
      <c r="B1617" s="57"/>
      <c r="C1617" s="14"/>
      <c r="D1617" s="105"/>
      <c r="E1617" s="25"/>
      <c r="F1617" s="6"/>
      <c r="G1617" s="7"/>
      <c r="H1617" s="7"/>
      <c r="I1617" s="8"/>
      <c r="J1617" s="9">
        <v>0</v>
      </c>
      <c r="K1617" s="9">
        <v>0</v>
      </c>
      <c r="L1617" s="10">
        <v>0</v>
      </c>
    </row>
    <row r="1618" spans="1:12" x14ac:dyDescent="0.25">
      <c r="A1618" s="11"/>
      <c r="B1618" s="57"/>
      <c r="C1618" s="14"/>
      <c r="D1618" s="105"/>
      <c r="E1618" s="25"/>
      <c r="F1618" s="6"/>
      <c r="G1618" s="7"/>
      <c r="H1618" s="7"/>
      <c r="I1618" s="8"/>
      <c r="J1618" s="9">
        <v>0</v>
      </c>
      <c r="K1618" s="9">
        <v>0</v>
      </c>
      <c r="L1618" s="10">
        <v>0</v>
      </c>
    </row>
    <row r="1619" spans="1:12" x14ac:dyDescent="0.25">
      <c r="A1619" s="11"/>
      <c r="B1619" s="57"/>
      <c r="C1619" s="14"/>
      <c r="D1619" s="105"/>
      <c r="E1619" s="25"/>
      <c r="F1619" s="6"/>
      <c r="G1619" s="7"/>
      <c r="H1619" s="7"/>
      <c r="I1619" s="8"/>
      <c r="J1619" s="9">
        <v>0</v>
      </c>
      <c r="K1619" s="9">
        <v>0</v>
      </c>
      <c r="L1619" s="10">
        <v>0</v>
      </c>
    </row>
    <row r="1620" spans="1:12" x14ac:dyDescent="0.25">
      <c r="A1620" s="11"/>
      <c r="B1620" s="12"/>
      <c r="C1620" s="14"/>
      <c r="D1620" s="40"/>
      <c r="E1620" s="25"/>
      <c r="F1620" s="6"/>
      <c r="G1620" s="7"/>
      <c r="H1620" s="7"/>
      <c r="I1620" s="8"/>
      <c r="J1620" s="9">
        <v>0</v>
      </c>
      <c r="K1620" s="9">
        <v>0</v>
      </c>
      <c r="L1620" s="10">
        <v>0</v>
      </c>
    </row>
    <row r="1621" spans="1:12" x14ac:dyDescent="0.25">
      <c r="A1621" s="11"/>
      <c r="B1621" s="12"/>
      <c r="C1621" s="14"/>
      <c r="D1621" s="40"/>
      <c r="E1621" s="25"/>
      <c r="F1621" s="6"/>
      <c r="G1621" s="7"/>
      <c r="H1621" s="7"/>
      <c r="I1621" s="8"/>
      <c r="J1621" s="9">
        <v>0</v>
      </c>
      <c r="K1621" s="9">
        <v>0</v>
      </c>
      <c r="L1621" s="10">
        <v>0</v>
      </c>
    </row>
    <row r="1622" spans="1:12" x14ac:dyDescent="0.25">
      <c r="A1622" s="11"/>
      <c r="B1622" s="12"/>
      <c r="C1622" s="14"/>
      <c r="D1622" s="40"/>
      <c r="E1622" s="25"/>
      <c r="F1622" s="6"/>
      <c r="G1622" s="7"/>
      <c r="H1622" s="7"/>
      <c r="I1622" s="8"/>
      <c r="J1622" s="9">
        <v>0</v>
      </c>
      <c r="K1622" s="9">
        <v>0</v>
      </c>
      <c r="L1622" s="10">
        <v>0</v>
      </c>
    </row>
    <row r="1623" spans="1:12" x14ac:dyDescent="0.25">
      <c r="A1623" s="11"/>
      <c r="B1623" s="12"/>
      <c r="C1623" s="14"/>
      <c r="D1623" s="40"/>
      <c r="E1623" s="25"/>
      <c r="F1623" s="6"/>
      <c r="G1623" s="7"/>
      <c r="H1623" s="7"/>
      <c r="I1623" s="8"/>
      <c r="J1623" s="9">
        <v>0</v>
      </c>
      <c r="K1623" s="9">
        <v>0</v>
      </c>
      <c r="L1623" s="10">
        <v>0</v>
      </c>
    </row>
    <row r="1624" spans="1:12" x14ac:dyDescent="0.25">
      <c r="A1624" s="11"/>
      <c r="B1624" s="12"/>
      <c r="C1624" s="14"/>
      <c r="D1624" s="40"/>
      <c r="E1624" s="25"/>
      <c r="F1624" s="6"/>
      <c r="G1624" s="7"/>
      <c r="H1624" s="7"/>
      <c r="I1624" s="8"/>
      <c r="J1624" s="9">
        <v>0</v>
      </c>
      <c r="K1624" s="9">
        <v>0</v>
      </c>
      <c r="L1624" s="10">
        <v>0</v>
      </c>
    </row>
    <row r="1625" spans="1:12" x14ac:dyDescent="0.25">
      <c r="A1625" s="11"/>
      <c r="B1625" s="12"/>
      <c r="C1625" s="14"/>
      <c r="D1625" s="40"/>
      <c r="E1625" s="25"/>
      <c r="F1625" s="6"/>
      <c r="G1625" s="7"/>
      <c r="H1625" s="7"/>
      <c r="I1625" s="8"/>
      <c r="J1625" s="9">
        <v>0</v>
      </c>
      <c r="K1625" s="9">
        <v>0</v>
      </c>
      <c r="L1625" s="10">
        <v>0</v>
      </c>
    </row>
    <row r="1626" spans="1:12" x14ac:dyDescent="0.25">
      <c r="A1626" s="11"/>
      <c r="B1626" s="12"/>
      <c r="C1626" s="14"/>
      <c r="D1626" s="40"/>
      <c r="E1626" s="25"/>
      <c r="F1626" s="6"/>
      <c r="G1626" s="7"/>
      <c r="H1626" s="7"/>
      <c r="I1626" s="8"/>
      <c r="J1626" s="9">
        <v>0</v>
      </c>
      <c r="K1626" s="9">
        <v>0</v>
      </c>
      <c r="L1626" s="10">
        <v>0</v>
      </c>
    </row>
    <row r="1627" spans="1:12" x14ac:dyDescent="0.25">
      <c r="A1627" s="11"/>
      <c r="B1627" s="12"/>
      <c r="C1627" s="14"/>
      <c r="D1627" s="40"/>
      <c r="E1627" s="25"/>
      <c r="F1627" s="6"/>
      <c r="G1627" s="7"/>
      <c r="H1627" s="7"/>
      <c r="I1627" s="8"/>
      <c r="J1627" s="9">
        <v>0</v>
      </c>
      <c r="K1627" s="9">
        <v>0</v>
      </c>
      <c r="L1627" s="10">
        <v>0</v>
      </c>
    </row>
    <row r="1628" spans="1:12" x14ac:dyDescent="0.25">
      <c r="A1628" s="11"/>
      <c r="B1628" s="12"/>
      <c r="C1628" s="14"/>
      <c r="D1628" s="40"/>
      <c r="E1628" s="25"/>
      <c r="F1628" s="6"/>
      <c r="G1628" s="7"/>
      <c r="H1628" s="7"/>
      <c r="I1628" s="8"/>
      <c r="J1628" s="9">
        <v>0</v>
      </c>
      <c r="K1628" s="9">
        <v>0</v>
      </c>
      <c r="L1628" s="10">
        <v>0</v>
      </c>
    </row>
    <row r="1629" spans="1:12" x14ac:dyDescent="0.25">
      <c r="A1629" s="11"/>
      <c r="B1629" s="12"/>
      <c r="C1629" s="14"/>
      <c r="D1629" s="40"/>
      <c r="E1629" s="25"/>
      <c r="F1629" s="6"/>
      <c r="G1629" s="7"/>
      <c r="H1629" s="7"/>
      <c r="I1629" s="8"/>
      <c r="J1629" s="9">
        <v>0</v>
      </c>
      <c r="K1629" s="9">
        <v>0</v>
      </c>
      <c r="L1629" s="10">
        <v>0</v>
      </c>
    </row>
    <row r="1630" spans="1:12" x14ac:dyDescent="0.25">
      <c r="A1630" s="11"/>
      <c r="B1630" s="12"/>
      <c r="C1630" s="14"/>
      <c r="D1630" s="40"/>
      <c r="E1630" s="25"/>
      <c r="F1630" s="6"/>
      <c r="G1630" s="7"/>
      <c r="H1630" s="7"/>
      <c r="I1630" s="8"/>
      <c r="J1630" s="9">
        <v>0</v>
      </c>
      <c r="K1630" s="9">
        <v>0</v>
      </c>
      <c r="L1630" s="10">
        <v>0</v>
      </c>
    </row>
    <row r="1631" spans="1:12" x14ac:dyDescent="0.25">
      <c r="A1631" s="11"/>
      <c r="B1631" s="12"/>
      <c r="C1631" s="14"/>
      <c r="D1631" s="40"/>
      <c r="E1631" s="25"/>
      <c r="F1631" s="6"/>
      <c r="G1631" s="7"/>
      <c r="H1631" s="7"/>
      <c r="I1631" s="8"/>
      <c r="J1631" s="9">
        <v>0</v>
      </c>
      <c r="K1631" s="9">
        <v>0</v>
      </c>
      <c r="L1631" s="10">
        <v>0</v>
      </c>
    </row>
    <row r="1632" spans="1:12" x14ac:dyDescent="0.25">
      <c r="A1632" s="11"/>
      <c r="B1632" s="12"/>
      <c r="C1632" s="14"/>
      <c r="D1632" s="40"/>
      <c r="E1632" s="25"/>
      <c r="F1632" s="6"/>
      <c r="G1632" s="7"/>
      <c r="H1632" s="7"/>
      <c r="I1632" s="8"/>
      <c r="J1632" s="9">
        <v>0</v>
      </c>
      <c r="K1632" s="9">
        <v>0</v>
      </c>
      <c r="L1632" s="10">
        <v>0</v>
      </c>
    </row>
    <row r="1633" spans="1:12" x14ac:dyDescent="0.25">
      <c r="A1633" s="43"/>
      <c r="B1633" s="44"/>
      <c r="C1633" s="14"/>
      <c r="D1633" s="40"/>
      <c r="E1633" s="25"/>
      <c r="F1633" s="6"/>
      <c r="G1633" s="7"/>
      <c r="H1633" s="7"/>
      <c r="I1633" s="8"/>
      <c r="J1633" s="9">
        <v>0</v>
      </c>
      <c r="K1633" s="9">
        <v>0</v>
      </c>
      <c r="L1633" s="10">
        <v>0</v>
      </c>
    </row>
    <row r="1634" spans="1:12" ht="24.75" x14ac:dyDescent="0.25">
      <c r="A1634" s="45" t="s">
        <v>320</v>
      </c>
      <c r="B1634" s="46" t="s">
        <v>763</v>
      </c>
      <c r="C1634" s="14" t="s">
        <v>479</v>
      </c>
      <c r="D1634" s="40" t="s">
        <v>222</v>
      </c>
      <c r="E1634" s="25" t="s">
        <v>764</v>
      </c>
      <c r="F1634" s="6">
        <v>1</v>
      </c>
      <c r="G1634" s="7"/>
      <c r="H1634" s="7">
        <v>45</v>
      </c>
      <c r="I1634" s="67">
        <v>15</v>
      </c>
      <c r="J1634" s="9">
        <v>0</v>
      </c>
      <c r="K1634" s="9">
        <v>1.3</v>
      </c>
      <c r="L1634" s="10">
        <v>43.9</v>
      </c>
    </row>
    <row r="1635" spans="1:12" ht="24.75" x14ac:dyDescent="0.25">
      <c r="A1635" s="11"/>
      <c r="B1635" s="12"/>
      <c r="C1635" s="14" t="s">
        <v>598</v>
      </c>
      <c r="D1635" s="40" t="s">
        <v>222</v>
      </c>
      <c r="E1635" s="5" t="s">
        <v>765</v>
      </c>
      <c r="F1635" s="6">
        <v>1</v>
      </c>
      <c r="G1635" s="7"/>
      <c r="H1635" s="7">
        <v>45</v>
      </c>
      <c r="I1635" s="8">
        <v>15</v>
      </c>
      <c r="J1635" s="9">
        <v>0</v>
      </c>
      <c r="K1635" s="9">
        <v>1.3</v>
      </c>
      <c r="L1635" s="10">
        <v>43.9</v>
      </c>
    </row>
    <row r="1636" spans="1:12" ht="36.75" x14ac:dyDescent="0.25">
      <c r="A1636" s="11"/>
      <c r="B1636" s="12"/>
      <c r="C1636" s="14" t="s">
        <v>127</v>
      </c>
      <c r="D1636" s="40" t="s">
        <v>766</v>
      </c>
      <c r="E1636" s="5" t="s">
        <v>767</v>
      </c>
      <c r="F1636" s="6">
        <v>1</v>
      </c>
      <c r="G1636" s="7"/>
      <c r="H1636" s="7">
        <v>5</v>
      </c>
      <c r="I1636" s="8">
        <v>28</v>
      </c>
      <c r="J1636" s="9">
        <v>0</v>
      </c>
      <c r="K1636" s="9">
        <v>1</v>
      </c>
      <c r="L1636" s="10">
        <v>3.8</v>
      </c>
    </row>
    <row r="1637" spans="1:12" ht="36.75" x14ac:dyDescent="0.25">
      <c r="A1637" s="11"/>
      <c r="B1637" s="12"/>
      <c r="C1637" s="14" t="s">
        <v>228</v>
      </c>
      <c r="D1637" s="40" t="s">
        <v>766</v>
      </c>
      <c r="E1637" s="5" t="s">
        <v>768</v>
      </c>
      <c r="F1637" s="6">
        <v>1</v>
      </c>
      <c r="G1637" s="7"/>
      <c r="H1637" s="7">
        <v>5</v>
      </c>
      <c r="I1637" s="8">
        <v>26</v>
      </c>
      <c r="J1637" s="9">
        <v>0</v>
      </c>
      <c r="K1637" s="9">
        <v>1</v>
      </c>
      <c r="L1637" s="10">
        <v>3.8</v>
      </c>
    </row>
    <row r="1638" spans="1:12" x14ac:dyDescent="0.25">
      <c r="A1638" s="11" t="s">
        <v>717</v>
      </c>
      <c r="B1638" s="12" t="s">
        <v>718</v>
      </c>
      <c r="C1638" s="14" t="s">
        <v>769</v>
      </c>
      <c r="D1638" s="40" t="s">
        <v>770</v>
      </c>
      <c r="E1638" s="5" t="s">
        <v>16</v>
      </c>
      <c r="F1638" s="6">
        <v>1</v>
      </c>
      <c r="G1638" s="7">
        <v>15</v>
      </c>
      <c r="H1638" s="7">
        <v>30</v>
      </c>
      <c r="I1638" s="67">
        <v>22</v>
      </c>
      <c r="J1638" s="9">
        <v>1.3</v>
      </c>
      <c r="K1638" s="9">
        <v>1.3</v>
      </c>
      <c r="L1638" s="10">
        <v>48.8</v>
      </c>
    </row>
    <row r="1639" spans="1:12" ht="36.75" x14ac:dyDescent="0.25">
      <c r="A1639" s="11"/>
      <c r="B1639" s="12">
        <v>64.5</v>
      </c>
      <c r="C1639" s="14" t="s">
        <v>673</v>
      </c>
      <c r="D1639" s="40" t="s">
        <v>771</v>
      </c>
      <c r="E1639" s="5" t="s">
        <v>268</v>
      </c>
      <c r="F1639" s="6">
        <v>1</v>
      </c>
      <c r="G1639" s="7"/>
      <c r="H1639" s="7">
        <v>40</v>
      </c>
      <c r="I1639" s="67">
        <v>15</v>
      </c>
      <c r="J1639" s="9">
        <v>0</v>
      </c>
      <c r="K1639" s="9">
        <v>1.3</v>
      </c>
      <c r="L1639" s="10">
        <v>39</v>
      </c>
    </row>
    <row r="1640" spans="1:12" x14ac:dyDescent="0.25">
      <c r="A1640" s="11"/>
      <c r="B1640" s="12"/>
      <c r="C1640" s="14" t="s">
        <v>772</v>
      </c>
      <c r="D1640" s="40" t="s">
        <v>26</v>
      </c>
      <c r="E1640" s="5" t="s">
        <v>738</v>
      </c>
      <c r="F1640" s="6">
        <v>1</v>
      </c>
      <c r="G1640" s="7">
        <v>60</v>
      </c>
      <c r="H1640" s="7"/>
      <c r="I1640" s="67">
        <v>58</v>
      </c>
      <c r="J1640" s="9">
        <v>1.2</v>
      </c>
      <c r="K1640" s="9">
        <v>0</v>
      </c>
      <c r="L1640" s="10">
        <v>72</v>
      </c>
    </row>
    <row r="1641" spans="1:12" x14ac:dyDescent="0.25">
      <c r="A1641" s="11"/>
      <c r="B1641" s="12"/>
      <c r="C1641" s="14" t="s">
        <v>773</v>
      </c>
      <c r="D1641" s="81" t="s">
        <v>29</v>
      </c>
      <c r="E1641" s="5" t="s">
        <v>738</v>
      </c>
      <c r="F1641" s="6">
        <v>1</v>
      </c>
      <c r="G1641" s="7">
        <v>16</v>
      </c>
      <c r="H1641" s="7"/>
      <c r="I1641" s="8"/>
      <c r="J1641" s="9">
        <v>0</v>
      </c>
      <c r="K1641" s="9">
        <v>0</v>
      </c>
      <c r="L1641" s="10">
        <v>0</v>
      </c>
    </row>
    <row r="1642" spans="1:12" x14ac:dyDescent="0.25">
      <c r="A1642" s="11"/>
      <c r="B1642" s="12"/>
      <c r="C1642" s="14" t="s">
        <v>774</v>
      </c>
      <c r="D1642" s="40" t="s">
        <v>60</v>
      </c>
      <c r="E1642" s="5" t="s">
        <v>775</v>
      </c>
      <c r="F1642" s="6">
        <v>1</v>
      </c>
      <c r="G1642" s="7"/>
      <c r="H1642" s="7">
        <v>180</v>
      </c>
      <c r="I1642" s="67">
        <v>29</v>
      </c>
      <c r="J1642" s="9">
        <v>0</v>
      </c>
      <c r="K1642" s="9">
        <v>1</v>
      </c>
      <c r="L1642" s="10">
        <v>135</v>
      </c>
    </row>
    <row r="1643" spans="1:12" x14ac:dyDescent="0.25">
      <c r="A1643" s="11"/>
      <c r="B1643" s="12"/>
      <c r="C1643" s="14" t="s">
        <v>65</v>
      </c>
      <c r="D1643" s="40" t="s">
        <v>60</v>
      </c>
      <c r="E1643" s="25" t="s">
        <v>663</v>
      </c>
      <c r="F1643" s="6">
        <v>1</v>
      </c>
      <c r="G1643" s="7"/>
      <c r="H1643" s="7">
        <v>90</v>
      </c>
      <c r="I1643" s="67">
        <v>29</v>
      </c>
      <c r="J1643" s="9">
        <v>0</v>
      </c>
      <c r="K1643" s="9">
        <v>1</v>
      </c>
      <c r="L1643" s="13">
        <v>67.5</v>
      </c>
    </row>
    <row r="1644" spans="1:12" x14ac:dyDescent="0.25">
      <c r="A1644" s="11"/>
      <c r="B1644" s="12"/>
      <c r="C1644" s="14"/>
      <c r="D1644" s="40"/>
      <c r="E1644" s="25"/>
      <c r="F1644" s="6"/>
      <c r="G1644" s="7"/>
      <c r="H1644" s="7"/>
      <c r="I1644" s="8"/>
      <c r="J1644" s="9">
        <v>0</v>
      </c>
      <c r="K1644" s="9">
        <v>0</v>
      </c>
      <c r="L1644" s="10">
        <v>0</v>
      </c>
    </row>
    <row r="1645" spans="1:12" x14ac:dyDescent="0.25">
      <c r="A1645" s="11"/>
      <c r="B1645" s="12"/>
      <c r="C1645" s="14" t="s">
        <v>776</v>
      </c>
      <c r="D1645" s="40" t="s">
        <v>83</v>
      </c>
      <c r="E1645" s="25" t="s">
        <v>8</v>
      </c>
      <c r="F1645" s="6">
        <v>2</v>
      </c>
      <c r="G1645" s="7"/>
      <c r="H1645" s="7">
        <v>7</v>
      </c>
      <c r="I1645" s="67">
        <f>VLOOKUP(C1645,[1]LHP!$B$4850:$G$7706,6,1)</f>
        <v>43</v>
      </c>
      <c r="J1645" s="9">
        <v>0</v>
      </c>
      <c r="K1645" s="9">
        <v>0</v>
      </c>
      <c r="L1645" s="10">
        <v>21.5</v>
      </c>
    </row>
    <row r="1646" spans="1:12" x14ac:dyDescent="0.25">
      <c r="A1646" s="11"/>
      <c r="B1646" s="12"/>
      <c r="C1646" s="14" t="s">
        <v>777</v>
      </c>
      <c r="D1646" s="40" t="s">
        <v>79</v>
      </c>
      <c r="E1646" s="25" t="s">
        <v>180</v>
      </c>
      <c r="F1646" s="6">
        <v>2</v>
      </c>
      <c r="G1646" s="7"/>
      <c r="H1646" s="7">
        <v>120</v>
      </c>
      <c r="I1646" s="67">
        <v>22</v>
      </c>
      <c r="J1646" s="9">
        <v>0</v>
      </c>
      <c r="K1646" s="9">
        <v>1</v>
      </c>
      <c r="L1646" s="13">
        <v>90</v>
      </c>
    </row>
    <row r="1647" spans="1:12" x14ac:dyDescent="0.25">
      <c r="A1647" s="11"/>
      <c r="B1647" s="12"/>
      <c r="C1647" s="14" t="s">
        <v>203</v>
      </c>
      <c r="D1647" s="40" t="s">
        <v>79</v>
      </c>
      <c r="E1647" s="25" t="s">
        <v>778</v>
      </c>
      <c r="F1647" s="6">
        <v>2</v>
      </c>
      <c r="G1647" s="7"/>
      <c r="H1647" s="7">
        <v>60</v>
      </c>
      <c r="I1647" s="67">
        <v>20</v>
      </c>
      <c r="J1647" s="9">
        <v>0</v>
      </c>
      <c r="K1647" s="9">
        <v>1</v>
      </c>
      <c r="L1647" s="10">
        <v>45</v>
      </c>
    </row>
    <row r="1648" spans="1:12" x14ac:dyDescent="0.25">
      <c r="A1648" s="11"/>
      <c r="B1648" s="12"/>
      <c r="C1648" s="14" t="s">
        <v>707</v>
      </c>
      <c r="D1648" s="40" t="s">
        <v>79</v>
      </c>
      <c r="E1648" s="25" t="s">
        <v>779</v>
      </c>
      <c r="F1648" s="6">
        <v>2</v>
      </c>
      <c r="G1648" s="7"/>
      <c r="H1648" s="7">
        <v>60</v>
      </c>
      <c r="I1648" s="67">
        <v>21</v>
      </c>
      <c r="J1648" s="9">
        <v>0</v>
      </c>
      <c r="K1648" s="9">
        <v>1</v>
      </c>
      <c r="L1648" s="10">
        <v>45</v>
      </c>
    </row>
    <row r="1649" spans="1:12" x14ac:dyDescent="0.25">
      <c r="A1649" s="11"/>
      <c r="B1649" s="12"/>
      <c r="C1649" s="91" t="s">
        <v>780</v>
      </c>
      <c r="D1649" s="104" t="s">
        <v>29</v>
      </c>
      <c r="E1649" s="25" t="s">
        <v>738</v>
      </c>
      <c r="F1649" s="6">
        <v>2</v>
      </c>
      <c r="G1649" s="7">
        <v>15</v>
      </c>
      <c r="H1649" s="7"/>
      <c r="I1649" s="8"/>
      <c r="J1649" s="9">
        <v>0</v>
      </c>
      <c r="K1649" s="9">
        <v>0</v>
      </c>
      <c r="L1649" s="10">
        <v>0</v>
      </c>
    </row>
    <row r="1650" spans="1:12" x14ac:dyDescent="0.25">
      <c r="A1650" s="11"/>
      <c r="B1650" s="103"/>
      <c r="C1650" s="14" t="s">
        <v>373</v>
      </c>
      <c r="D1650" s="68" t="s">
        <v>104</v>
      </c>
      <c r="E1650" s="25" t="s">
        <v>775</v>
      </c>
      <c r="F1650" s="6">
        <v>2</v>
      </c>
      <c r="G1650" s="7"/>
      <c r="H1650" s="7">
        <v>180</v>
      </c>
      <c r="I1650" s="67">
        <v>22</v>
      </c>
      <c r="J1650" s="9">
        <v>0</v>
      </c>
      <c r="K1650" s="9">
        <v>1</v>
      </c>
      <c r="L1650" s="13">
        <v>135</v>
      </c>
    </row>
    <row r="1651" spans="1:12" ht="36.75" x14ac:dyDescent="0.25">
      <c r="A1651" s="11"/>
      <c r="B1651" s="103"/>
      <c r="C1651" s="14" t="s">
        <v>369</v>
      </c>
      <c r="D1651" s="105" t="s">
        <v>781</v>
      </c>
      <c r="E1651" s="25" t="s">
        <v>27</v>
      </c>
      <c r="F1651" s="6">
        <v>2</v>
      </c>
      <c r="G1651" s="7"/>
      <c r="H1651" s="7">
        <v>5</v>
      </c>
      <c r="I1651" s="8">
        <f>VLOOKUP(C1651,[1]LHP!$B$4850:$G$7706,6,1)</f>
        <v>17</v>
      </c>
      <c r="J1651" s="9">
        <v>0</v>
      </c>
      <c r="K1651" s="9">
        <v>1.3</v>
      </c>
      <c r="L1651" s="10">
        <v>4.9000000000000004</v>
      </c>
    </row>
    <row r="1652" spans="1:12" x14ac:dyDescent="0.25">
      <c r="A1652" s="11"/>
      <c r="B1652" s="103"/>
      <c r="C1652" s="14" t="s">
        <v>782</v>
      </c>
      <c r="D1652" s="68" t="s">
        <v>26</v>
      </c>
      <c r="E1652" s="25" t="s">
        <v>619</v>
      </c>
      <c r="F1652" s="6">
        <v>2</v>
      </c>
      <c r="G1652" s="7">
        <v>60</v>
      </c>
      <c r="H1652" s="7"/>
      <c r="I1652" s="67">
        <f>VLOOKUP(C1652,[1]LHP!$B$4850:$G$7706,6,1)</f>
        <v>45</v>
      </c>
      <c r="J1652" s="9">
        <v>1.2</v>
      </c>
      <c r="K1652" s="9">
        <v>0</v>
      </c>
      <c r="L1652" s="10">
        <v>72</v>
      </c>
    </row>
    <row r="1653" spans="1:12" x14ac:dyDescent="0.25">
      <c r="A1653" s="11"/>
      <c r="B1653" s="103"/>
      <c r="C1653" s="14" t="s">
        <v>373</v>
      </c>
      <c r="D1653" s="105" t="s">
        <v>104</v>
      </c>
      <c r="E1653" s="111" t="s">
        <v>783</v>
      </c>
      <c r="F1653" s="6">
        <v>2</v>
      </c>
      <c r="G1653" s="7"/>
      <c r="H1653" s="7">
        <v>60</v>
      </c>
      <c r="I1653" s="67">
        <v>24</v>
      </c>
      <c r="J1653" s="9">
        <v>0</v>
      </c>
      <c r="K1653" s="9">
        <v>1</v>
      </c>
      <c r="L1653" s="10">
        <v>45</v>
      </c>
    </row>
    <row r="1654" spans="1:12" x14ac:dyDescent="0.25">
      <c r="A1654" s="112"/>
      <c r="B1654" s="113"/>
      <c r="C1654" s="14"/>
      <c r="D1654" s="14"/>
      <c r="E1654" s="111"/>
      <c r="F1654" s="6"/>
      <c r="G1654" s="7"/>
      <c r="H1654" s="7"/>
      <c r="I1654" s="67"/>
      <c r="J1654" s="9">
        <v>0</v>
      </c>
      <c r="K1654" s="9">
        <v>0</v>
      </c>
      <c r="L1654" s="10">
        <v>0</v>
      </c>
    </row>
    <row r="1655" spans="1:12" x14ac:dyDescent="0.25">
      <c r="A1655" s="43"/>
      <c r="B1655" s="44"/>
      <c r="C1655" s="14"/>
      <c r="D1655" s="14"/>
      <c r="E1655" s="111"/>
      <c r="F1655" s="6"/>
      <c r="G1655" s="7"/>
      <c r="H1655" s="7"/>
      <c r="I1655" s="8"/>
      <c r="J1655" s="9">
        <v>0</v>
      </c>
      <c r="K1655" s="9">
        <v>0</v>
      </c>
      <c r="L1655" s="10">
        <v>0</v>
      </c>
    </row>
    <row r="1656" spans="1:12" x14ac:dyDescent="0.25">
      <c r="A1656" s="11"/>
      <c r="B1656" s="12"/>
      <c r="C1656" s="14"/>
      <c r="D1656" s="14"/>
      <c r="E1656" s="111"/>
      <c r="F1656" s="6"/>
      <c r="G1656" s="7"/>
      <c r="H1656" s="7"/>
      <c r="I1656" s="8" t="e">
        <f>VLOOKUP(C1656,[1]LHP!$B$4850:$G$7706,6,1)</f>
        <v>#N/A</v>
      </c>
      <c r="J1656" s="9" t="e">
        <v>#N/A</v>
      </c>
      <c r="K1656" s="9">
        <v>0</v>
      </c>
      <c r="L1656" s="10">
        <v>0</v>
      </c>
    </row>
    <row r="1657" spans="1:12" x14ac:dyDescent="0.25">
      <c r="A1657" s="11"/>
      <c r="B1657" s="12"/>
      <c r="C1657" s="14"/>
      <c r="D1657" s="24"/>
      <c r="E1657" s="111"/>
      <c r="F1657" s="6"/>
      <c r="G1657" s="7"/>
      <c r="H1657" s="7"/>
      <c r="I1657" s="8" t="e">
        <f>VLOOKUP(C1657,[1]LHP!$B$4850:$G$7706,6,1)</f>
        <v>#N/A</v>
      </c>
      <c r="J1657" s="9" t="e">
        <v>#N/A</v>
      </c>
      <c r="K1657" s="9">
        <v>0</v>
      </c>
      <c r="L1657" s="10">
        <v>0</v>
      </c>
    </row>
    <row r="1658" spans="1:12" x14ac:dyDescent="0.25">
      <c r="A1658" s="11"/>
      <c r="B1658" s="12"/>
      <c r="C1658" s="14"/>
      <c r="D1658" s="24"/>
      <c r="E1658" s="111"/>
      <c r="F1658" s="6"/>
      <c r="G1658" s="7"/>
      <c r="H1658" s="7"/>
      <c r="I1658" s="8" t="e">
        <f>VLOOKUP(C1658,[1]LHP!$B$4850:$G$7706,6,1)</f>
        <v>#N/A</v>
      </c>
      <c r="J1658" s="9" t="e">
        <v>#N/A</v>
      </c>
      <c r="K1658" s="9">
        <v>0</v>
      </c>
      <c r="L1658" s="10">
        <v>0</v>
      </c>
    </row>
    <row r="1659" spans="1:12" x14ac:dyDescent="0.25">
      <c r="A1659" s="11"/>
      <c r="B1659" s="12"/>
      <c r="C1659" s="14"/>
      <c r="D1659" s="24"/>
      <c r="E1659" s="111"/>
      <c r="F1659" s="6"/>
      <c r="G1659" s="7"/>
      <c r="H1659" s="7"/>
      <c r="I1659" s="8" t="e">
        <f>VLOOKUP(C1659,[1]LHP!$B$4850:$G$7706,6,1)</f>
        <v>#N/A</v>
      </c>
      <c r="J1659" s="9" t="e">
        <v>#N/A</v>
      </c>
      <c r="K1659" s="9">
        <v>0</v>
      </c>
      <c r="L1659" s="10">
        <v>0</v>
      </c>
    </row>
    <row r="1660" spans="1:12" x14ac:dyDescent="0.25">
      <c r="A1660" s="11"/>
      <c r="B1660" s="12"/>
      <c r="C1660" s="14"/>
      <c r="D1660" s="24"/>
      <c r="E1660" s="111"/>
      <c r="F1660" s="6"/>
      <c r="G1660" s="7"/>
      <c r="H1660" s="7"/>
      <c r="I1660" s="8" t="e">
        <f>VLOOKUP(C1660,[1]LHP!$B$4850:$G$7706,6,1)</f>
        <v>#N/A</v>
      </c>
      <c r="J1660" s="9" t="e">
        <v>#N/A</v>
      </c>
      <c r="K1660" s="9">
        <v>0</v>
      </c>
      <c r="L1660" s="10">
        <v>0</v>
      </c>
    </row>
    <row r="1661" spans="1:12" x14ac:dyDescent="0.25">
      <c r="A1661" s="11"/>
      <c r="B1661" s="103"/>
      <c r="C1661" s="91"/>
      <c r="D1661" s="59"/>
      <c r="E1661" s="111"/>
      <c r="F1661" s="6"/>
      <c r="G1661" s="7"/>
      <c r="H1661" s="7"/>
      <c r="I1661" s="8" t="e">
        <f>VLOOKUP(C1661,[1]LHP!$B$4850:$G$7706,6,1)</f>
        <v>#N/A</v>
      </c>
      <c r="J1661" s="9" t="e">
        <v>#N/A</v>
      </c>
      <c r="K1661" s="9">
        <v>0</v>
      </c>
      <c r="L1661" s="10">
        <v>0</v>
      </c>
    </row>
    <row r="1662" spans="1:12" x14ac:dyDescent="0.25">
      <c r="A1662" s="11"/>
      <c r="B1662" s="103"/>
      <c r="C1662" s="14"/>
      <c r="D1662" s="59"/>
      <c r="E1662" s="111"/>
      <c r="F1662" s="6"/>
      <c r="G1662" s="7"/>
      <c r="H1662" s="7"/>
      <c r="I1662" s="8" t="e">
        <f>VLOOKUP(C1662,[1]LHP!$B$4850:$G$7706,6,1)</f>
        <v>#N/A</v>
      </c>
      <c r="J1662" s="9" t="e">
        <v>#N/A</v>
      </c>
      <c r="K1662" s="9">
        <v>0</v>
      </c>
      <c r="L1662" s="10">
        <v>0</v>
      </c>
    </row>
    <row r="1663" spans="1:12" x14ac:dyDescent="0.25">
      <c r="A1663" s="11"/>
      <c r="B1663" s="103"/>
      <c r="C1663" s="14"/>
      <c r="D1663" s="59"/>
      <c r="E1663" s="111"/>
      <c r="F1663" s="6"/>
      <c r="G1663" s="7"/>
      <c r="H1663" s="7"/>
      <c r="I1663" s="8" t="e">
        <f>VLOOKUP(C1663,[1]LHP!$B$4850:$G$7706,6,1)</f>
        <v>#N/A</v>
      </c>
      <c r="J1663" s="9" t="e">
        <v>#N/A</v>
      </c>
      <c r="K1663" s="9">
        <v>0</v>
      </c>
      <c r="L1663" s="10">
        <v>0</v>
      </c>
    </row>
    <row r="1664" spans="1:12" x14ac:dyDescent="0.25">
      <c r="A1664" s="11"/>
      <c r="B1664" s="103"/>
      <c r="C1664" s="14"/>
      <c r="D1664" s="59"/>
      <c r="E1664" s="111"/>
      <c r="F1664" s="6"/>
      <c r="G1664" s="7"/>
      <c r="H1664" s="7"/>
      <c r="I1664" s="8" t="e">
        <f>VLOOKUP(C1664,[1]LHP!$B$4850:$G$7706,6,1)</f>
        <v>#N/A</v>
      </c>
      <c r="J1664" s="9" t="e">
        <v>#N/A</v>
      </c>
      <c r="K1664" s="9">
        <v>0</v>
      </c>
      <c r="L1664" s="10">
        <v>0</v>
      </c>
    </row>
    <row r="1665" spans="1:12" x14ac:dyDescent="0.25">
      <c r="A1665" s="112"/>
      <c r="B1665" s="113"/>
      <c r="C1665" s="14"/>
      <c r="D1665" s="59"/>
      <c r="E1665" s="111"/>
      <c r="F1665" s="6"/>
      <c r="G1665" s="7"/>
      <c r="H1665" s="7"/>
      <c r="I1665" s="8" t="e">
        <f>VLOOKUP(C1665,[1]LHP!$B$4850:$G$7706,6,1)</f>
        <v>#N/A</v>
      </c>
      <c r="J1665" s="9" t="e">
        <v>#N/A</v>
      </c>
      <c r="K1665" s="9">
        <v>0</v>
      </c>
      <c r="L1665" s="10">
        <v>0</v>
      </c>
    </row>
    <row r="1666" spans="1:12" x14ac:dyDescent="0.25">
      <c r="A1666" s="112"/>
      <c r="B1666" s="103"/>
      <c r="C1666" s="14"/>
      <c r="D1666" s="59"/>
      <c r="E1666" s="111"/>
      <c r="F1666" s="6"/>
      <c r="G1666" s="7"/>
      <c r="H1666" s="7"/>
      <c r="I1666" s="8" t="e">
        <f>VLOOKUP(C1666,[1]LHP!$B$4850:$G$7706,6,1)</f>
        <v>#N/A</v>
      </c>
      <c r="J1666" s="9" t="e">
        <v>#N/A</v>
      </c>
      <c r="K1666" s="9">
        <v>0</v>
      </c>
      <c r="L1666" s="10">
        <v>0</v>
      </c>
    </row>
    <row r="1667" spans="1:12" x14ac:dyDescent="0.25">
      <c r="A1667" s="112"/>
      <c r="B1667" s="103"/>
      <c r="C1667" s="14"/>
      <c r="D1667" s="59"/>
      <c r="E1667" s="111"/>
      <c r="F1667" s="6"/>
      <c r="G1667" s="7"/>
      <c r="H1667" s="7"/>
      <c r="I1667" s="8" t="e">
        <f>VLOOKUP(C1667,[1]LHP!$B$4850:$G$7706,6,1)</f>
        <v>#N/A</v>
      </c>
      <c r="J1667" s="9" t="e">
        <v>#N/A</v>
      </c>
      <c r="K1667" s="9">
        <v>0</v>
      </c>
      <c r="L1667" s="10">
        <v>0</v>
      </c>
    </row>
    <row r="1668" spans="1:12" x14ac:dyDescent="0.25">
      <c r="A1668" s="11"/>
      <c r="B1668" s="12"/>
      <c r="C1668" s="14"/>
      <c r="D1668" s="24"/>
      <c r="E1668" s="111"/>
      <c r="F1668" s="6"/>
      <c r="G1668" s="7"/>
      <c r="H1668" s="7"/>
      <c r="I1668" s="8" t="e">
        <f>VLOOKUP(C1668,[1]LHP!$B$4850:$G$7706,6,1)</f>
        <v>#N/A</v>
      </c>
      <c r="J1668" s="9" t="e">
        <v>#N/A</v>
      </c>
      <c r="K1668" s="9">
        <v>0</v>
      </c>
      <c r="L1668" s="10">
        <v>0</v>
      </c>
    </row>
    <row r="1669" spans="1:12" x14ac:dyDescent="0.25">
      <c r="A1669" s="11"/>
      <c r="B1669" s="12"/>
      <c r="C1669" s="14"/>
      <c r="D1669" s="24"/>
      <c r="E1669" s="111"/>
      <c r="F1669" s="6"/>
      <c r="G1669" s="7"/>
      <c r="H1669" s="7"/>
      <c r="I1669" s="8" t="e">
        <f>VLOOKUP(C1669,[1]LHP!$B$4850:$G$7706,6,1)</f>
        <v>#N/A</v>
      </c>
      <c r="J1669" s="9" t="e">
        <v>#N/A</v>
      </c>
      <c r="K1669" s="9">
        <v>0</v>
      </c>
      <c r="L1669" s="10">
        <v>0</v>
      </c>
    </row>
    <row r="1670" spans="1:12" x14ac:dyDescent="0.25">
      <c r="A1670" s="11"/>
      <c r="B1670" s="12"/>
      <c r="C1670" s="14"/>
      <c r="D1670" s="24"/>
      <c r="E1670" s="111"/>
      <c r="F1670" s="6"/>
      <c r="G1670" s="7"/>
      <c r="H1670" s="7"/>
      <c r="I1670" s="8" t="e">
        <f>VLOOKUP(C1670,[1]LHP!$B$4850:$G$7706,6,1)</f>
        <v>#N/A</v>
      </c>
      <c r="J1670" s="9" t="e">
        <v>#N/A</v>
      </c>
      <c r="K1670" s="9">
        <v>0</v>
      </c>
      <c r="L1670" s="10">
        <v>0</v>
      </c>
    </row>
    <row r="1671" spans="1:12" x14ac:dyDescent="0.25">
      <c r="A1671" s="11"/>
      <c r="B1671" s="12"/>
      <c r="C1671" s="14"/>
      <c r="D1671" s="24"/>
      <c r="E1671" s="111"/>
      <c r="F1671" s="6"/>
      <c r="G1671" s="7"/>
      <c r="H1671" s="7"/>
      <c r="I1671" s="8" t="e">
        <f>VLOOKUP(C1671,[1]LHP!$B$4850:$G$7706,6,1)</f>
        <v>#N/A</v>
      </c>
      <c r="J1671" s="9" t="e">
        <v>#N/A</v>
      </c>
      <c r="K1671" s="9">
        <v>0</v>
      </c>
      <c r="L1671" s="10">
        <v>0</v>
      </c>
    </row>
    <row r="1672" spans="1:12" x14ac:dyDescent="0.25">
      <c r="A1672" s="11"/>
      <c r="B1672" s="12"/>
      <c r="C1672" s="14"/>
      <c r="D1672" s="24"/>
      <c r="E1672" s="111"/>
      <c r="F1672" s="6"/>
      <c r="G1672" s="7"/>
      <c r="H1672" s="7"/>
      <c r="I1672" s="8" t="e">
        <f>VLOOKUP(C1672,[1]LHP!$B$4850:$G$7706,6,1)</f>
        <v>#N/A</v>
      </c>
      <c r="J1672" s="9" t="e">
        <v>#N/A</v>
      </c>
      <c r="K1672" s="9">
        <v>0</v>
      </c>
      <c r="L1672" s="10">
        <v>0</v>
      </c>
    </row>
    <row r="1673" spans="1:12" x14ac:dyDescent="0.25">
      <c r="A1673" s="11"/>
      <c r="B1673" s="12"/>
      <c r="C1673" s="14"/>
      <c r="D1673" s="24"/>
      <c r="E1673" s="111"/>
      <c r="F1673" s="6"/>
      <c r="G1673" s="7"/>
      <c r="H1673" s="7"/>
      <c r="I1673" s="8" t="e">
        <f>VLOOKUP(C1673,[1]LHP!$B$4850:$G$7706,6,1)</f>
        <v>#N/A</v>
      </c>
      <c r="J1673" s="9" t="e">
        <v>#N/A</v>
      </c>
      <c r="K1673" s="9">
        <v>0</v>
      </c>
      <c r="L1673" s="10">
        <v>0</v>
      </c>
    </row>
    <row r="1674" spans="1:12" x14ac:dyDescent="0.25">
      <c r="A1674" s="11"/>
      <c r="B1674" s="103"/>
      <c r="C1674" s="91"/>
      <c r="D1674" s="59"/>
      <c r="E1674" s="111"/>
      <c r="F1674" s="6"/>
      <c r="G1674" s="7"/>
      <c r="H1674" s="7"/>
      <c r="I1674" s="8" t="e">
        <f>VLOOKUP(C1674,[1]LHP!$B$4850:$G$7706,6,1)</f>
        <v>#N/A</v>
      </c>
      <c r="J1674" s="9" t="e">
        <v>#N/A</v>
      </c>
      <c r="K1674" s="9">
        <v>0</v>
      </c>
      <c r="L1674" s="10">
        <v>0</v>
      </c>
    </row>
    <row r="1675" spans="1:12" x14ac:dyDescent="0.25">
      <c r="A1675" s="11"/>
      <c r="B1675" s="103"/>
      <c r="C1675" s="14"/>
      <c r="D1675" s="59"/>
      <c r="E1675" s="111"/>
      <c r="F1675" s="6"/>
      <c r="G1675" s="7"/>
      <c r="H1675" s="7"/>
      <c r="I1675" s="8" t="e">
        <f>VLOOKUP(C1675,[1]LHP!$B$4850:$G$7706,6,1)</f>
        <v>#N/A</v>
      </c>
      <c r="J1675" s="9" t="e">
        <v>#N/A</v>
      </c>
      <c r="K1675" s="9">
        <v>0</v>
      </c>
      <c r="L1675" s="10">
        <v>0</v>
      </c>
    </row>
    <row r="1676" spans="1:12" x14ac:dyDescent="0.25">
      <c r="A1676" s="11"/>
      <c r="B1676" s="103"/>
      <c r="C1676" s="14"/>
      <c r="D1676" s="59"/>
      <c r="E1676" s="111"/>
      <c r="F1676" s="6"/>
      <c r="G1676" s="7"/>
      <c r="H1676" s="7"/>
      <c r="I1676" s="8" t="e">
        <f>VLOOKUP(C1676,[1]LHP!$B$4850:$G$7706,6,1)</f>
        <v>#N/A</v>
      </c>
      <c r="J1676" s="9" t="e">
        <v>#N/A</v>
      </c>
      <c r="K1676" s="9">
        <v>0</v>
      </c>
      <c r="L1676" s="10">
        <v>0</v>
      </c>
    </row>
    <row r="1677" spans="1:12" x14ac:dyDescent="0.25">
      <c r="A1677" s="11"/>
      <c r="B1677" s="103"/>
      <c r="C1677" s="14"/>
      <c r="D1677" s="59"/>
      <c r="E1677" s="111"/>
      <c r="F1677" s="6"/>
      <c r="G1677" s="7"/>
      <c r="H1677" s="7"/>
      <c r="I1677" s="8" t="e">
        <f>VLOOKUP(C1677,[1]LHP!$B$4850:$G$7706,6,1)</f>
        <v>#N/A</v>
      </c>
      <c r="J1677" s="9" t="e">
        <v>#N/A</v>
      </c>
      <c r="K1677" s="9">
        <v>0</v>
      </c>
      <c r="L1677" s="10">
        <v>0</v>
      </c>
    </row>
    <row r="1678" spans="1:12" x14ac:dyDescent="0.25">
      <c r="A1678" s="112"/>
      <c r="B1678" s="113"/>
      <c r="C1678" s="14"/>
      <c r="D1678" s="59"/>
      <c r="E1678" s="111"/>
      <c r="F1678" s="6"/>
      <c r="G1678" s="7"/>
      <c r="H1678" s="7"/>
      <c r="I1678" s="8" t="e">
        <f>VLOOKUP(C1678,[1]LHP!$B$4850:$G$7706,6,1)</f>
        <v>#N/A</v>
      </c>
      <c r="J1678" s="9" t="e">
        <v>#N/A</v>
      </c>
      <c r="K1678" s="9">
        <v>0</v>
      </c>
      <c r="L1678" s="10">
        <v>0</v>
      </c>
    </row>
    <row r="1679" spans="1:12" x14ac:dyDescent="0.25">
      <c r="A1679" s="11"/>
      <c r="B1679" s="12"/>
      <c r="C1679" s="14"/>
      <c r="D1679" s="24"/>
      <c r="E1679" s="111"/>
      <c r="F1679" s="6"/>
      <c r="G1679" s="7"/>
      <c r="H1679" s="7"/>
      <c r="I1679" s="8" t="e">
        <f>VLOOKUP(C1679,[1]LHP!$B$4850:$G$7706,6,1)</f>
        <v>#N/A</v>
      </c>
      <c r="J1679" s="9" t="e">
        <v>#N/A</v>
      </c>
      <c r="K1679" s="9">
        <v>0</v>
      </c>
      <c r="L1679" s="10">
        <v>0</v>
      </c>
    </row>
    <row r="1680" spans="1:12" x14ac:dyDescent="0.25">
      <c r="A1680" s="11"/>
      <c r="B1680" s="12"/>
      <c r="C1680" s="14"/>
      <c r="D1680" s="24"/>
      <c r="E1680" s="111"/>
      <c r="F1680" s="6"/>
      <c r="G1680" s="7"/>
      <c r="H1680" s="7"/>
      <c r="I1680" s="8" t="e">
        <f>VLOOKUP(C1680,[1]LHP!$B$4850:$G$7706,6,1)</f>
        <v>#N/A</v>
      </c>
      <c r="J1680" s="9" t="e">
        <v>#N/A</v>
      </c>
      <c r="K1680" s="9">
        <v>0</v>
      </c>
      <c r="L1680" s="10">
        <v>0</v>
      </c>
    </row>
    <row r="1681" spans="1:12" x14ac:dyDescent="0.25">
      <c r="A1681" s="11"/>
      <c r="B1681" s="12"/>
      <c r="C1681" s="14"/>
      <c r="D1681" s="24"/>
      <c r="E1681" s="111"/>
      <c r="F1681" s="6"/>
      <c r="G1681" s="7"/>
      <c r="H1681" s="7"/>
      <c r="I1681" s="8" t="e">
        <f>VLOOKUP(C1681,[1]LHP!$B$4850:$G$7706,6,1)</f>
        <v>#N/A</v>
      </c>
      <c r="J1681" s="9" t="e">
        <v>#N/A</v>
      </c>
      <c r="K1681" s="9">
        <v>0</v>
      </c>
      <c r="L1681" s="10">
        <v>0</v>
      </c>
    </row>
    <row r="1682" spans="1:12" x14ac:dyDescent="0.25">
      <c r="A1682" s="11"/>
      <c r="B1682" s="12"/>
      <c r="C1682" s="14"/>
      <c r="D1682" s="24"/>
      <c r="E1682" s="111"/>
      <c r="F1682" s="6"/>
      <c r="G1682" s="7"/>
      <c r="H1682" s="7"/>
      <c r="I1682" s="8" t="e">
        <f>VLOOKUP(C1682,[1]LHP!$B$4850:$G$7706,6,1)</f>
        <v>#N/A</v>
      </c>
      <c r="J1682" s="9" t="e">
        <v>#N/A</v>
      </c>
      <c r="K1682" s="9">
        <v>0</v>
      </c>
      <c r="L1682" s="10">
        <v>0</v>
      </c>
    </row>
    <row r="1683" spans="1:12" x14ac:dyDescent="0.25">
      <c r="A1683" s="11"/>
      <c r="B1683" s="12"/>
      <c r="C1683" s="14"/>
      <c r="D1683" s="24"/>
      <c r="E1683" s="111"/>
      <c r="F1683" s="6"/>
      <c r="G1683" s="7"/>
      <c r="H1683" s="7"/>
      <c r="I1683" s="8" t="e">
        <f>VLOOKUP(C1683,[1]LHP!$B$4850:$G$7706,6,1)</f>
        <v>#N/A</v>
      </c>
      <c r="J1683" s="9" t="e">
        <v>#N/A</v>
      </c>
      <c r="K1683" s="9">
        <v>0</v>
      </c>
      <c r="L1683" s="10">
        <v>0</v>
      </c>
    </row>
    <row r="1684" spans="1:12" x14ac:dyDescent="0.25">
      <c r="A1684" s="11"/>
      <c r="B1684" s="12"/>
      <c r="C1684" s="14"/>
      <c r="D1684" s="24"/>
      <c r="E1684" s="111"/>
      <c r="F1684" s="6"/>
      <c r="G1684" s="7"/>
      <c r="H1684" s="7"/>
      <c r="I1684" s="8" t="e">
        <f>VLOOKUP(C1684,[1]LHP!$B$4850:$G$7706,6,1)</f>
        <v>#N/A</v>
      </c>
      <c r="J1684" s="9" t="e">
        <v>#N/A</v>
      </c>
      <c r="K1684" s="9">
        <v>0</v>
      </c>
      <c r="L1684" s="10">
        <v>0</v>
      </c>
    </row>
    <row r="1685" spans="1:12" x14ac:dyDescent="0.25">
      <c r="A1685" s="11"/>
      <c r="B1685" s="103"/>
      <c r="C1685" s="91"/>
      <c r="D1685" s="59"/>
      <c r="E1685" s="111"/>
      <c r="F1685" s="6"/>
      <c r="G1685" s="7"/>
      <c r="H1685" s="7"/>
      <c r="I1685" s="8" t="e">
        <f>VLOOKUP(C1685,[1]LHP!$B$4850:$G$7706,6,1)</f>
        <v>#N/A</v>
      </c>
      <c r="J1685" s="9" t="e">
        <v>#N/A</v>
      </c>
      <c r="K1685" s="9">
        <v>0</v>
      </c>
      <c r="L1685" s="10">
        <v>0</v>
      </c>
    </row>
    <row r="1686" spans="1:12" x14ac:dyDescent="0.25">
      <c r="A1686" s="11"/>
      <c r="B1686" s="103"/>
      <c r="C1686" s="14"/>
      <c r="D1686" s="59"/>
      <c r="E1686" s="111"/>
      <c r="F1686" s="6"/>
      <c r="G1686" s="7"/>
      <c r="H1686" s="7"/>
      <c r="I1686" s="8" t="e">
        <f>VLOOKUP(C1686,[1]LHP!$B$4850:$G$7706,6,1)</f>
        <v>#N/A</v>
      </c>
      <c r="J1686" s="9" t="e">
        <v>#N/A</v>
      </c>
      <c r="K1686" s="9">
        <v>0</v>
      </c>
      <c r="L1686" s="10">
        <v>0</v>
      </c>
    </row>
    <row r="1687" spans="1:12" x14ac:dyDescent="0.25">
      <c r="A1687" s="11"/>
      <c r="B1687" s="103"/>
      <c r="C1687" s="14"/>
      <c r="D1687" s="59"/>
      <c r="E1687" s="111"/>
      <c r="F1687" s="6"/>
      <c r="G1687" s="7"/>
      <c r="H1687" s="7"/>
      <c r="I1687" s="8" t="e">
        <f>VLOOKUP(C1687,[1]LHP!$B$4850:$G$7706,6,1)</f>
        <v>#N/A</v>
      </c>
      <c r="J1687" s="9" t="e">
        <v>#N/A</v>
      </c>
      <c r="K1687" s="9">
        <v>0</v>
      </c>
      <c r="L1687" s="10">
        <v>0</v>
      </c>
    </row>
    <row r="1688" spans="1:12" x14ac:dyDescent="0.25">
      <c r="A1688" s="112"/>
      <c r="B1688" s="103"/>
      <c r="C1688" s="14"/>
      <c r="D1688" s="59"/>
      <c r="E1688" s="111"/>
      <c r="F1688" s="6"/>
      <c r="G1688" s="7"/>
      <c r="H1688" s="7"/>
      <c r="I1688" s="8" t="e">
        <f>VLOOKUP(C1688,[1]LHP!$B$4850:$G$7706,6,1)</f>
        <v>#N/A</v>
      </c>
      <c r="J1688" s="9" t="e">
        <v>#N/A</v>
      </c>
      <c r="K1688" s="9">
        <v>0</v>
      </c>
      <c r="L1688" s="10">
        <v>0</v>
      </c>
    </row>
    <row r="1689" spans="1:12" x14ac:dyDescent="0.25">
      <c r="A1689" s="112"/>
      <c r="B1689" s="103"/>
      <c r="C1689" s="14"/>
      <c r="D1689" s="59"/>
      <c r="E1689" s="111"/>
      <c r="F1689" s="6"/>
      <c r="G1689" s="7"/>
      <c r="H1689" s="7"/>
      <c r="I1689" s="8" t="e">
        <f>VLOOKUP(C1689,[1]LHP!$B$4850:$G$7706,6,1)</f>
        <v>#N/A</v>
      </c>
      <c r="J1689" s="9" t="e">
        <v>#N/A</v>
      </c>
      <c r="K1689" s="9">
        <v>0</v>
      </c>
      <c r="L1689" s="10">
        <v>0</v>
      </c>
    </row>
    <row r="1690" spans="1:12" x14ac:dyDescent="0.25">
      <c r="A1690" s="112"/>
      <c r="B1690" s="103"/>
      <c r="C1690" s="14"/>
      <c r="D1690" s="59"/>
      <c r="E1690" s="111"/>
      <c r="F1690" s="6"/>
      <c r="G1690" s="7"/>
      <c r="H1690" s="7"/>
      <c r="I1690" s="8" t="e">
        <f>VLOOKUP(C1690,[1]LHP!$B$4850:$G$7706,6,1)</f>
        <v>#N/A</v>
      </c>
      <c r="J1690" s="9" t="e">
        <v>#N/A</v>
      </c>
      <c r="K1690" s="9">
        <v>0</v>
      </c>
      <c r="L1690" s="10">
        <v>0</v>
      </c>
    </row>
    <row r="1691" spans="1:12" x14ac:dyDescent="0.25">
      <c r="A1691" s="112"/>
      <c r="B1691" s="103"/>
      <c r="C1691" s="14"/>
      <c r="D1691" s="59"/>
      <c r="E1691" s="111"/>
      <c r="F1691" s="6"/>
      <c r="G1691" s="7"/>
      <c r="H1691" s="7"/>
      <c r="I1691" s="8" t="e">
        <f>VLOOKUP(C1691,[1]LHP!$B$4850:$G$7706,6,1)</f>
        <v>#N/A</v>
      </c>
      <c r="J1691" s="9" t="e">
        <v>#N/A</v>
      </c>
      <c r="K1691" s="9">
        <v>0</v>
      </c>
      <c r="L1691" s="10">
        <v>0</v>
      </c>
    </row>
    <row r="1692" spans="1:12" x14ac:dyDescent="0.25">
      <c r="A1692" s="112"/>
      <c r="B1692" s="103"/>
      <c r="C1692" s="14"/>
      <c r="D1692" s="59"/>
      <c r="E1692" s="111"/>
      <c r="F1692" s="6"/>
      <c r="G1692" s="7"/>
      <c r="H1692" s="7"/>
      <c r="I1692" s="8" t="e">
        <f>VLOOKUP(C1692,[1]LHP!$B$4850:$G$7706,6,1)</f>
        <v>#N/A</v>
      </c>
      <c r="J1692" s="9" t="e">
        <v>#N/A</v>
      </c>
      <c r="K1692" s="9">
        <v>0</v>
      </c>
      <c r="L1692" s="10">
        <v>0</v>
      </c>
    </row>
    <row r="1693" spans="1:12" x14ac:dyDescent="0.25">
      <c r="A1693" s="112"/>
      <c r="B1693" s="103"/>
      <c r="C1693" s="14"/>
      <c r="D1693" s="59"/>
      <c r="E1693" s="111"/>
      <c r="F1693" s="6"/>
      <c r="G1693" s="7"/>
      <c r="H1693" s="7"/>
      <c r="I1693" s="8" t="e">
        <f>VLOOKUP(C1693,[1]LHP!$B$4850:$G$7706,6,1)</f>
        <v>#N/A</v>
      </c>
      <c r="J1693" s="9" t="e">
        <v>#N/A</v>
      </c>
      <c r="K1693" s="9">
        <v>0</v>
      </c>
      <c r="L1693" s="10">
        <v>0</v>
      </c>
    </row>
    <row r="1694" spans="1:12" x14ac:dyDescent="0.25">
      <c r="A1694" s="11"/>
      <c r="B1694" s="103"/>
      <c r="C1694" s="91"/>
      <c r="D1694" s="59"/>
      <c r="E1694" s="111"/>
      <c r="F1694" s="6"/>
      <c r="G1694" s="7"/>
      <c r="H1694" s="7"/>
      <c r="I1694" s="8" t="e">
        <f>VLOOKUP(C1694,[1]LHP!$B$4850:$G$7706,6,1)</f>
        <v>#N/A</v>
      </c>
      <c r="J1694" s="9" t="e">
        <v>#N/A</v>
      </c>
      <c r="K1694" s="9">
        <v>0</v>
      </c>
      <c r="L1694" s="10">
        <v>0</v>
      </c>
    </row>
    <row r="1695" spans="1:12" x14ac:dyDescent="0.25">
      <c r="A1695" s="11"/>
      <c r="B1695" s="103"/>
      <c r="C1695" s="91"/>
      <c r="D1695" s="59"/>
      <c r="E1695" s="111"/>
      <c r="F1695" s="6"/>
      <c r="G1695" s="7"/>
      <c r="H1695" s="7"/>
      <c r="I1695" s="8" t="e">
        <f>VLOOKUP(C1695,[1]LHP!$B$4850:$G$7706,6,1)</f>
        <v>#N/A</v>
      </c>
      <c r="J1695" s="9" t="e">
        <v>#N/A</v>
      </c>
      <c r="K1695" s="9">
        <v>0</v>
      </c>
      <c r="L1695" s="10">
        <v>0</v>
      </c>
    </row>
    <row r="1696" spans="1:12" x14ac:dyDescent="0.25">
      <c r="A1696" s="112"/>
      <c r="B1696" s="103"/>
      <c r="C1696" s="14"/>
      <c r="D1696" s="59"/>
      <c r="E1696" s="111"/>
      <c r="F1696" s="6"/>
      <c r="G1696" s="7"/>
      <c r="H1696" s="7"/>
      <c r="I1696" s="8" t="e">
        <f>VLOOKUP(C1696,[1]LHP!$B$4850:$G$7706,6,1)</f>
        <v>#N/A</v>
      </c>
      <c r="J1696" s="9" t="e">
        <v>#N/A</v>
      </c>
      <c r="K1696" s="9">
        <v>0</v>
      </c>
      <c r="L1696" s="10">
        <v>0</v>
      </c>
    </row>
    <row r="1697" spans="1:12" x14ac:dyDescent="0.25">
      <c r="A1697" s="112"/>
      <c r="B1697" s="103"/>
      <c r="C1697" s="14"/>
      <c r="D1697" s="59"/>
      <c r="E1697" s="111"/>
      <c r="F1697" s="6"/>
      <c r="G1697" s="7"/>
      <c r="H1697" s="7"/>
      <c r="I1697" s="8" t="e">
        <f>VLOOKUP(C1697,[1]LHP!$B$4850:$G$7706,6,1)</f>
        <v>#N/A</v>
      </c>
      <c r="J1697" s="9" t="e">
        <v>#N/A</v>
      </c>
      <c r="K1697" s="9">
        <v>0</v>
      </c>
      <c r="L1697" s="10">
        <v>0</v>
      </c>
    </row>
    <row r="1698" spans="1:12" x14ac:dyDescent="0.25">
      <c r="A1698" s="11"/>
      <c r="B1698" s="103"/>
      <c r="C1698" s="91"/>
      <c r="D1698" s="59"/>
      <c r="E1698" s="111"/>
      <c r="F1698" s="6"/>
      <c r="G1698" s="7"/>
      <c r="H1698" s="7"/>
      <c r="I1698" s="8" t="e">
        <f>VLOOKUP(C1698,[1]LHP!$B$4850:$G$7706,6,1)</f>
        <v>#N/A</v>
      </c>
      <c r="J1698" s="9" t="e">
        <v>#N/A</v>
      </c>
      <c r="K1698" s="9">
        <v>0</v>
      </c>
      <c r="L1698" s="10">
        <v>0</v>
      </c>
    </row>
    <row r="1699" spans="1:12" x14ac:dyDescent="0.25">
      <c r="A1699" s="11"/>
      <c r="B1699" s="103"/>
      <c r="C1699" s="91"/>
      <c r="D1699" s="59"/>
      <c r="E1699" s="111"/>
      <c r="F1699" s="6"/>
      <c r="G1699" s="114"/>
      <c r="H1699" s="7"/>
      <c r="I1699" s="8" t="e">
        <f>VLOOKUP(C1699,[1]LHP!$B$4850:$G$7706,6,1)</f>
        <v>#N/A</v>
      </c>
      <c r="J1699" s="9" t="e">
        <v>#N/A</v>
      </c>
      <c r="K1699" s="9">
        <v>0</v>
      </c>
      <c r="L1699" s="10">
        <v>0</v>
      </c>
    </row>
    <row r="1700" spans="1:12" x14ac:dyDescent="0.25">
      <c r="A1700" s="112"/>
      <c r="B1700" s="103"/>
      <c r="C1700" s="14"/>
      <c r="D1700" s="59"/>
      <c r="E1700" s="111"/>
      <c r="F1700" s="6"/>
      <c r="G1700" s="7"/>
      <c r="H1700" s="7"/>
      <c r="I1700" s="8" t="e">
        <f>VLOOKUP(C1700,[1]LHP!$B$4850:$G$7706,6,1)</f>
        <v>#N/A</v>
      </c>
      <c r="J1700" s="9" t="e">
        <v>#N/A</v>
      </c>
      <c r="K1700" s="9">
        <v>0</v>
      </c>
      <c r="L1700" s="10">
        <v>0</v>
      </c>
    </row>
    <row r="1701" spans="1:12" x14ac:dyDescent="0.25">
      <c r="A1701" s="112"/>
      <c r="B1701" s="103"/>
      <c r="C1701" s="14"/>
      <c r="D1701" s="59"/>
      <c r="E1701" s="111"/>
      <c r="F1701" s="6"/>
      <c r="G1701" s="7"/>
      <c r="H1701" s="7"/>
      <c r="I1701" s="8" t="e">
        <f>VLOOKUP(C1701,[1]LHP!$B$4850:$G$7706,6,1)</f>
        <v>#N/A</v>
      </c>
      <c r="J1701" s="9" t="e">
        <v>#N/A</v>
      </c>
      <c r="K1701" s="9">
        <v>0</v>
      </c>
      <c r="L1701" s="10">
        <v>0</v>
      </c>
    </row>
    <row r="1702" spans="1:12" x14ac:dyDescent="0.25">
      <c r="A1702" s="112"/>
      <c r="B1702" s="103"/>
      <c r="C1702" s="14"/>
      <c r="D1702" s="59"/>
      <c r="E1702" s="111"/>
      <c r="F1702" s="6"/>
      <c r="G1702" s="7"/>
      <c r="H1702" s="7"/>
      <c r="I1702" s="8" t="e">
        <f>VLOOKUP(C1702,[1]LHP!$B$4850:$G$7706,6,1)</f>
        <v>#N/A</v>
      </c>
      <c r="J1702" s="9" t="e">
        <v>#N/A</v>
      </c>
      <c r="K1702" s="9">
        <v>0</v>
      </c>
      <c r="L1702" s="10">
        <v>0</v>
      </c>
    </row>
    <row r="1703" spans="1:12" x14ac:dyDescent="0.25">
      <c r="A1703" s="115"/>
      <c r="B1703" s="116"/>
      <c r="C1703" s="14"/>
      <c r="D1703" s="32"/>
      <c r="E1703" s="111"/>
      <c r="F1703" s="6"/>
      <c r="G1703" s="7"/>
      <c r="H1703" s="7"/>
      <c r="I1703" s="8" t="e">
        <f>VLOOKUP(C1703,[1]LHP!$B$4850:$G$7706,6,1)</f>
        <v>#N/A</v>
      </c>
      <c r="J1703" s="9" t="e">
        <v>#N/A</v>
      </c>
      <c r="K1703" s="9">
        <v>0</v>
      </c>
      <c r="L1703" s="10">
        <v>0</v>
      </c>
    </row>
    <row r="1704" spans="1:12" x14ac:dyDescent="0.25">
      <c r="A1704" s="11" t="s">
        <v>784</v>
      </c>
      <c r="B1704" s="12" t="s">
        <v>785</v>
      </c>
      <c r="C1704" s="90" t="s">
        <v>786</v>
      </c>
      <c r="D1704" s="35" t="s">
        <v>46</v>
      </c>
      <c r="E1704" s="35" t="s">
        <v>767</v>
      </c>
      <c r="F1704" s="6">
        <v>2</v>
      </c>
      <c r="G1704" s="117"/>
      <c r="H1704" s="117">
        <v>20</v>
      </c>
      <c r="I1704" s="67">
        <v>25</v>
      </c>
      <c r="J1704" s="9">
        <v>0</v>
      </c>
      <c r="K1704" s="9">
        <v>1</v>
      </c>
      <c r="L1704" s="10">
        <v>15</v>
      </c>
    </row>
    <row r="1705" spans="1:12" x14ac:dyDescent="0.25">
      <c r="A1705" s="11"/>
      <c r="B1705" s="12"/>
      <c r="C1705" s="90" t="s">
        <v>462</v>
      </c>
      <c r="D1705" s="35" t="s">
        <v>79</v>
      </c>
      <c r="E1705" s="35" t="s">
        <v>293</v>
      </c>
      <c r="F1705" s="6">
        <v>2</v>
      </c>
      <c r="G1705" s="117"/>
      <c r="H1705" s="117">
        <v>65</v>
      </c>
      <c r="I1705" s="67">
        <v>21</v>
      </c>
      <c r="J1705" s="9">
        <v>0</v>
      </c>
      <c r="K1705" s="9">
        <v>1</v>
      </c>
      <c r="L1705" s="10">
        <v>48.8</v>
      </c>
    </row>
    <row r="1706" spans="1:12" x14ac:dyDescent="0.25">
      <c r="A1706" s="11"/>
      <c r="B1706" s="12"/>
      <c r="C1706" s="90" t="s">
        <v>787</v>
      </c>
      <c r="D1706" s="35" t="s">
        <v>97</v>
      </c>
      <c r="E1706" s="35" t="s">
        <v>198</v>
      </c>
      <c r="F1706" s="6">
        <v>2</v>
      </c>
      <c r="G1706" s="117"/>
      <c r="H1706" s="117">
        <v>140</v>
      </c>
      <c r="I1706" s="67">
        <v>26</v>
      </c>
      <c r="J1706" s="9">
        <v>0</v>
      </c>
      <c r="K1706" s="9">
        <v>1</v>
      </c>
      <c r="L1706" s="10">
        <v>105</v>
      </c>
    </row>
    <row r="1707" spans="1:12" x14ac:dyDescent="0.25">
      <c r="A1707" s="11"/>
      <c r="B1707" s="12"/>
      <c r="C1707" s="90" t="s">
        <v>211</v>
      </c>
      <c r="D1707" s="35" t="s">
        <v>97</v>
      </c>
      <c r="E1707" s="35" t="s">
        <v>788</v>
      </c>
      <c r="F1707" s="6">
        <v>2</v>
      </c>
      <c r="G1707" s="117"/>
      <c r="H1707" s="117">
        <v>70</v>
      </c>
      <c r="I1707" s="67">
        <v>22</v>
      </c>
      <c r="J1707" s="9">
        <v>0</v>
      </c>
      <c r="K1707" s="9">
        <v>1</v>
      </c>
      <c r="L1707" s="10">
        <v>52.5</v>
      </c>
    </row>
    <row r="1708" spans="1:12" x14ac:dyDescent="0.25">
      <c r="A1708" s="11"/>
      <c r="B1708" s="12"/>
      <c r="C1708" s="90" t="s">
        <v>789</v>
      </c>
      <c r="D1708" s="35" t="s">
        <v>97</v>
      </c>
      <c r="E1708" s="35" t="s">
        <v>790</v>
      </c>
      <c r="F1708" s="6">
        <v>2</v>
      </c>
      <c r="G1708" s="117"/>
      <c r="H1708" s="117">
        <v>60</v>
      </c>
      <c r="I1708" s="67">
        <v>25</v>
      </c>
      <c r="J1708" s="9">
        <v>0</v>
      </c>
      <c r="K1708" s="9">
        <v>1</v>
      </c>
      <c r="L1708" s="10">
        <v>45</v>
      </c>
    </row>
    <row r="1709" spans="1:12" x14ac:dyDescent="0.25">
      <c r="A1709" s="11"/>
      <c r="B1709" s="12"/>
      <c r="C1709" s="90" t="s">
        <v>791</v>
      </c>
      <c r="D1709" s="35" t="s">
        <v>104</v>
      </c>
      <c r="E1709" s="35" t="s">
        <v>792</v>
      </c>
      <c r="F1709" s="6">
        <v>2</v>
      </c>
      <c r="G1709" s="117"/>
      <c r="H1709" s="117">
        <v>25</v>
      </c>
      <c r="I1709" s="67">
        <v>24</v>
      </c>
      <c r="J1709" s="9">
        <v>0</v>
      </c>
      <c r="K1709" s="9">
        <v>1</v>
      </c>
      <c r="L1709" s="10">
        <v>18.8</v>
      </c>
    </row>
    <row r="1710" spans="1:12" x14ac:dyDescent="0.25">
      <c r="A1710" s="11"/>
      <c r="B1710" s="12"/>
      <c r="C1710" s="90" t="s">
        <v>793</v>
      </c>
      <c r="D1710" s="35" t="s">
        <v>26</v>
      </c>
      <c r="E1710" s="35" t="s">
        <v>794</v>
      </c>
      <c r="F1710" s="6">
        <v>2</v>
      </c>
      <c r="G1710" s="117">
        <v>15</v>
      </c>
      <c r="H1710" s="117"/>
      <c r="I1710" s="67">
        <f>VLOOKUP(C1710,[1]LHP!$B$4850:$G$7706,6,1)</f>
        <v>46</v>
      </c>
      <c r="J1710" s="9">
        <v>1.2</v>
      </c>
      <c r="K1710" s="9">
        <v>0</v>
      </c>
      <c r="L1710" s="10">
        <v>18</v>
      </c>
    </row>
    <row r="1711" spans="1:12" x14ac:dyDescent="0.25">
      <c r="A1711" s="11"/>
      <c r="B1711" s="12"/>
      <c r="C1711" s="107"/>
      <c r="D1711" s="118"/>
      <c r="E1711" s="118"/>
      <c r="F1711" s="6"/>
      <c r="G1711" s="119"/>
      <c r="H1711" s="119"/>
      <c r="I1711" s="120"/>
      <c r="J1711" s="9">
        <v>0</v>
      </c>
      <c r="K1711" s="9">
        <v>0</v>
      </c>
      <c r="L1711" s="10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65"/>
  <sheetViews>
    <sheetView tabSelected="1" topLeftCell="A148" zoomScale="115" zoomScaleNormal="115" workbookViewId="0">
      <selection activeCell="N157" sqref="N157"/>
    </sheetView>
  </sheetViews>
  <sheetFormatPr defaultRowHeight="15" x14ac:dyDescent="0.25"/>
  <cols>
    <col min="1" max="1" width="11.42578125" customWidth="1"/>
    <col min="4" max="4" width="21.7109375" customWidth="1"/>
    <col min="5" max="5" width="16.140625" customWidth="1"/>
    <col min="6" max="7" width="6.42578125" customWidth="1"/>
    <col min="8" max="8" width="7.28515625" customWidth="1"/>
    <col min="13" max="13" width="12.7109375" customWidth="1"/>
    <col min="19" max="19" width="10" customWidth="1"/>
    <col min="20" max="20" width="12.28515625" customWidth="1"/>
    <col min="21" max="21" width="11.140625" customWidth="1"/>
    <col min="22" max="23" width="12.5703125" customWidth="1"/>
    <col min="24" max="24" width="12" customWidth="1"/>
    <col min="27" max="27" width="11.42578125" customWidth="1"/>
  </cols>
  <sheetData>
    <row r="2" spans="1:27" ht="16.5" x14ac:dyDescent="0.25">
      <c r="F2" t="s">
        <v>806</v>
      </c>
      <c r="G2" t="s">
        <v>804</v>
      </c>
      <c r="H2" t="s">
        <v>805</v>
      </c>
      <c r="M2" s="197" t="s">
        <v>795</v>
      </c>
      <c r="N2" s="198"/>
      <c r="O2" s="198"/>
      <c r="P2" s="199"/>
      <c r="Q2" s="122" t="s">
        <v>796</v>
      </c>
      <c r="R2" s="130"/>
      <c r="S2" s="198" t="s">
        <v>795</v>
      </c>
      <c r="T2" s="198"/>
      <c r="U2" s="198"/>
      <c r="V2" s="199"/>
      <c r="W2" s="197" t="s">
        <v>796</v>
      </c>
      <c r="X2" s="199"/>
      <c r="Y2" s="122" t="s">
        <v>797</v>
      </c>
      <c r="Z2" s="123"/>
    </row>
    <row r="3" spans="1:27" ht="16.5" x14ac:dyDescent="0.25">
      <c r="M3" s="122" t="s">
        <v>798</v>
      </c>
      <c r="N3" s="122" t="s">
        <v>799</v>
      </c>
      <c r="O3" s="122" t="s">
        <v>800</v>
      </c>
      <c r="P3" s="122" t="s">
        <v>801</v>
      </c>
      <c r="Q3" s="122" t="s">
        <v>802</v>
      </c>
      <c r="R3" s="130" t="s">
        <v>803</v>
      </c>
      <c r="S3" s="128">
        <v>90</v>
      </c>
      <c r="T3" s="124">
        <v>80</v>
      </c>
      <c r="U3" s="124">
        <v>65</v>
      </c>
      <c r="V3" s="124">
        <v>60</v>
      </c>
      <c r="W3" s="124">
        <v>70</v>
      </c>
      <c r="X3" s="124">
        <v>55</v>
      </c>
      <c r="Y3" s="122"/>
      <c r="Z3" s="123"/>
    </row>
    <row r="4" spans="1:27" s="142" customFormat="1" ht="33" customHeight="1" x14ac:dyDescent="0.25">
      <c r="A4" s="144" t="s">
        <v>0</v>
      </c>
      <c r="B4" s="145" t="s">
        <v>1</v>
      </c>
      <c r="C4" s="14" t="s">
        <v>12</v>
      </c>
      <c r="D4" s="4" t="s">
        <v>3</v>
      </c>
      <c r="E4" s="5" t="s">
        <v>13</v>
      </c>
      <c r="F4" s="6">
        <v>1</v>
      </c>
      <c r="G4" s="7"/>
      <c r="H4" s="7">
        <v>120</v>
      </c>
      <c r="I4" s="8">
        <v>28</v>
      </c>
      <c r="J4" s="9">
        <v>0</v>
      </c>
      <c r="K4" s="9">
        <v>1</v>
      </c>
      <c r="L4" s="13">
        <v>90</v>
      </c>
      <c r="M4" s="138"/>
      <c r="N4" s="138"/>
      <c r="O4" s="138"/>
      <c r="P4" s="7">
        <v>120</v>
      </c>
      <c r="Q4" s="138"/>
      <c r="R4" s="139"/>
      <c r="S4" s="140"/>
      <c r="T4" s="141">
        <f>N4*$T$3</f>
        <v>0</v>
      </c>
      <c r="U4" s="141"/>
      <c r="V4" s="127">
        <f>P4*$V$3</f>
        <v>7200</v>
      </c>
      <c r="W4" s="141"/>
      <c r="X4" s="141"/>
      <c r="Y4" s="141"/>
      <c r="Z4" s="141"/>
      <c r="AA4" s="148">
        <f>SUM(T4:V6)</f>
        <v>10800</v>
      </c>
    </row>
    <row r="5" spans="1:27" x14ac:dyDescent="0.25">
      <c r="A5" s="11"/>
      <c r="B5" s="12"/>
      <c r="C5" s="4" t="s">
        <v>33</v>
      </c>
      <c r="D5" s="16" t="s">
        <v>34</v>
      </c>
      <c r="E5" s="17" t="s">
        <v>35</v>
      </c>
      <c r="F5" s="6">
        <v>2</v>
      </c>
      <c r="G5" s="7"/>
      <c r="H5" s="7">
        <v>60</v>
      </c>
      <c r="I5" s="8">
        <v>26</v>
      </c>
      <c r="J5" s="9">
        <v>0</v>
      </c>
      <c r="K5" s="9">
        <v>1</v>
      </c>
      <c r="L5" s="13">
        <v>45</v>
      </c>
      <c r="M5" s="125"/>
      <c r="N5" s="125"/>
      <c r="O5" s="125"/>
      <c r="P5" s="7">
        <v>60</v>
      </c>
      <c r="Q5" s="125"/>
      <c r="R5" s="131"/>
      <c r="S5" s="129"/>
      <c r="T5" s="127">
        <f t="shared" ref="T5" si="0">N5*$T$3</f>
        <v>0</v>
      </c>
      <c r="U5" s="127"/>
      <c r="V5" s="127">
        <f t="shared" ref="V5:V67" si="1">P5*$V$3</f>
        <v>3600</v>
      </c>
      <c r="W5" s="127"/>
      <c r="X5" s="127"/>
      <c r="Y5" s="127"/>
      <c r="Z5" s="127"/>
    </row>
    <row r="6" spans="1:27" x14ac:dyDescent="0.25">
      <c r="A6" s="11"/>
      <c r="B6" s="12"/>
      <c r="C6" s="4"/>
      <c r="D6" s="16"/>
      <c r="E6" s="17"/>
      <c r="F6" s="6"/>
      <c r="G6" s="7"/>
      <c r="H6" s="7"/>
      <c r="I6" s="8"/>
      <c r="J6" s="9"/>
      <c r="K6" s="9"/>
      <c r="L6" s="13"/>
      <c r="M6" s="125"/>
      <c r="N6" s="125"/>
      <c r="O6" s="125"/>
      <c r="P6" s="126"/>
      <c r="Q6" s="125"/>
      <c r="R6" s="131"/>
      <c r="S6" s="129"/>
      <c r="T6" s="127"/>
      <c r="U6" s="127"/>
      <c r="V6" s="127">
        <f t="shared" si="1"/>
        <v>0</v>
      </c>
      <c r="W6" s="127"/>
      <c r="X6" s="127"/>
      <c r="Y6" s="127"/>
      <c r="Z6" s="127"/>
    </row>
    <row r="7" spans="1:27" ht="26.25" customHeight="1" x14ac:dyDescent="0.25">
      <c r="A7" s="30"/>
      <c r="B7" s="31"/>
      <c r="C7" s="14"/>
      <c r="D7" s="24"/>
      <c r="E7" s="25"/>
      <c r="F7" s="6"/>
      <c r="G7" s="7"/>
      <c r="H7" s="7"/>
      <c r="I7" s="8"/>
      <c r="J7" s="9"/>
      <c r="K7" s="9"/>
      <c r="L7" s="10"/>
      <c r="M7" s="125"/>
      <c r="N7" s="125"/>
      <c r="O7" s="125"/>
      <c r="P7" s="125"/>
      <c r="Q7" s="125"/>
      <c r="R7" s="131"/>
      <c r="S7" s="129"/>
      <c r="T7" s="127"/>
      <c r="U7" s="127"/>
      <c r="V7" s="127">
        <f t="shared" si="1"/>
        <v>0</v>
      </c>
      <c r="W7" s="127"/>
      <c r="X7" s="127"/>
      <c r="Y7" s="127"/>
      <c r="Z7" s="127"/>
    </row>
    <row r="8" spans="1:27" s="169" customFormat="1" ht="24" x14ac:dyDescent="0.25">
      <c r="A8" s="172" t="s">
        <v>45</v>
      </c>
      <c r="B8" s="173" t="s">
        <v>1</v>
      </c>
      <c r="C8" s="174" t="s">
        <v>51</v>
      </c>
      <c r="D8" s="175" t="s">
        <v>52</v>
      </c>
      <c r="E8" s="176" t="s">
        <v>53</v>
      </c>
      <c r="F8" s="159">
        <v>1</v>
      </c>
      <c r="G8" s="160"/>
      <c r="H8" s="160">
        <v>60</v>
      </c>
      <c r="I8" s="161">
        <v>39</v>
      </c>
      <c r="J8" s="162">
        <v>0</v>
      </c>
      <c r="K8" s="162">
        <v>1.3</v>
      </c>
      <c r="L8" s="163">
        <v>58.5</v>
      </c>
      <c r="M8" s="164"/>
      <c r="N8" s="164"/>
      <c r="O8" s="160">
        <v>60</v>
      </c>
      <c r="P8" s="164"/>
      <c r="Q8" s="164"/>
      <c r="R8" s="165"/>
      <c r="S8" s="166">
        <f>M8*$S$3</f>
        <v>0</v>
      </c>
      <c r="T8" s="187">
        <f>N8*$T$3</f>
        <v>0</v>
      </c>
      <c r="U8" s="187">
        <f>O8*$U$3</f>
        <v>3900</v>
      </c>
      <c r="V8" s="127">
        <f>P8*$V$3</f>
        <v>0</v>
      </c>
      <c r="W8" s="187">
        <f>Q8*$W$3</f>
        <v>0</v>
      </c>
      <c r="X8" s="187">
        <f>R8*$X$3</f>
        <v>0</v>
      </c>
      <c r="Y8" s="167"/>
      <c r="Z8" s="167"/>
      <c r="AA8" s="168">
        <f>SUM(S8:X20)</f>
        <v>54720</v>
      </c>
    </row>
    <row r="9" spans="1:27" ht="24" x14ac:dyDescent="0.25">
      <c r="A9" s="11" t="s">
        <v>58</v>
      </c>
      <c r="B9" s="12">
        <v>1</v>
      </c>
      <c r="C9" s="27" t="s">
        <v>59</v>
      </c>
      <c r="D9" s="32" t="s">
        <v>60</v>
      </c>
      <c r="E9" s="33" t="s">
        <v>61</v>
      </c>
      <c r="F9" s="6">
        <v>1</v>
      </c>
      <c r="G9" s="7"/>
      <c r="H9" s="7">
        <v>180</v>
      </c>
      <c r="I9" s="8">
        <v>28</v>
      </c>
      <c r="J9" s="9">
        <v>0</v>
      </c>
      <c r="K9" s="9">
        <v>1</v>
      </c>
      <c r="L9" s="13">
        <v>135</v>
      </c>
      <c r="M9" s="125"/>
      <c r="N9" s="125"/>
      <c r="O9" s="125"/>
      <c r="P9" s="7">
        <v>180</v>
      </c>
      <c r="Q9" s="125"/>
      <c r="R9" s="131"/>
      <c r="S9" s="129">
        <f t="shared" ref="S9:S20" si="2">M9*$S$3</f>
        <v>0</v>
      </c>
      <c r="T9" s="187">
        <f t="shared" ref="T9:T71" si="3">N9*$T$3</f>
        <v>0</v>
      </c>
      <c r="U9" s="187">
        <f t="shared" ref="U9:U71" si="4">O9*$U$3</f>
        <v>0</v>
      </c>
      <c r="V9" s="127">
        <f t="shared" si="1"/>
        <v>10800</v>
      </c>
      <c r="W9" s="187">
        <f t="shared" ref="W9:W71" si="5">Q9*$W$3</f>
        <v>0</v>
      </c>
      <c r="X9" s="187">
        <f t="shared" ref="X9:X71" si="6">R9*$X$3</f>
        <v>0</v>
      </c>
      <c r="Y9" s="127"/>
      <c r="Z9" s="127"/>
    </row>
    <row r="10" spans="1:27" x14ac:dyDescent="0.25">
      <c r="A10" s="11"/>
      <c r="B10" s="12"/>
      <c r="C10" s="27" t="s">
        <v>65</v>
      </c>
      <c r="D10" s="32" t="s">
        <v>60</v>
      </c>
      <c r="E10" s="33" t="s">
        <v>66</v>
      </c>
      <c r="F10" s="6">
        <v>1</v>
      </c>
      <c r="G10" s="7"/>
      <c r="H10" s="7">
        <v>90</v>
      </c>
      <c r="I10" s="8">
        <v>28</v>
      </c>
      <c r="J10" s="9">
        <v>0</v>
      </c>
      <c r="K10" s="9">
        <v>1</v>
      </c>
      <c r="L10" s="13">
        <v>67.5</v>
      </c>
      <c r="M10" s="125"/>
      <c r="N10" s="125"/>
      <c r="O10" s="125"/>
      <c r="P10" s="7">
        <v>90</v>
      </c>
      <c r="Q10" s="125"/>
      <c r="R10" s="131"/>
      <c r="S10" s="129">
        <f t="shared" si="2"/>
        <v>0</v>
      </c>
      <c r="T10" s="187">
        <f t="shared" si="3"/>
        <v>0</v>
      </c>
      <c r="U10" s="187">
        <f t="shared" si="4"/>
        <v>0</v>
      </c>
      <c r="V10" s="127">
        <f t="shared" si="1"/>
        <v>5400</v>
      </c>
      <c r="W10" s="187">
        <f t="shared" si="5"/>
        <v>0</v>
      </c>
      <c r="X10" s="187">
        <f t="shared" si="6"/>
        <v>0</v>
      </c>
      <c r="Y10" s="127"/>
      <c r="Z10" s="127"/>
    </row>
    <row r="11" spans="1:27" ht="24" x14ac:dyDescent="0.25">
      <c r="A11" s="11"/>
      <c r="B11" s="12"/>
      <c r="C11" s="27" t="s">
        <v>67</v>
      </c>
      <c r="D11" s="32" t="s">
        <v>68</v>
      </c>
      <c r="E11" s="33" t="s">
        <v>69</v>
      </c>
      <c r="F11" s="6">
        <v>1</v>
      </c>
      <c r="G11" s="7"/>
      <c r="H11" s="7">
        <v>60</v>
      </c>
      <c r="I11" s="8">
        <v>35</v>
      </c>
      <c r="J11" s="9">
        <v>0</v>
      </c>
      <c r="K11" s="9">
        <v>1.1000000000000001</v>
      </c>
      <c r="L11" s="13">
        <v>49.5</v>
      </c>
      <c r="M11" s="125"/>
      <c r="N11" s="125"/>
      <c r="O11" s="125"/>
      <c r="P11" s="7">
        <v>60</v>
      </c>
      <c r="Q11" s="125"/>
      <c r="R11" s="131"/>
      <c r="S11" s="129">
        <f t="shared" si="2"/>
        <v>0</v>
      </c>
      <c r="T11" s="187">
        <f t="shared" si="3"/>
        <v>0</v>
      </c>
      <c r="U11" s="187">
        <f t="shared" si="4"/>
        <v>0</v>
      </c>
      <c r="V11" s="127">
        <f t="shared" si="1"/>
        <v>3600</v>
      </c>
      <c r="W11" s="187">
        <f t="shared" si="5"/>
        <v>0</v>
      </c>
      <c r="X11" s="187">
        <f t="shared" si="6"/>
        <v>0</v>
      </c>
      <c r="Y11" s="127"/>
      <c r="Z11" s="127"/>
    </row>
    <row r="12" spans="1:27" x14ac:dyDescent="0.25">
      <c r="A12" s="11"/>
      <c r="B12" s="12"/>
      <c r="C12" s="27" t="s">
        <v>78</v>
      </c>
      <c r="D12" s="24" t="s">
        <v>79</v>
      </c>
      <c r="E12" s="25" t="s">
        <v>32</v>
      </c>
      <c r="F12" s="6">
        <v>2</v>
      </c>
      <c r="G12" s="7"/>
      <c r="H12" s="7">
        <v>60</v>
      </c>
      <c r="I12" s="8">
        <f>VLOOKUP(C12,[1]LHP!$B$4850:$G$7706,6,1)</f>
        <v>29</v>
      </c>
      <c r="J12" s="9">
        <v>0</v>
      </c>
      <c r="K12" s="9">
        <v>1</v>
      </c>
      <c r="L12" s="13">
        <v>45</v>
      </c>
      <c r="M12" s="125"/>
      <c r="N12" s="125"/>
      <c r="O12" s="125"/>
      <c r="P12" s="125"/>
      <c r="Q12" s="125"/>
      <c r="R12" s="132">
        <v>60</v>
      </c>
      <c r="S12" s="129">
        <f t="shared" si="2"/>
        <v>0</v>
      </c>
      <c r="T12" s="187">
        <f t="shared" si="3"/>
        <v>0</v>
      </c>
      <c r="U12" s="187">
        <f t="shared" si="4"/>
        <v>0</v>
      </c>
      <c r="V12" s="127">
        <f t="shared" si="1"/>
        <v>0</v>
      </c>
      <c r="W12" s="187">
        <f t="shared" si="5"/>
        <v>0</v>
      </c>
      <c r="X12" s="187">
        <f t="shared" si="6"/>
        <v>3300</v>
      </c>
      <c r="Y12" s="127"/>
      <c r="Z12" s="127"/>
    </row>
    <row r="13" spans="1:27" x14ac:dyDescent="0.25">
      <c r="A13" s="11"/>
      <c r="B13" s="12"/>
      <c r="C13" s="27" t="s">
        <v>80</v>
      </c>
      <c r="D13" s="32" t="s">
        <v>79</v>
      </c>
      <c r="E13" s="37" t="s">
        <v>81</v>
      </c>
      <c r="F13" s="6">
        <v>2</v>
      </c>
      <c r="G13" s="7"/>
      <c r="H13" s="7">
        <v>60</v>
      </c>
      <c r="I13" s="8">
        <v>20</v>
      </c>
      <c r="J13" s="9">
        <v>0</v>
      </c>
      <c r="K13" s="9">
        <v>1</v>
      </c>
      <c r="L13" s="13">
        <v>45</v>
      </c>
      <c r="M13" s="125"/>
      <c r="N13" s="125"/>
      <c r="O13" s="125"/>
      <c r="P13" s="7">
        <v>60</v>
      </c>
      <c r="Q13" s="125"/>
      <c r="R13" s="131"/>
      <c r="S13" s="129">
        <f t="shared" si="2"/>
        <v>0</v>
      </c>
      <c r="T13" s="187">
        <f t="shared" si="3"/>
        <v>0</v>
      </c>
      <c r="U13" s="187">
        <f t="shared" si="4"/>
        <v>0</v>
      </c>
      <c r="V13" s="127">
        <f t="shared" si="1"/>
        <v>3600</v>
      </c>
      <c r="W13" s="187">
        <f t="shared" si="5"/>
        <v>0</v>
      </c>
      <c r="X13" s="187">
        <f t="shared" si="6"/>
        <v>0</v>
      </c>
      <c r="Y13" s="127"/>
      <c r="Z13" s="127"/>
    </row>
    <row r="14" spans="1:27" x14ac:dyDescent="0.25">
      <c r="A14" s="11"/>
      <c r="B14" s="12"/>
      <c r="C14" s="27" t="s">
        <v>82</v>
      </c>
      <c r="D14" s="35" t="s">
        <v>83</v>
      </c>
      <c r="E14" s="37" t="s">
        <v>84</v>
      </c>
      <c r="F14" s="6">
        <v>2</v>
      </c>
      <c r="G14" s="7"/>
      <c r="H14" s="7">
        <v>7</v>
      </c>
      <c r="I14" s="8">
        <f>VLOOKUP(C14,[1]LHP!$B$4850:$G$7706,6,1)</f>
        <v>21</v>
      </c>
      <c r="J14" s="9">
        <v>0</v>
      </c>
      <c r="K14" s="9">
        <v>0</v>
      </c>
      <c r="L14" s="13">
        <v>10.5</v>
      </c>
      <c r="M14" s="125"/>
      <c r="N14" s="125">
        <f>21/2</f>
        <v>10.5</v>
      </c>
      <c r="O14" s="125"/>
      <c r="P14" s="125"/>
      <c r="Q14" s="125"/>
      <c r="R14" s="131"/>
      <c r="S14" s="129">
        <f t="shared" si="2"/>
        <v>0</v>
      </c>
      <c r="T14" s="187">
        <f t="shared" si="3"/>
        <v>840</v>
      </c>
      <c r="U14" s="187">
        <f t="shared" si="4"/>
        <v>0</v>
      </c>
      <c r="V14" s="127">
        <f t="shared" si="1"/>
        <v>0</v>
      </c>
      <c r="W14" s="187">
        <f t="shared" si="5"/>
        <v>0</v>
      </c>
      <c r="X14" s="187">
        <f t="shared" si="6"/>
        <v>0</v>
      </c>
      <c r="Y14" s="127"/>
      <c r="Z14" s="127"/>
    </row>
    <row r="15" spans="1:27" ht="36.75" x14ac:dyDescent="0.25">
      <c r="A15" s="11"/>
      <c r="B15" s="12"/>
      <c r="C15" s="27" t="s">
        <v>85</v>
      </c>
      <c r="D15" s="40" t="s">
        <v>86</v>
      </c>
      <c r="E15" s="25" t="s">
        <v>84</v>
      </c>
      <c r="F15" s="6">
        <v>2</v>
      </c>
      <c r="G15" s="7"/>
      <c r="H15" s="7">
        <v>60</v>
      </c>
      <c r="I15" s="8">
        <f>VLOOKUP(C15,[1]LHP!$B$4850:$G$7706,6,1)</f>
        <v>23</v>
      </c>
      <c r="J15" s="9">
        <v>0</v>
      </c>
      <c r="K15" s="9">
        <v>1</v>
      </c>
      <c r="L15" s="13">
        <v>45</v>
      </c>
      <c r="M15" s="125"/>
      <c r="N15" s="125"/>
      <c r="O15" s="125"/>
      <c r="P15" s="125">
        <v>60</v>
      </c>
      <c r="Q15" s="125"/>
      <c r="R15" s="131"/>
      <c r="S15" s="129">
        <f t="shared" si="2"/>
        <v>0</v>
      </c>
      <c r="T15" s="187">
        <f t="shared" si="3"/>
        <v>0</v>
      </c>
      <c r="U15" s="187">
        <f t="shared" si="4"/>
        <v>0</v>
      </c>
      <c r="V15" s="127">
        <f t="shared" si="1"/>
        <v>3600</v>
      </c>
      <c r="W15" s="187">
        <f t="shared" si="5"/>
        <v>0</v>
      </c>
      <c r="X15" s="187">
        <f t="shared" si="6"/>
        <v>0</v>
      </c>
      <c r="Y15" s="127"/>
      <c r="Z15" s="127"/>
    </row>
    <row r="16" spans="1:27" ht="24.75" x14ac:dyDescent="0.25">
      <c r="A16" s="11"/>
      <c r="B16" s="12"/>
      <c r="C16" s="27" t="s">
        <v>92</v>
      </c>
      <c r="D16" s="40" t="s">
        <v>93</v>
      </c>
      <c r="E16" s="25" t="s">
        <v>53</v>
      </c>
      <c r="F16" s="6">
        <v>2</v>
      </c>
      <c r="G16" s="7"/>
      <c r="H16" s="7">
        <v>60</v>
      </c>
      <c r="I16" s="8">
        <f>VLOOKUP(C16,[1]LHP!$B$4850:$G$7706,6,1)</f>
        <v>22</v>
      </c>
      <c r="J16" s="9">
        <v>0</v>
      </c>
      <c r="K16" s="9">
        <v>1.3</v>
      </c>
      <c r="L16" s="13">
        <v>58.5</v>
      </c>
      <c r="M16" s="125"/>
      <c r="N16" s="125"/>
      <c r="O16" s="7">
        <v>60</v>
      </c>
      <c r="P16" s="125"/>
      <c r="Q16" s="125"/>
      <c r="R16" s="131"/>
      <c r="S16" s="129">
        <f t="shared" si="2"/>
        <v>0</v>
      </c>
      <c r="T16" s="187">
        <f t="shared" si="3"/>
        <v>0</v>
      </c>
      <c r="U16" s="187">
        <f t="shared" si="4"/>
        <v>3900</v>
      </c>
      <c r="V16" s="127">
        <f t="shared" si="1"/>
        <v>0</v>
      </c>
      <c r="W16" s="187">
        <f t="shared" si="5"/>
        <v>0</v>
      </c>
      <c r="X16" s="187">
        <f t="shared" si="6"/>
        <v>0</v>
      </c>
      <c r="Y16" s="127"/>
      <c r="Z16" s="127"/>
    </row>
    <row r="17" spans="1:27" x14ac:dyDescent="0.25">
      <c r="A17" s="11"/>
      <c r="B17" s="12"/>
      <c r="C17" s="27" t="s">
        <v>96</v>
      </c>
      <c r="D17" s="24" t="s">
        <v>97</v>
      </c>
      <c r="E17" s="25" t="s">
        <v>66</v>
      </c>
      <c r="F17" s="6">
        <v>2</v>
      </c>
      <c r="G17" s="7"/>
      <c r="H17" s="7">
        <v>90</v>
      </c>
      <c r="I17" s="8">
        <v>17</v>
      </c>
      <c r="J17" s="9">
        <v>0</v>
      </c>
      <c r="K17" s="9">
        <v>1</v>
      </c>
      <c r="L17" s="13">
        <v>67.5</v>
      </c>
      <c r="M17" s="125"/>
      <c r="N17" s="125"/>
      <c r="O17" s="125"/>
      <c r="P17" s="7">
        <v>90</v>
      </c>
      <c r="Q17" s="125"/>
      <c r="R17" s="131"/>
      <c r="S17" s="129">
        <f t="shared" si="2"/>
        <v>0</v>
      </c>
      <c r="T17" s="187">
        <f t="shared" si="3"/>
        <v>0</v>
      </c>
      <c r="U17" s="187">
        <f t="shared" si="4"/>
        <v>0</v>
      </c>
      <c r="V17" s="127">
        <f t="shared" si="1"/>
        <v>5400</v>
      </c>
      <c r="W17" s="187">
        <f t="shared" si="5"/>
        <v>0</v>
      </c>
      <c r="X17" s="187">
        <f t="shared" si="6"/>
        <v>0</v>
      </c>
      <c r="Y17" s="127"/>
      <c r="Z17" s="127"/>
    </row>
    <row r="18" spans="1:27" x14ac:dyDescent="0.25">
      <c r="A18" s="11"/>
      <c r="B18" s="12"/>
      <c r="C18" s="27" t="s">
        <v>98</v>
      </c>
      <c r="D18" s="24" t="s">
        <v>97</v>
      </c>
      <c r="E18" s="25" t="s">
        <v>99</v>
      </c>
      <c r="F18" s="6">
        <v>2</v>
      </c>
      <c r="G18" s="7"/>
      <c r="H18" s="7">
        <v>60</v>
      </c>
      <c r="I18" s="8">
        <v>26</v>
      </c>
      <c r="J18" s="9">
        <v>0</v>
      </c>
      <c r="K18" s="9">
        <v>1</v>
      </c>
      <c r="L18" s="13">
        <v>45</v>
      </c>
      <c r="M18" s="125"/>
      <c r="N18" s="125"/>
      <c r="O18" s="125"/>
      <c r="P18" s="7">
        <v>60</v>
      </c>
      <c r="Q18" s="125"/>
      <c r="R18" s="131"/>
      <c r="S18" s="129">
        <f t="shared" si="2"/>
        <v>0</v>
      </c>
      <c r="T18" s="187">
        <f t="shared" si="3"/>
        <v>0</v>
      </c>
      <c r="U18" s="187">
        <f t="shared" si="4"/>
        <v>0</v>
      </c>
      <c r="V18" s="127">
        <f t="shared" si="1"/>
        <v>3600</v>
      </c>
      <c r="W18" s="187">
        <f t="shared" si="5"/>
        <v>0</v>
      </c>
      <c r="X18" s="187">
        <f t="shared" si="6"/>
        <v>0</v>
      </c>
      <c r="Y18" s="127"/>
      <c r="Z18" s="127"/>
    </row>
    <row r="19" spans="1:27" x14ac:dyDescent="0.25">
      <c r="A19" s="11"/>
      <c r="B19" s="12"/>
      <c r="C19" s="14" t="s">
        <v>103</v>
      </c>
      <c r="D19" s="24" t="s">
        <v>104</v>
      </c>
      <c r="E19" s="25" t="s">
        <v>76</v>
      </c>
      <c r="F19" s="6">
        <v>2</v>
      </c>
      <c r="G19" s="7">
        <v>12</v>
      </c>
      <c r="H19" s="7">
        <v>48</v>
      </c>
      <c r="I19" s="8">
        <f>VLOOKUP(C19,[1]LHP!$B$4850:$G$7706,6,1)</f>
        <v>16</v>
      </c>
      <c r="J19" s="9">
        <v>1</v>
      </c>
      <c r="K19" s="9">
        <v>1</v>
      </c>
      <c r="L19" s="13">
        <v>48</v>
      </c>
      <c r="M19" s="125"/>
      <c r="N19" s="125"/>
      <c r="O19" s="125"/>
      <c r="P19" s="125"/>
      <c r="Q19" s="7">
        <v>12</v>
      </c>
      <c r="R19" s="132">
        <v>48</v>
      </c>
      <c r="S19" s="129">
        <f t="shared" si="2"/>
        <v>0</v>
      </c>
      <c r="T19" s="187">
        <f t="shared" si="3"/>
        <v>0</v>
      </c>
      <c r="U19" s="187">
        <f t="shared" si="4"/>
        <v>0</v>
      </c>
      <c r="V19" s="127">
        <f t="shared" si="1"/>
        <v>0</v>
      </c>
      <c r="W19" s="187">
        <f t="shared" si="5"/>
        <v>840</v>
      </c>
      <c r="X19" s="187">
        <f t="shared" si="6"/>
        <v>2640</v>
      </c>
      <c r="Y19" s="127"/>
      <c r="Z19" s="127"/>
    </row>
    <row r="20" spans="1:27" x14ac:dyDescent="0.25">
      <c r="A20" s="11"/>
      <c r="B20" s="12"/>
      <c r="C20" s="14" t="s">
        <v>105</v>
      </c>
      <c r="D20" s="24" t="s">
        <v>104</v>
      </c>
      <c r="E20" s="25" t="s">
        <v>106</v>
      </c>
      <c r="F20" s="6"/>
      <c r="G20" s="7"/>
      <c r="H20" s="7">
        <v>60</v>
      </c>
      <c r="I20" s="8">
        <v>22</v>
      </c>
      <c r="J20" s="9">
        <v>0</v>
      </c>
      <c r="K20" s="9">
        <v>1</v>
      </c>
      <c r="L20" s="13">
        <v>45</v>
      </c>
      <c r="M20" s="125"/>
      <c r="N20" s="125"/>
      <c r="O20" s="125"/>
      <c r="P20" s="125"/>
      <c r="Q20" s="125"/>
      <c r="R20" s="132">
        <v>60</v>
      </c>
      <c r="S20" s="129">
        <f t="shared" si="2"/>
        <v>0</v>
      </c>
      <c r="T20" s="187">
        <f t="shared" si="3"/>
        <v>0</v>
      </c>
      <c r="U20" s="187">
        <f t="shared" si="4"/>
        <v>0</v>
      </c>
      <c r="V20" s="127">
        <f t="shared" si="1"/>
        <v>0</v>
      </c>
      <c r="W20" s="187">
        <f t="shared" si="5"/>
        <v>0</v>
      </c>
      <c r="X20" s="187">
        <f t="shared" si="6"/>
        <v>3300</v>
      </c>
      <c r="Y20" s="127"/>
      <c r="Z20" s="127"/>
    </row>
    <row r="21" spans="1:27" x14ac:dyDescent="0.25">
      <c r="A21" s="11"/>
      <c r="B21" s="12"/>
      <c r="C21" s="14"/>
      <c r="D21" s="24"/>
      <c r="E21" s="25"/>
      <c r="F21" s="6"/>
      <c r="G21" s="7"/>
      <c r="H21" s="7"/>
      <c r="I21" s="8"/>
      <c r="J21" s="9"/>
      <c r="K21" s="9"/>
      <c r="L21" s="13"/>
      <c r="M21" s="125"/>
      <c r="N21" s="125"/>
      <c r="O21" s="125"/>
      <c r="P21" s="125"/>
      <c r="Q21" s="125"/>
      <c r="R21" s="132"/>
      <c r="S21" s="129"/>
      <c r="T21" s="187">
        <f t="shared" si="3"/>
        <v>0</v>
      </c>
      <c r="U21" s="187">
        <f t="shared" si="4"/>
        <v>0</v>
      </c>
      <c r="V21" s="127">
        <f t="shared" si="1"/>
        <v>0</v>
      </c>
      <c r="W21" s="187">
        <f t="shared" si="5"/>
        <v>0</v>
      </c>
      <c r="X21" s="187">
        <f t="shared" si="6"/>
        <v>0</v>
      </c>
      <c r="Y21" s="127"/>
      <c r="Z21" s="127"/>
    </row>
    <row r="22" spans="1:27" s="184" customFormat="1" x14ac:dyDescent="0.25">
      <c r="A22" s="133" t="s">
        <v>107</v>
      </c>
      <c r="B22" s="134" t="s">
        <v>108</v>
      </c>
      <c r="C22" s="108" t="s">
        <v>122</v>
      </c>
      <c r="D22" s="147" t="s">
        <v>52</v>
      </c>
      <c r="E22" s="143" t="s">
        <v>123</v>
      </c>
      <c r="F22" s="99">
        <v>1</v>
      </c>
      <c r="G22" s="92"/>
      <c r="H22" s="188">
        <v>60</v>
      </c>
      <c r="I22" s="177">
        <v>28</v>
      </c>
      <c r="J22" s="136">
        <v>0</v>
      </c>
      <c r="K22" s="136">
        <v>1</v>
      </c>
      <c r="L22" s="178">
        <v>45</v>
      </c>
      <c r="M22" s="179"/>
      <c r="N22" s="179"/>
      <c r="O22" s="179"/>
      <c r="P22" s="188">
        <v>60</v>
      </c>
      <c r="Q22" s="179"/>
      <c r="R22" s="180"/>
      <c r="S22" s="181">
        <f t="shared" ref="S22:S28" si="7">M22*$S$3</f>
        <v>0</v>
      </c>
      <c r="T22" s="187">
        <f t="shared" si="3"/>
        <v>0</v>
      </c>
      <c r="U22" s="187">
        <f t="shared" si="4"/>
        <v>0</v>
      </c>
      <c r="V22" s="189">
        <f t="shared" si="1"/>
        <v>3600</v>
      </c>
      <c r="W22" s="187">
        <f t="shared" si="5"/>
        <v>0</v>
      </c>
      <c r="X22" s="187">
        <f t="shared" si="6"/>
        <v>0</v>
      </c>
      <c r="Y22" s="182"/>
      <c r="Z22" s="182"/>
      <c r="AA22" s="183">
        <f>SUM(S22:X28)</f>
        <v>34200</v>
      </c>
    </row>
    <row r="23" spans="1:27" ht="24" x14ac:dyDescent="0.25">
      <c r="A23" s="11" t="s">
        <v>124</v>
      </c>
      <c r="B23" s="12">
        <v>2</v>
      </c>
      <c r="C23" s="14" t="s">
        <v>125</v>
      </c>
      <c r="D23" s="50" t="s">
        <v>68</v>
      </c>
      <c r="E23" s="51" t="s">
        <v>126</v>
      </c>
      <c r="F23" s="6">
        <v>1</v>
      </c>
      <c r="G23" s="7"/>
      <c r="H23" s="48">
        <v>120</v>
      </c>
      <c r="I23" s="8">
        <v>28</v>
      </c>
      <c r="J23" s="9">
        <v>0</v>
      </c>
      <c r="K23" s="9">
        <v>1</v>
      </c>
      <c r="L23" s="13">
        <v>90</v>
      </c>
      <c r="M23" s="125"/>
      <c r="N23" s="125"/>
      <c r="O23" s="125"/>
      <c r="P23" s="48">
        <v>120</v>
      </c>
      <c r="Q23" s="125"/>
      <c r="R23" s="131"/>
      <c r="S23" s="129">
        <f t="shared" si="7"/>
        <v>0</v>
      </c>
      <c r="T23" s="187">
        <f t="shared" si="3"/>
        <v>0</v>
      </c>
      <c r="U23" s="187">
        <f t="shared" si="4"/>
        <v>0</v>
      </c>
      <c r="V23" s="127">
        <f t="shared" si="1"/>
        <v>7200</v>
      </c>
      <c r="W23" s="187">
        <f t="shared" si="5"/>
        <v>0</v>
      </c>
      <c r="X23" s="187">
        <f t="shared" si="6"/>
        <v>0</v>
      </c>
      <c r="Y23" s="127"/>
      <c r="Z23" s="127"/>
    </row>
    <row r="24" spans="1:27" x14ac:dyDescent="0.25">
      <c r="A24" s="11"/>
      <c r="B24" s="12">
        <f>2*2.15</f>
        <v>4.3</v>
      </c>
      <c r="C24" s="14" t="s">
        <v>127</v>
      </c>
      <c r="D24" s="4" t="s">
        <v>52</v>
      </c>
      <c r="E24" s="5" t="s">
        <v>128</v>
      </c>
      <c r="F24" s="6">
        <v>1</v>
      </c>
      <c r="G24" s="7"/>
      <c r="H24" s="47">
        <v>60</v>
      </c>
      <c r="I24" s="8">
        <v>28</v>
      </c>
      <c r="J24" s="9">
        <v>0</v>
      </c>
      <c r="K24" s="9">
        <v>1</v>
      </c>
      <c r="L24" s="13">
        <v>45</v>
      </c>
      <c r="M24" s="125"/>
      <c r="N24" s="125"/>
      <c r="O24" s="125"/>
      <c r="P24" s="47">
        <v>60</v>
      </c>
      <c r="Q24" s="125"/>
      <c r="R24" s="131"/>
      <c r="S24" s="129">
        <f t="shared" si="7"/>
        <v>0</v>
      </c>
      <c r="T24" s="187">
        <f t="shared" si="3"/>
        <v>0</v>
      </c>
      <c r="U24" s="187">
        <f t="shared" si="4"/>
        <v>0</v>
      </c>
      <c r="V24" s="127">
        <f t="shared" si="1"/>
        <v>3600</v>
      </c>
      <c r="W24" s="187">
        <f t="shared" si="5"/>
        <v>0</v>
      </c>
      <c r="X24" s="187">
        <f t="shared" si="6"/>
        <v>0</v>
      </c>
      <c r="Y24" s="127"/>
      <c r="Z24" s="127"/>
    </row>
    <row r="25" spans="1:27" ht="26.25" customHeight="1" x14ac:dyDescent="0.25">
      <c r="A25" s="11"/>
      <c r="B25" s="57"/>
      <c r="C25" s="14" t="s">
        <v>146</v>
      </c>
      <c r="D25" s="17" t="s">
        <v>83</v>
      </c>
      <c r="E25" s="5" t="s">
        <v>147</v>
      </c>
      <c r="F25" s="6">
        <v>2</v>
      </c>
      <c r="G25" s="54"/>
      <c r="H25" s="56">
        <v>7</v>
      </c>
      <c r="I25" s="8">
        <v>45</v>
      </c>
      <c r="J25" s="9">
        <v>0</v>
      </c>
      <c r="K25" s="9">
        <v>0</v>
      </c>
      <c r="L25" s="13">
        <v>22.5</v>
      </c>
      <c r="M25" s="125"/>
      <c r="N25" s="125">
        <f>45/2</f>
        <v>22.5</v>
      </c>
      <c r="O25" s="125"/>
      <c r="P25" s="56"/>
      <c r="Q25" s="125"/>
      <c r="R25" s="131"/>
      <c r="S25" s="129">
        <f t="shared" si="7"/>
        <v>0</v>
      </c>
      <c r="T25" s="187">
        <f t="shared" si="3"/>
        <v>1800</v>
      </c>
      <c r="U25" s="187">
        <f t="shared" si="4"/>
        <v>0</v>
      </c>
      <c r="V25" s="127">
        <f t="shared" si="1"/>
        <v>0</v>
      </c>
      <c r="W25" s="187">
        <f t="shared" si="5"/>
        <v>0</v>
      </c>
      <c r="X25" s="187">
        <f t="shared" si="6"/>
        <v>0</v>
      </c>
      <c r="Y25" s="127"/>
      <c r="Z25" s="127"/>
    </row>
    <row r="26" spans="1:27" ht="36.75" x14ac:dyDescent="0.25">
      <c r="A26" s="11"/>
      <c r="B26" s="12"/>
      <c r="C26" s="14" t="s">
        <v>156</v>
      </c>
      <c r="D26" s="40" t="s">
        <v>86</v>
      </c>
      <c r="E26" s="25" t="s">
        <v>157</v>
      </c>
      <c r="F26" s="6">
        <v>2</v>
      </c>
      <c r="G26" s="7"/>
      <c r="H26" s="7">
        <v>60</v>
      </c>
      <c r="I26" s="8">
        <v>24</v>
      </c>
      <c r="J26" s="9">
        <v>0</v>
      </c>
      <c r="K26" s="9">
        <v>1</v>
      </c>
      <c r="L26" s="13">
        <v>45</v>
      </c>
      <c r="M26" s="125"/>
      <c r="N26" s="125"/>
      <c r="O26" s="125"/>
      <c r="P26" s="7">
        <v>60</v>
      </c>
      <c r="Q26" s="125"/>
      <c r="R26" s="131"/>
      <c r="S26" s="129">
        <f t="shared" si="7"/>
        <v>0</v>
      </c>
      <c r="T26" s="187">
        <f t="shared" si="3"/>
        <v>0</v>
      </c>
      <c r="U26" s="187">
        <f t="shared" si="4"/>
        <v>0</v>
      </c>
      <c r="V26" s="127">
        <f t="shared" si="1"/>
        <v>3600</v>
      </c>
      <c r="W26" s="187">
        <f t="shared" si="5"/>
        <v>0</v>
      </c>
      <c r="X26" s="187">
        <f t="shared" si="6"/>
        <v>0</v>
      </c>
      <c r="Y26" s="127"/>
      <c r="Z26" s="127"/>
    </row>
    <row r="27" spans="1:27" ht="36.75" x14ac:dyDescent="0.25">
      <c r="A27" s="11"/>
      <c r="B27" s="12"/>
      <c r="C27" s="14" t="s">
        <v>158</v>
      </c>
      <c r="D27" s="40" t="s">
        <v>86</v>
      </c>
      <c r="E27" s="25" t="s">
        <v>159</v>
      </c>
      <c r="F27" s="6">
        <v>2</v>
      </c>
      <c r="G27" s="7"/>
      <c r="H27" s="7">
        <v>120</v>
      </c>
      <c r="I27" s="8">
        <v>22</v>
      </c>
      <c r="J27" s="9">
        <v>0</v>
      </c>
      <c r="K27" s="9">
        <v>1</v>
      </c>
      <c r="L27" s="13">
        <v>90</v>
      </c>
      <c r="M27" s="125"/>
      <c r="N27" s="125"/>
      <c r="O27" s="125"/>
      <c r="P27" s="7">
        <v>120</v>
      </c>
      <c r="Q27" s="125"/>
      <c r="R27" s="131"/>
      <c r="S27" s="129">
        <f t="shared" si="7"/>
        <v>0</v>
      </c>
      <c r="T27" s="187">
        <f t="shared" si="3"/>
        <v>0</v>
      </c>
      <c r="U27" s="187">
        <f t="shared" si="4"/>
        <v>0</v>
      </c>
      <c r="V27" s="127">
        <f t="shared" si="1"/>
        <v>7200</v>
      </c>
      <c r="W27" s="187">
        <f t="shared" si="5"/>
        <v>0</v>
      </c>
      <c r="X27" s="187">
        <f t="shared" si="6"/>
        <v>0</v>
      </c>
      <c r="Y27" s="127"/>
      <c r="Z27" s="127"/>
    </row>
    <row r="28" spans="1:27" ht="36.75" x14ac:dyDescent="0.25">
      <c r="A28" s="11"/>
      <c r="B28" s="12"/>
      <c r="C28" s="14" t="s">
        <v>162</v>
      </c>
      <c r="D28" s="40" t="s">
        <v>86</v>
      </c>
      <c r="E28" s="25" t="s">
        <v>163</v>
      </c>
      <c r="F28" s="6">
        <v>2</v>
      </c>
      <c r="G28" s="7"/>
      <c r="H28" s="7">
        <v>120</v>
      </c>
      <c r="I28" s="8">
        <v>20</v>
      </c>
      <c r="J28" s="9">
        <v>0</v>
      </c>
      <c r="K28" s="9">
        <v>1</v>
      </c>
      <c r="L28" s="13">
        <v>90</v>
      </c>
      <c r="M28" s="125"/>
      <c r="N28" s="125"/>
      <c r="O28" s="125"/>
      <c r="P28" s="7">
        <v>120</v>
      </c>
      <c r="Q28" s="125"/>
      <c r="R28" s="131"/>
      <c r="S28" s="129">
        <f t="shared" si="7"/>
        <v>0</v>
      </c>
      <c r="T28" s="187">
        <f t="shared" si="3"/>
        <v>0</v>
      </c>
      <c r="U28" s="187">
        <f t="shared" si="4"/>
        <v>0</v>
      </c>
      <c r="V28" s="127">
        <f t="shared" si="1"/>
        <v>7200</v>
      </c>
      <c r="W28" s="187">
        <f t="shared" si="5"/>
        <v>0</v>
      </c>
      <c r="X28" s="187">
        <f t="shared" si="6"/>
        <v>0</v>
      </c>
      <c r="Y28" s="127"/>
      <c r="Z28" s="127"/>
    </row>
    <row r="29" spans="1:27" x14ac:dyDescent="0.25">
      <c r="A29" s="43"/>
      <c r="B29" s="44"/>
      <c r="C29" s="14"/>
      <c r="D29" s="24"/>
      <c r="E29" s="25"/>
      <c r="F29" s="6"/>
      <c r="G29" s="7"/>
      <c r="H29" s="7"/>
      <c r="I29" s="8"/>
      <c r="J29" s="9"/>
      <c r="K29" s="9"/>
      <c r="L29" s="10"/>
      <c r="M29" s="125"/>
      <c r="N29" s="125"/>
      <c r="O29" s="125"/>
      <c r="P29" s="125"/>
      <c r="Q29" s="125"/>
      <c r="R29" s="131"/>
      <c r="S29" s="129">
        <f t="shared" ref="S29:S40" si="8">M29*$S$3</f>
        <v>0</v>
      </c>
      <c r="T29" s="187">
        <f t="shared" si="3"/>
        <v>0</v>
      </c>
      <c r="U29" s="187">
        <f t="shared" si="4"/>
        <v>0</v>
      </c>
      <c r="V29" s="127">
        <f t="shared" si="1"/>
        <v>0</v>
      </c>
      <c r="W29" s="187">
        <f t="shared" si="5"/>
        <v>0</v>
      </c>
      <c r="X29" s="187">
        <f t="shared" si="6"/>
        <v>0</v>
      </c>
      <c r="Y29" s="127"/>
      <c r="Z29" s="127"/>
    </row>
    <row r="30" spans="1:27" x14ac:dyDescent="0.25">
      <c r="A30" s="43"/>
      <c r="B30" s="44"/>
      <c r="C30" s="14"/>
      <c r="D30" s="60"/>
      <c r="E30" s="61"/>
      <c r="F30" s="6"/>
      <c r="G30" s="7"/>
      <c r="H30" s="47"/>
      <c r="I30" s="8"/>
      <c r="J30" s="9"/>
      <c r="K30" s="9"/>
      <c r="L30" s="10"/>
      <c r="M30" s="125"/>
      <c r="N30" s="125"/>
      <c r="O30" s="125"/>
      <c r="P30" s="125"/>
      <c r="Q30" s="125"/>
      <c r="R30" s="131"/>
      <c r="S30" s="129">
        <f t="shared" si="8"/>
        <v>0</v>
      </c>
      <c r="T30" s="187">
        <f t="shared" si="3"/>
        <v>0</v>
      </c>
      <c r="U30" s="187">
        <f t="shared" si="4"/>
        <v>0</v>
      </c>
      <c r="V30" s="127">
        <f t="shared" si="1"/>
        <v>0</v>
      </c>
      <c r="W30" s="187">
        <f t="shared" si="5"/>
        <v>0</v>
      </c>
      <c r="X30" s="187">
        <f t="shared" si="6"/>
        <v>0</v>
      </c>
      <c r="Y30" s="127"/>
      <c r="Z30" s="127"/>
    </row>
    <row r="31" spans="1:27" s="184" customFormat="1" ht="24" x14ac:dyDescent="0.25">
      <c r="A31" s="133" t="s">
        <v>186</v>
      </c>
      <c r="B31" s="134" t="s">
        <v>187</v>
      </c>
      <c r="C31" s="4" t="s">
        <v>197</v>
      </c>
      <c r="D31" s="24" t="s">
        <v>60</v>
      </c>
      <c r="E31" s="51" t="s">
        <v>198</v>
      </c>
      <c r="F31" s="6">
        <v>1</v>
      </c>
      <c r="G31" s="7"/>
      <c r="H31" s="47">
        <v>180</v>
      </c>
      <c r="I31" s="8">
        <v>26</v>
      </c>
      <c r="J31" s="9">
        <v>0</v>
      </c>
      <c r="K31" s="9">
        <v>1</v>
      </c>
      <c r="L31" s="195">
        <v>135</v>
      </c>
      <c r="M31" s="179"/>
      <c r="N31" s="179"/>
      <c r="O31" s="179"/>
      <c r="P31" s="47">
        <v>180</v>
      </c>
      <c r="Q31" s="179"/>
      <c r="R31" s="180"/>
      <c r="S31" s="181">
        <f t="shared" si="8"/>
        <v>0</v>
      </c>
      <c r="T31" s="187">
        <f t="shared" si="3"/>
        <v>0</v>
      </c>
      <c r="U31" s="187">
        <f t="shared" si="4"/>
        <v>0</v>
      </c>
      <c r="V31" s="127">
        <f t="shared" si="1"/>
        <v>10800</v>
      </c>
      <c r="W31" s="187">
        <f t="shared" si="5"/>
        <v>0</v>
      </c>
      <c r="X31" s="187">
        <f t="shared" si="6"/>
        <v>0</v>
      </c>
      <c r="Y31" s="182"/>
      <c r="Z31" s="182"/>
      <c r="AA31" s="183">
        <f>SUM(S31:X35)</f>
        <v>25200</v>
      </c>
    </row>
    <row r="32" spans="1:27" x14ac:dyDescent="0.25">
      <c r="A32" s="11"/>
      <c r="B32" s="12"/>
      <c r="C32" s="4" t="s">
        <v>200</v>
      </c>
      <c r="D32" s="24" t="s">
        <v>60</v>
      </c>
      <c r="E32" s="51" t="s">
        <v>201</v>
      </c>
      <c r="F32" s="6">
        <v>1</v>
      </c>
      <c r="G32" s="7"/>
      <c r="H32" s="47">
        <v>90</v>
      </c>
      <c r="I32" s="8">
        <v>29</v>
      </c>
      <c r="J32" s="9">
        <v>0</v>
      </c>
      <c r="K32" s="9">
        <v>1</v>
      </c>
      <c r="L32" s="195">
        <v>67.5</v>
      </c>
      <c r="M32" s="125"/>
      <c r="N32" s="125"/>
      <c r="O32" s="125"/>
      <c r="P32" s="47">
        <v>90</v>
      </c>
      <c r="Q32" s="125"/>
      <c r="R32" s="47"/>
      <c r="S32" s="129">
        <f t="shared" si="8"/>
        <v>0</v>
      </c>
      <c r="T32" s="187">
        <f t="shared" si="3"/>
        <v>0</v>
      </c>
      <c r="U32" s="187">
        <f t="shared" si="4"/>
        <v>0</v>
      </c>
      <c r="V32" s="127">
        <f t="shared" si="1"/>
        <v>5400</v>
      </c>
      <c r="W32" s="187">
        <f t="shared" si="5"/>
        <v>0</v>
      </c>
      <c r="X32" s="187">
        <f t="shared" si="6"/>
        <v>0</v>
      </c>
      <c r="Y32" s="127"/>
      <c r="Z32" s="127"/>
    </row>
    <row r="33" spans="1:27" x14ac:dyDescent="0.25">
      <c r="A33" s="11"/>
      <c r="B33" s="12"/>
      <c r="C33" s="27" t="s">
        <v>211</v>
      </c>
      <c r="D33" s="24" t="s">
        <v>104</v>
      </c>
      <c r="E33" s="51" t="s">
        <v>212</v>
      </c>
      <c r="F33" s="6">
        <v>2</v>
      </c>
      <c r="G33" s="7"/>
      <c r="H33" s="47">
        <v>90</v>
      </c>
      <c r="I33" s="8">
        <v>22</v>
      </c>
      <c r="J33" s="9">
        <v>0</v>
      </c>
      <c r="K33" s="9">
        <v>1</v>
      </c>
      <c r="L33" s="195">
        <v>67.5</v>
      </c>
      <c r="M33" s="125"/>
      <c r="N33" s="125"/>
      <c r="O33" s="125"/>
      <c r="P33" s="47">
        <v>90</v>
      </c>
      <c r="Q33" s="125"/>
      <c r="R33" s="131"/>
      <c r="S33" s="129">
        <f t="shared" si="8"/>
        <v>0</v>
      </c>
      <c r="T33" s="187">
        <f t="shared" si="3"/>
        <v>0</v>
      </c>
      <c r="U33" s="187">
        <f t="shared" si="4"/>
        <v>0</v>
      </c>
      <c r="V33" s="127">
        <f t="shared" si="1"/>
        <v>5400</v>
      </c>
      <c r="W33" s="187">
        <f t="shared" si="5"/>
        <v>0</v>
      </c>
      <c r="X33" s="187">
        <f t="shared" si="6"/>
        <v>0</v>
      </c>
      <c r="Y33" s="127"/>
      <c r="Z33" s="127"/>
    </row>
    <row r="34" spans="1:27" x14ac:dyDescent="0.25">
      <c r="A34" s="11"/>
      <c r="B34" s="12"/>
      <c r="C34" s="27" t="s">
        <v>98</v>
      </c>
      <c r="D34" s="24" t="s">
        <v>104</v>
      </c>
      <c r="E34" s="5" t="s">
        <v>69</v>
      </c>
      <c r="F34" s="6">
        <v>2</v>
      </c>
      <c r="G34" s="7"/>
      <c r="H34" s="47">
        <v>60</v>
      </c>
      <c r="I34" s="8">
        <v>25</v>
      </c>
      <c r="J34" s="9">
        <v>0</v>
      </c>
      <c r="K34" s="9">
        <v>1</v>
      </c>
      <c r="L34" s="195">
        <v>45</v>
      </c>
      <c r="M34" s="125"/>
      <c r="N34" s="125"/>
      <c r="O34" s="125"/>
      <c r="P34" s="47">
        <v>60</v>
      </c>
      <c r="Q34" s="125"/>
      <c r="R34" s="131"/>
      <c r="S34" s="129">
        <f t="shared" si="8"/>
        <v>0</v>
      </c>
      <c r="T34" s="187">
        <f t="shared" si="3"/>
        <v>0</v>
      </c>
      <c r="U34" s="187">
        <f t="shared" si="4"/>
        <v>0</v>
      </c>
      <c r="V34" s="127">
        <f t="shared" si="1"/>
        <v>3600</v>
      </c>
      <c r="W34" s="187">
        <f t="shared" si="5"/>
        <v>0</v>
      </c>
      <c r="X34" s="187">
        <f t="shared" si="6"/>
        <v>0</v>
      </c>
      <c r="Y34" s="127"/>
      <c r="Z34" s="127"/>
    </row>
    <row r="35" spans="1:27" x14ac:dyDescent="0.25">
      <c r="A35" s="11"/>
      <c r="B35" s="12"/>
      <c r="C35" s="27"/>
      <c r="D35" s="24"/>
      <c r="E35" s="5"/>
      <c r="F35" s="6"/>
      <c r="G35" s="7"/>
      <c r="H35" s="47"/>
      <c r="I35" s="8"/>
      <c r="J35" s="9"/>
      <c r="K35" s="9"/>
      <c r="L35" s="13"/>
      <c r="M35" s="125"/>
      <c r="N35" s="125"/>
      <c r="O35" s="125"/>
      <c r="P35" s="47"/>
      <c r="Q35" s="125"/>
      <c r="R35" s="131"/>
      <c r="S35" s="129">
        <f t="shared" si="8"/>
        <v>0</v>
      </c>
      <c r="T35" s="187">
        <f t="shared" si="3"/>
        <v>0</v>
      </c>
      <c r="U35" s="187">
        <f t="shared" si="4"/>
        <v>0</v>
      </c>
      <c r="V35" s="127">
        <f t="shared" si="1"/>
        <v>0</v>
      </c>
      <c r="W35" s="187">
        <f t="shared" si="5"/>
        <v>0</v>
      </c>
      <c r="X35" s="187">
        <f t="shared" si="6"/>
        <v>0</v>
      </c>
      <c r="Y35" s="127"/>
      <c r="Z35" s="127"/>
    </row>
    <row r="36" spans="1:27" x14ac:dyDescent="0.25">
      <c r="A36" s="43"/>
      <c r="B36" s="44"/>
      <c r="C36" s="14"/>
      <c r="D36" s="24"/>
      <c r="E36" s="25"/>
      <c r="F36" s="6"/>
      <c r="G36" s="7"/>
      <c r="H36" s="7"/>
      <c r="I36" s="8"/>
      <c r="J36" s="9"/>
      <c r="K36" s="9"/>
      <c r="L36" s="10"/>
      <c r="M36" s="125"/>
      <c r="N36" s="125"/>
      <c r="O36" s="125"/>
      <c r="P36" s="125"/>
      <c r="Q36" s="125"/>
      <c r="R36" s="131"/>
      <c r="S36" s="129"/>
      <c r="T36" s="187">
        <f t="shared" si="3"/>
        <v>0</v>
      </c>
      <c r="U36" s="187">
        <f t="shared" si="4"/>
        <v>0</v>
      </c>
      <c r="V36" s="127">
        <f t="shared" si="1"/>
        <v>0</v>
      </c>
      <c r="W36" s="187">
        <f t="shared" si="5"/>
        <v>0</v>
      </c>
      <c r="X36" s="187">
        <f t="shared" si="6"/>
        <v>0</v>
      </c>
      <c r="Y36" s="127"/>
      <c r="Z36" s="127"/>
    </row>
    <row r="37" spans="1:27" x14ac:dyDescent="0.25">
      <c r="A37" s="1" t="s">
        <v>219</v>
      </c>
      <c r="B37" s="2" t="s">
        <v>220</v>
      </c>
      <c r="C37" s="3" t="s">
        <v>230</v>
      </c>
      <c r="D37" s="64" t="s">
        <v>68</v>
      </c>
      <c r="E37" s="5" t="s">
        <v>231</v>
      </c>
      <c r="F37" s="65">
        <v>1</v>
      </c>
      <c r="G37" s="66"/>
      <c r="H37" s="48">
        <v>60</v>
      </c>
      <c r="I37" s="67">
        <v>24</v>
      </c>
      <c r="J37" s="9">
        <v>0</v>
      </c>
      <c r="K37" s="9">
        <v>1</v>
      </c>
      <c r="L37" s="13">
        <v>45</v>
      </c>
      <c r="M37" s="125"/>
      <c r="N37" s="125"/>
      <c r="O37" s="125"/>
      <c r="P37" s="125">
        <v>60</v>
      </c>
      <c r="Q37" s="125"/>
      <c r="R37" s="131"/>
      <c r="S37" s="129">
        <f t="shared" si="8"/>
        <v>0</v>
      </c>
      <c r="T37" s="187">
        <f t="shared" si="3"/>
        <v>0</v>
      </c>
      <c r="U37" s="187">
        <f t="shared" si="4"/>
        <v>0</v>
      </c>
      <c r="V37" s="127">
        <f>P37*$V$3</f>
        <v>3600</v>
      </c>
      <c r="W37" s="187">
        <f t="shared" si="5"/>
        <v>0</v>
      </c>
      <c r="X37" s="187">
        <f t="shared" si="6"/>
        <v>0</v>
      </c>
      <c r="Y37" s="127"/>
      <c r="Z37" s="127"/>
      <c r="AA37" s="196">
        <f>SUM(S37:X40)</f>
        <v>18000</v>
      </c>
    </row>
    <row r="38" spans="1:27" ht="24" x14ac:dyDescent="0.25">
      <c r="A38" s="18"/>
      <c r="B38" s="19"/>
      <c r="C38" s="3" t="s">
        <v>233</v>
      </c>
      <c r="D38" s="64" t="s">
        <v>68</v>
      </c>
      <c r="E38" s="5" t="s">
        <v>13</v>
      </c>
      <c r="F38" s="65">
        <v>1</v>
      </c>
      <c r="G38" s="66"/>
      <c r="H38" s="48">
        <v>120</v>
      </c>
      <c r="I38" s="67">
        <v>28</v>
      </c>
      <c r="J38" s="9">
        <v>0</v>
      </c>
      <c r="K38" s="9">
        <v>1</v>
      </c>
      <c r="L38" s="13">
        <v>90</v>
      </c>
      <c r="M38" s="125"/>
      <c r="N38" s="125"/>
      <c r="O38" s="125"/>
      <c r="P38" s="48">
        <v>60</v>
      </c>
      <c r="Q38" s="125"/>
      <c r="R38" s="131"/>
      <c r="S38" s="129">
        <f t="shared" si="8"/>
        <v>0</v>
      </c>
      <c r="T38" s="187">
        <f t="shared" si="3"/>
        <v>0</v>
      </c>
      <c r="U38" s="187">
        <f t="shared" si="4"/>
        <v>0</v>
      </c>
      <c r="V38" s="127">
        <f t="shared" si="1"/>
        <v>3600</v>
      </c>
      <c r="W38" s="187">
        <f t="shared" si="5"/>
        <v>0</v>
      </c>
      <c r="X38" s="187">
        <f t="shared" si="6"/>
        <v>0</v>
      </c>
      <c r="Y38" s="127"/>
      <c r="Z38" s="127"/>
    </row>
    <row r="39" spans="1:27" ht="24" x14ac:dyDescent="0.25">
      <c r="A39" s="11"/>
      <c r="B39" s="12"/>
      <c r="C39" s="3" t="s">
        <v>234</v>
      </c>
      <c r="D39" s="68" t="s">
        <v>52</v>
      </c>
      <c r="E39" s="5" t="s">
        <v>235</v>
      </c>
      <c r="F39" s="65">
        <v>1</v>
      </c>
      <c r="G39" s="66"/>
      <c r="H39" s="48">
        <v>60</v>
      </c>
      <c r="I39" s="8">
        <v>28</v>
      </c>
      <c r="J39" s="9">
        <v>0</v>
      </c>
      <c r="K39" s="9">
        <v>1</v>
      </c>
      <c r="L39" s="13">
        <v>45</v>
      </c>
      <c r="M39" s="125"/>
      <c r="N39" s="125"/>
      <c r="O39" s="125"/>
      <c r="P39" s="48">
        <v>120</v>
      </c>
      <c r="Q39" s="125"/>
      <c r="R39" s="131"/>
      <c r="S39" s="129">
        <f t="shared" si="8"/>
        <v>0</v>
      </c>
      <c r="T39" s="187">
        <f t="shared" si="3"/>
        <v>0</v>
      </c>
      <c r="U39" s="187">
        <f t="shared" si="4"/>
        <v>0</v>
      </c>
      <c r="V39" s="127">
        <f t="shared" si="1"/>
        <v>7200</v>
      </c>
      <c r="W39" s="187">
        <f t="shared" si="5"/>
        <v>0</v>
      </c>
      <c r="X39" s="187">
        <f t="shared" si="6"/>
        <v>0</v>
      </c>
      <c r="Y39" s="127"/>
      <c r="Z39" s="127"/>
    </row>
    <row r="40" spans="1:27" ht="55.5" customHeight="1" x14ac:dyDescent="0.25">
      <c r="A40" s="11"/>
      <c r="B40" s="12"/>
      <c r="C40" s="3" t="s">
        <v>244</v>
      </c>
      <c r="D40" s="68" t="s">
        <v>86</v>
      </c>
      <c r="E40" s="5" t="s">
        <v>245</v>
      </c>
      <c r="F40" s="65">
        <v>2</v>
      </c>
      <c r="G40" s="66"/>
      <c r="H40" s="69">
        <v>60</v>
      </c>
      <c r="I40" s="67">
        <v>22</v>
      </c>
      <c r="J40" s="9">
        <v>0</v>
      </c>
      <c r="K40" s="9">
        <v>1</v>
      </c>
      <c r="L40" s="13">
        <v>45</v>
      </c>
      <c r="M40" s="125"/>
      <c r="N40" s="125"/>
      <c r="O40" s="125"/>
      <c r="P40" s="48">
        <v>60</v>
      </c>
      <c r="Q40" s="125"/>
      <c r="R40" s="131"/>
      <c r="S40" s="129">
        <f t="shared" si="8"/>
        <v>0</v>
      </c>
      <c r="T40" s="187">
        <f t="shared" si="3"/>
        <v>0</v>
      </c>
      <c r="U40" s="187">
        <f t="shared" si="4"/>
        <v>0</v>
      </c>
      <c r="V40" s="127">
        <f t="shared" si="1"/>
        <v>3600</v>
      </c>
      <c r="W40" s="187">
        <f t="shared" si="5"/>
        <v>0</v>
      </c>
      <c r="X40" s="187">
        <f t="shared" si="6"/>
        <v>0</v>
      </c>
      <c r="Y40" s="127"/>
      <c r="Z40" s="127"/>
    </row>
    <row r="41" spans="1:27" x14ac:dyDescent="0.25">
      <c r="A41" s="43"/>
      <c r="B41" s="44"/>
      <c r="C41" s="14"/>
      <c r="D41" s="24"/>
      <c r="E41" s="25"/>
      <c r="F41" s="6"/>
      <c r="G41" s="7"/>
      <c r="H41" s="7"/>
      <c r="I41" s="8"/>
      <c r="J41" s="9"/>
      <c r="K41" s="9"/>
      <c r="L41" s="10"/>
      <c r="M41" s="125"/>
      <c r="N41" s="125"/>
      <c r="O41" s="125"/>
      <c r="P41" s="69"/>
      <c r="Q41" s="125"/>
      <c r="R41" s="131"/>
      <c r="S41" s="129"/>
      <c r="T41" s="187">
        <f t="shared" si="3"/>
        <v>0</v>
      </c>
      <c r="U41" s="187">
        <f t="shared" si="4"/>
        <v>0</v>
      </c>
      <c r="V41" s="127">
        <f t="shared" si="1"/>
        <v>0</v>
      </c>
      <c r="W41" s="187">
        <f t="shared" si="5"/>
        <v>0</v>
      </c>
      <c r="X41" s="187">
        <f t="shared" si="6"/>
        <v>0</v>
      </c>
      <c r="Y41" s="127"/>
      <c r="Z41" s="127"/>
    </row>
    <row r="42" spans="1:27" s="184" customFormat="1" x14ac:dyDescent="0.25">
      <c r="A42" s="133" t="s">
        <v>253</v>
      </c>
      <c r="B42" s="134" t="s">
        <v>254</v>
      </c>
      <c r="C42" s="146" t="s">
        <v>2</v>
      </c>
      <c r="D42" s="149" t="s">
        <v>3</v>
      </c>
      <c r="E42" s="151" t="s">
        <v>123</v>
      </c>
      <c r="F42" s="99">
        <v>1</v>
      </c>
      <c r="G42" s="92"/>
      <c r="H42" s="152">
        <v>60</v>
      </c>
      <c r="I42" s="177">
        <v>28</v>
      </c>
      <c r="J42" s="136">
        <v>0</v>
      </c>
      <c r="K42" s="136">
        <v>1</v>
      </c>
      <c r="L42" s="178">
        <v>45</v>
      </c>
      <c r="M42" s="179"/>
      <c r="N42" s="179"/>
      <c r="O42" s="179"/>
      <c r="P42" s="152">
        <v>60</v>
      </c>
      <c r="Q42" s="179"/>
      <c r="R42" s="180"/>
      <c r="S42" s="181">
        <f t="shared" ref="S42:S45" si="9">M42*$S$3</f>
        <v>0</v>
      </c>
      <c r="T42" s="187">
        <f t="shared" si="3"/>
        <v>0</v>
      </c>
      <c r="U42" s="187">
        <f t="shared" si="4"/>
        <v>0</v>
      </c>
      <c r="V42" s="127">
        <f t="shared" si="1"/>
        <v>3600</v>
      </c>
      <c r="W42" s="187">
        <f t="shared" si="5"/>
        <v>0</v>
      </c>
      <c r="X42" s="187">
        <f t="shared" si="6"/>
        <v>0</v>
      </c>
      <c r="Y42" s="182"/>
      <c r="Z42" s="182"/>
      <c r="AA42" s="183">
        <f>SUM(S42:X45)</f>
        <v>19170</v>
      </c>
    </row>
    <row r="43" spans="1:27" ht="24" x14ac:dyDescent="0.25">
      <c r="A43" s="11"/>
      <c r="B43" s="12"/>
      <c r="C43" s="3"/>
      <c r="D43" s="4"/>
      <c r="E43" s="5" t="s">
        <v>126</v>
      </c>
      <c r="F43" s="73">
        <v>1</v>
      </c>
      <c r="G43" s="7"/>
      <c r="H43" s="47">
        <v>120</v>
      </c>
      <c r="I43" s="67">
        <v>27</v>
      </c>
      <c r="J43" s="9">
        <v>0</v>
      </c>
      <c r="K43" s="9">
        <v>1</v>
      </c>
      <c r="L43" s="13">
        <v>90</v>
      </c>
      <c r="M43" s="125"/>
      <c r="N43" s="125"/>
      <c r="O43" s="125"/>
      <c r="P43" s="47">
        <v>120</v>
      </c>
      <c r="Q43" s="125"/>
      <c r="R43" s="131"/>
      <c r="S43" s="129">
        <f t="shared" si="9"/>
        <v>0</v>
      </c>
      <c r="T43" s="187">
        <f t="shared" si="3"/>
        <v>0</v>
      </c>
      <c r="U43" s="187">
        <f t="shared" si="4"/>
        <v>0</v>
      </c>
      <c r="V43" s="127">
        <f t="shared" si="1"/>
        <v>7200</v>
      </c>
      <c r="W43" s="187">
        <f t="shared" si="5"/>
        <v>0</v>
      </c>
      <c r="X43" s="187">
        <f t="shared" si="6"/>
        <v>0</v>
      </c>
      <c r="Y43" s="127"/>
      <c r="Z43" s="127"/>
    </row>
    <row r="44" spans="1:27" x14ac:dyDescent="0.25">
      <c r="A44" s="11"/>
      <c r="B44" s="12"/>
      <c r="C44" s="3"/>
      <c r="D44" s="4"/>
      <c r="E44" s="5" t="s">
        <v>39</v>
      </c>
      <c r="F44" s="73">
        <v>1</v>
      </c>
      <c r="G44" s="7"/>
      <c r="H44" s="47">
        <v>7</v>
      </c>
      <c r="I44" s="67">
        <v>26</v>
      </c>
      <c r="J44" s="9">
        <v>0</v>
      </c>
      <c r="K44" s="9">
        <v>0</v>
      </c>
      <c r="L44" s="13">
        <v>16.899999999999999</v>
      </c>
      <c r="M44" s="125">
        <f>26/2</f>
        <v>13</v>
      </c>
      <c r="N44" s="125"/>
      <c r="O44" s="125"/>
      <c r="P44" s="47"/>
      <c r="Q44" s="125"/>
      <c r="R44" s="131"/>
      <c r="S44" s="129">
        <f t="shared" si="9"/>
        <v>1170</v>
      </c>
      <c r="T44" s="187">
        <f t="shared" si="3"/>
        <v>0</v>
      </c>
      <c r="U44" s="187">
        <f t="shared" si="4"/>
        <v>0</v>
      </c>
      <c r="V44" s="127">
        <f t="shared" si="1"/>
        <v>0</v>
      </c>
      <c r="W44" s="187">
        <f t="shared" si="5"/>
        <v>0</v>
      </c>
      <c r="X44" s="187">
        <f t="shared" si="6"/>
        <v>0</v>
      </c>
      <c r="Y44" s="127"/>
      <c r="Z44" s="127"/>
    </row>
    <row r="45" spans="1:27" ht="24" x14ac:dyDescent="0.25">
      <c r="A45" s="11"/>
      <c r="B45" s="12"/>
      <c r="C45" s="3" t="s">
        <v>274</v>
      </c>
      <c r="D45" s="68" t="s">
        <v>34</v>
      </c>
      <c r="E45" s="5" t="s">
        <v>126</v>
      </c>
      <c r="F45" s="73">
        <v>2</v>
      </c>
      <c r="G45" s="7"/>
      <c r="H45" s="47">
        <v>120</v>
      </c>
      <c r="I45" s="67">
        <v>23</v>
      </c>
      <c r="J45" s="9">
        <v>0</v>
      </c>
      <c r="K45" s="9">
        <v>1</v>
      </c>
      <c r="L45" s="13">
        <v>90</v>
      </c>
      <c r="M45" s="125"/>
      <c r="N45" s="125"/>
      <c r="O45" s="125"/>
      <c r="P45" s="47">
        <v>120</v>
      </c>
      <c r="Q45" s="125"/>
      <c r="R45" s="131"/>
      <c r="S45" s="129">
        <f t="shared" si="9"/>
        <v>0</v>
      </c>
      <c r="T45" s="187">
        <f t="shared" si="3"/>
        <v>0</v>
      </c>
      <c r="U45" s="187">
        <f t="shared" si="4"/>
        <v>0</v>
      </c>
      <c r="V45" s="127">
        <f t="shared" si="1"/>
        <v>7200</v>
      </c>
      <c r="W45" s="187">
        <f t="shared" si="5"/>
        <v>0</v>
      </c>
      <c r="X45" s="187">
        <f t="shared" si="6"/>
        <v>0</v>
      </c>
      <c r="Y45" s="127"/>
      <c r="Z45" s="127"/>
    </row>
    <row r="46" spans="1:27" x14ac:dyDescent="0.25">
      <c r="A46" s="43"/>
      <c r="B46" s="44"/>
      <c r="C46" s="14"/>
      <c r="D46" s="24"/>
      <c r="E46" s="25"/>
      <c r="F46" s="6"/>
      <c r="G46" s="7"/>
      <c r="H46" s="7"/>
      <c r="I46" s="8"/>
      <c r="J46" s="9"/>
      <c r="K46" s="9"/>
      <c r="L46" s="10"/>
      <c r="M46" s="125"/>
      <c r="N46" s="125"/>
      <c r="O46" s="125"/>
      <c r="P46" s="125"/>
      <c r="Q46" s="125"/>
      <c r="R46" s="131"/>
      <c r="S46" s="129"/>
      <c r="T46" s="187">
        <f t="shared" si="3"/>
        <v>0</v>
      </c>
      <c r="U46" s="187">
        <f t="shared" si="4"/>
        <v>0</v>
      </c>
      <c r="V46" s="127">
        <f t="shared" si="1"/>
        <v>0</v>
      </c>
      <c r="W46" s="187">
        <f t="shared" si="5"/>
        <v>0</v>
      </c>
      <c r="X46" s="187">
        <f t="shared" si="6"/>
        <v>0</v>
      </c>
      <c r="Y46" s="127"/>
      <c r="Z46" s="127"/>
    </row>
    <row r="47" spans="1:27" s="184" customFormat="1" ht="24" x14ac:dyDescent="0.25">
      <c r="A47" s="133" t="s">
        <v>285</v>
      </c>
      <c r="B47" s="134" t="s">
        <v>286</v>
      </c>
      <c r="C47" s="146" t="s">
        <v>292</v>
      </c>
      <c r="D47" s="153" t="s">
        <v>52</v>
      </c>
      <c r="E47" s="143" t="s">
        <v>293</v>
      </c>
      <c r="F47" s="154">
        <v>1</v>
      </c>
      <c r="G47" s="155"/>
      <c r="H47" s="92">
        <v>120</v>
      </c>
      <c r="I47" s="177">
        <v>25</v>
      </c>
      <c r="J47" s="136">
        <v>0</v>
      </c>
      <c r="K47" s="136">
        <v>1</v>
      </c>
      <c r="L47" s="178">
        <v>90</v>
      </c>
      <c r="M47" s="179"/>
      <c r="N47" s="179"/>
      <c r="O47" s="179"/>
      <c r="P47" s="92">
        <v>120</v>
      </c>
      <c r="Q47" s="179"/>
      <c r="R47" s="180"/>
      <c r="S47" s="181">
        <f t="shared" ref="S47:S52" si="10">M47*$S$3</f>
        <v>0</v>
      </c>
      <c r="T47" s="187">
        <f t="shared" si="3"/>
        <v>0</v>
      </c>
      <c r="U47" s="187">
        <f t="shared" si="4"/>
        <v>0</v>
      </c>
      <c r="V47" s="127">
        <f t="shared" si="1"/>
        <v>7200</v>
      </c>
      <c r="W47" s="187">
        <f t="shared" si="5"/>
        <v>0</v>
      </c>
      <c r="X47" s="187">
        <f t="shared" si="6"/>
        <v>0</v>
      </c>
      <c r="Y47" s="182"/>
      <c r="Z47" s="182"/>
      <c r="AA47" s="183">
        <f>SUM(S47:X52)</f>
        <v>32100</v>
      </c>
    </row>
    <row r="48" spans="1:27" x14ac:dyDescent="0.25">
      <c r="A48" s="11"/>
      <c r="B48" s="11"/>
      <c r="C48" s="3" t="s">
        <v>298</v>
      </c>
      <c r="D48" s="16" t="s">
        <v>60</v>
      </c>
      <c r="E48" s="80" t="s">
        <v>212</v>
      </c>
      <c r="F48" s="76">
        <v>1</v>
      </c>
      <c r="G48" s="54"/>
      <c r="H48" s="7">
        <v>90</v>
      </c>
      <c r="I48" s="67">
        <v>30</v>
      </c>
      <c r="J48" s="9">
        <v>0</v>
      </c>
      <c r="K48" s="9">
        <v>1.1000000000000001</v>
      </c>
      <c r="L48" s="13">
        <v>74.3</v>
      </c>
      <c r="M48" s="125"/>
      <c r="N48" s="125"/>
      <c r="O48" s="125"/>
      <c r="P48" s="7">
        <v>90</v>
      </c>
      <c r="Q48" s="125"/>
      <c r="R48" s="131"/>
      <c r="S48" s="129">
        <f t="shared" si="10"/>
        <v>0</v>
      </c>
      <c r="T48" s="187">
        <f t="shared" si="3"/>
        <v>0</v>
      </c>
      <c r="U48" s="187">
        <f t="shared" si="4"/>
        <v>0</v>
      </c>
      <c r="V48" s="127">
        <f t="shared" si="1"/>
        <v>5400</v>
      </c>
      <c r="W48" s="187">
        <f t="shared" si="5"/>
        <v>0</v>
      </c>
      <c r="X48" s="187">
        <f t="shared" si="6"/>
        <v>0</v>
      </c>
      <c r="Y48" s="127"/>
      <c r="Z48" s="127"/>
    </row>
    <row r="49" spans="1:27" x14ac:dyDescent="0.25">
      <c r="A49" s="18"/>
      <c r="B49" s="19"/>
      <c r="C49" s="3" t="s">
        <v>298</v>
      </c>
      <c r="D49" s="16" t="s">
        <v>60</v>
      </c>
      <c r="E49" s="80" t="s">
        <v>300</v>
      </c>
      <c r="F49" s="76">
        <v>1</v>
      </c>
      <c r="G49" s="54"/>
      <c r="H49" s="7">
        <v>90</v>
      </c>
      <c r="I49" s="67">
        <v>29</v>
      </c>
      <c r="J49" s="9">
        <v>0</v>
      </c>
      <c r="K49" s="9">
        <v>1</v>
      </c>
      <c r="L49" s="13">
        <v>67.5</v>
      </c>
      <c r="M49" s="125"/>
      <c r="N49" s="125"/>
      <c r="O49" s="125"/>
      <c r="P49" s="7">
        <v>90</v>
      </c>
      <c r="Q49" s="125"/>
      <c r="R49" s="131"/>
      <c r="S49" s="129">
        <f t="shared" si="10"/>
        <v>0</v>
      </c>
      <c r="T49" s="187">
        <f t="shared" si="3"/>
        <v>0</v>
      </c>
      <c r="U49" s="187">
        <f t="shared" si="4"/>
        <v>0</v>
      </c>
      <c r="V49" s="127">
        <f t="shared" si="1"/>
        <v>5400</v>
      </c>
      <c r="W49" s="187">
        <f t="shared" si="5"/>
        <v>0</v>
      </c>
      <c r="X49" s="187">
        <f t="shared" si="6"/>
        <v>0</v>
      </c>
      <c r="Y49" s="127"/>
      <c r="Z49" s="127"/>
    </row>
    <row r="50" spans="1:27" ht="24" x14ac:dyDescent="0.25">
      <c r="A50" s="11"/>
      <c r="B50" s="12"/>
      <c r="C50" s="14" t="s">
        <v>308</v>
      </c>
      <c r="D50" s="16" t="s">
        <v>79</v>
      </c>
      <c r="E50" s="5" t="s">
        <v>309</v>
      </c>
      <c r="F50" s="76">
        <v>2</v>
      </c>
      <c r="G50" s="56"/>
      <c r="H50" s="7">
        <v>120</v>
      </c>
      <c r="I50" s="67">
        <v>20</v>
      </c>
      <c r="J50" s="9">
        <v>0</v>
      </c>
      <c r="K50" s="9">
        <v>1</v>
      </c>
      <c r="L50" s="13">
        <v>90</v>
      </c>
      <c r="M50" s="125"/>
      <c r="N50" s="125"/>
      <c r="O50" s="125"/>
      <c r="P50" s="7">
        <v>120</v>
      </c>
      <c r="Q50" s="125"/>
      <c r="R50" s="131"/>
      <c r="S50" s="129">
        <f t="shared" si="10"/>
        <v>0</v>
      </c>
      <c r="T50" s="187">
        <f t="shared" si="3"/>
        <v>0</v>
      </c>
      <c r="U50" s="187">
        <f t="shared" si="4"/>
        <v>0</v>
      </c>
      <c r="V50" s="127">
        <f t="shared" si="1"/>
        <v>7200</v>
      </c>
      <c r="W50" s="187">
        <f t="shared" si="5"/>
        <v>0</v>
      </c>
      <c r="X50" s="187">
        <f t="shared" si="6"/>
        <v>0</v>
      </c>
      <c r="Y50" s="127"/>
      <c r="Z50" s="127"/>
    </row>
    <row r="51" spans="1:27" x14ac:dyDescent="0.25">
      <c r="A51" s="11"/>
      <c r="B51" s="12"/>
      <c r="C51" s="14" t="s">
        <v>317</v>
      </c>
      <c r="D51" s="16" t="s">
        <v>104</v>
      </c>
      <c r="E51" s="5" t="s">
        <v>318</v>
      </c>
      <c r="F51" s="6">
        <v>2</v>
      </c>
      <c r="G51" s="56"/>
      <c r="H51" s="7">
        <v>60</v>
      </c>
      <c r="I51" s="8">
        <v>24</v>
      </c>
      <c r="J51" s="9">
        <v>0</v>
      </c>
      <c r="K51" s="9">
        <v>1</v>
      </c>
      <c r="L51" s="13">
        <v>45</v>
      </c>
      <c r="M51" s="125"/>
      <c r="N51" s="125"/>
      <c r="O51" s="125"/>
      <c r="P51" s="7"/>
      <c r="Q51" s="125"/>
      <c r="R51" s="7">
        <v>60</v>
      </c>
      <c r="S51" s="129">
        <f t="shared" si="10"/>
        <v>0</v>
      </c>
      <c r="T51" s="187">
        <f t="shared" si="3"/>
        <v>0</v>
      </c>
      <c r="U51" s="187">
        <f t="shared" si="4"/>
        <v>0</v>
      </c>
      <c r="V51" s="127">
        <f t="shared" si="1"/>
        <v>0</v>
      </c>
      <c r="W51" s="187">
        <f t="shared" si="5"/>
        <v>0</v>
      </c>
      <c r="X51" s="187">
        <f t="shared" si="6"/>
        <v>3300</v>
      </c>
      <c r="Y51" s="127"/>
      <c r="Z51" s="127"/>
    </row>
    <row r="52" spans="1:27" ht="24" x14ac:dyDescent="0.25">
      <c r="A52" s="11"/>
      <c r="B52" s="12"/>
      <c r="C52" s="82" t="s">
        <v>215</v>
      </c>
      <c r="D52" s="32" t="s">
        <v>79</v>
      </c>
      <c r="E52" s="83" t="s">
        <v>319</v>
      </c>
      <c r="F52" s="76" t="s">
        <v>218</v>
      </c>
      <c r="G52" s="7"/>
      <c r="H52" s="7">
        <v>60</v>
      </c>
      <c r="I52" s="8">
        <v>22</v>
      </c>
      <c r="J52" s="9">
        <v>0</v>
      </c>
      <c r="K52" s="9">
        <v>1</v>
      </c>
      <c r="L52" s="13">
        <v>45</v>
      </c>
      <c r="M52" s="125"/>
      <c r="N52" s="125"/>
      <c r="O52" s="125"/>
      <c r="P52" s="7">
        <v>60</v>
      </c>
      <c r="Q52" s="125"/>
      <c r="R52" s="131"/>
      <c r="S52" s="129">
        <f t="shared" si="10"/>
        <v>0</v>
      </c>
      <c r="T52" s="187">
        <f t="shared" si="3"/>
        <v>0</v>
      </c>
      <c r="U52" s="187">
        <f t="shared" si="4"/>
        <v>0</v>
      </c>
      <c r="V52" s="127">
        <f t="shared" si="1"/>
        <v>3600</v>
      </c>
      <c r="W52" s="187">
        <f t="shared" si="5"/>
        <v>0</v>
      </c>
      <c r="X52" s="187">
        <f t="shared" si="6"/>
        <v>0</v>
      </c>
      <c r="Y52" s="127"/>
      <c r="Z52" s="127"/>
    </row>
    <row r="53" spans="1:27" x14ac:dyDescent="0.25">
      <c r="A53" s="43"/>
      <c r="B53" s="44"/>
      <c r="C53" s="14"/>
      <c r="D53" s="24"/>
      <c r="E53" s="25"/>
      <c r="F53" s="6"/>
      <c r="G53" s="7"/>
      <c r="H53" s="7"/>
      <c r="I53" s="8"/>
      <c r="J53" s="9"/>
      <c r="K53" s="9"/>
      <c r="L53" s="10"/>
      <c r="M53" s="125"/>
      <c r="N53" s="125"/>
      <c r="O53" s="125"/>
      <c r="P53" s="125"/>
      <c r="Q53" s="125"/>
      <c r="R53" s="131"/>
      <c r="S53" s="129"/>
      <c r="T53" s="187">
        <f t="shared" si="3"/>
        <v>0</v>
      </c>
      <c r="U53" s="187">
        <f t="shared" si="4"/>
        <v>0</v>
      </c>
      <c r="V53" s="127">
        <f t="shared" si="1"/>
        <v>0</v>
      </c>
      <c r="W53" s="187">
        <f t="shared" si="5"/>
        <v>0</v>
      </c>
      <c r="X53" s="187">
        <f t="shared" si="6"/>
        <v>0</v>
      </c>
      <c r="Y53" s="127"/>
      <c r="Z53" s="127"/>
    </row>
    <row r="54" spans="1:27" s="184" customFormat="1" ht="24.75" x14ac:dyDescent="0.25">
      <c r="A54" s="144" t="s">
        <v>329</v>
      </c>
      <c r="B54" s="145" t="s">
        <v>330</v>
      </c>
      <c r="C54" s="108" t="s">
        <v>333</v>
      </c>
      <c r="D54" s="153" t="s">
        <v>79</v>
      </c>
      <c r="E54" s="190" t="s">
        <v>266</v>
      </c>
      <c r="F54" s="99">
        <v>1</v>
      </c>
      <c r="G54" s="92"/>
      <c r="H54" s="92">
        <v>70</v>
      </c>
      <c r="I54" s="177">
        <v>15</v>
      </c>
      <c r="J54" s="136">
        <v>0</v>
      </c>
      <c r="K54" s="136">
        <v>1.3</v>
      </c>
      <c r="L54" s="178">
        <v>68.3</v>
      </c>
      <c r="M54" s="179"/>
      <c r="N54" s="179"/>
      <c r="O54" s="92">
        <v>70</v>
      </c>
      <c r="P54" s="92"/>
      <c r="Q54" s="179"/>
      <c r="R54" s="180"/>
      <c r="S54" s="181">
        <f t="shared" ref="S54:S65" si="11">M54*$S$3</f>
        <v>0</v>
      </c>
      <c r="T54" s="187">
        <f t="shared" si="3"/>
        <v>0</v>
      </c>
      <c r="U54" s="187">
        <f t="shared" si="4"/>
        <v>4550</v>
      </c>
      <c r="V54" s="189">
        <f t="shared" si="1"/>
        <v>0</v>
      </c>
      <c r="W54" s="187">
        <f t="shared" si="5"/>
        <v>0</v>
      </c>
      <c r="X54" s="187">
        <f t="shared" si="6"/>
        <v>0</v>
      </c>
      <c r="Y54" s="182"/>
      <c r="Z54" s="182"/>
      <c r="AA54" s="183">
        <f>SUM(S54:X65)</f>
        <v>42560</v>
      </c>
    </row>
    <row r="55" spans="1:27" x14ac:dyDescent="0.25">
      <c r="A55" s="11"/>
      <c r="B55" s="12"/>
      <c r="C55" s="14" t="s">
        <v>342</v>
      </c>
      <c r="D55" s="24" t="s">
        <v>60</v>
      </c>
      <c r="E55" s="25" t="s">
        <v>343</v>
      </c>
      <c r="F55" s="6">
        <v>1</v>
      </c>
      <c r="G55" s="7"/>
      <c r="H55" s="7">
        <v>90</v>
      </c>
      <c r="I55" s="67">
        <v>16</v>
      </c>
      <c r="J55" s="9">
        <v>0</v>
      </c>
      <c r="K55" s="9">
        <v>1.3</v>
      </c>
      <c r="L55" s="13">
        <v>87.8</v>
      </c>
      <c r="M55" s="125"/>
      <c r="N55" s="125"/>
      <c r="O55" s="7">
        <v>90</v>
      </c>
      <c r="P55" s="7"/>
      <c r="Q55" s="125"/>
      <c r="R55" s="131"/>
      <c r="S55" s="129">
        <f t="shared" si="11"/>
        <v>0</v>
      </c>
      <c r="T55" s="187">
        <f t="shared" si="3"/>
        <v>0</v>
      </c>
      <c r="U55" s="187">
        <f t="shared" si="4"/>
        <v>5850</v>
      </c>
      <c r="V55" s="127">
        <f t="shared" si="1"/>
        <v>0</v>
      </c>
      <c r="W55" s="187">
        <f t="shared" si="5"/>
        <v>0</v>
      </c>
      <c r="X55" s="187">
        <f t="shared" si="6"/>
        <v>0</v>
      </c>
      <c r="Y55" s="127"/>
      <c r="Z55" s="127"/>
    </row>
    <row r="56" spans="1:27" ht="24.75" x14ac:dyDescent="0.25">
      <c r="A56" s="11"/>
      <c r="B56" s="12"/>
      <c r="C56" s="14" t="s">
        <v>347</v>
      </c>
      <c r="D56" s="40" t="s">
        <v>348</v>
      </c>
      <c r="E56" s="25" t="s">
        <v>346</v>
      </c>
      <c r="F56" s="6">
        <v>1</v>
      </c>
      <c r="G56" s="7"/>
      <c r="H56" s="7"/>
      <c r="I56" s="8">
        <v>22</v>
      </c>
      <c r="J56" s="9">
        <v>1.3</v>
      </c>
      <c r="K56" s="9">
        <v>1.3</v>
      </c>
      <c r="L56" s="13">
        <v>27</v>
      </c>
      <c r="M56" s="125"/>
      <c r="N56" s="125"/>
      <c r="O56" s="7"/>
      <c r="P56" s="7"/>
      <c r="Q56" s="125"/>
      <c r="R56" s="131"/>
      <c r="S56" s="129">
        <f t="shared" si="11"/>
        <v>0</v>
      </c>
      <c r="T56" s="187">
        <f t="shared" si="3"/>
        <v>0</v>
      </c>
      <c r="U56" s="187">
        <f t="shared" si="4"/>
        <v>0</v>
      </c>
      <c r="V56" s="127">
        <f t="shared" si="1"/>
        <v>0</v>
      </c>
      <c r="W56" s="187">
        <f t="shared" si="5"/>
        <v>0</v>
      </c>
      <c r="X56" s="187">
        <f t="shared" si="6"/>
        <v>0</v>
      </c>
      <c r="Y56" s="127"/>
      <c r="Z56" s="127"/>
    </row>
    <row r="57" spans="1:27" ht="36.75" x14ac:dyDescent="0.25">
      <c r="A57" s="11"/>
      <c r="B57" s="12"/>
      <c r="C57" s="14" t="s">
        <v>350</v>
      </c>
      <c r="D57" s="40" t="s">
        <v>351</v>
      </c>
      <c r="E57" s="25" t="s">
        <v>143</v>
      </c>
      <c r="F57" s="6">
        <v>2</v>
      </c>
      <c r="G57" s="7"/>
      <c r="H57" s="7">
        <v>55</v>
      </c>
      <c r="I57" s="67">
        <f>VLOOKUP(C57,[1]LHP!$B$4850:$G$7706,6,1)</f>
        <v>27</v>
      </c>
      <c r="J57" s="9">
        <v>0</v>
      </c>
      <c r="K57" s="9">
        <v>1</v>
      </c>
      <c r="L57" s="13">
        <v>41.3</v>
      </c>
      <c r="M57" s="125"/>
      <c r="N57" s="125"/>
      <c r="O57" s="125"/>
      <c r="P57" s="7"/>
      <c r="Q57" s="125"/>
      <c r="R57" s="7">
        <v>55</v>
      </c>
      <c r="S57" s="129">
        <f t="shared" si="11"/>
        <v>0</v>
      </c>
      <c r="T57" s="187">
        <f t="shared" si="3"/>
        <v>0</v>
      </c>
      <c r="U57" s="187">
        <f t="shared" si="4"/>
        <v>0</v>
      </c>
      <c r="V57" s="127">
        <f t="shared" si="1"/>
        <v>0</v>
      </c>
      <c r="W57" s="187">
        <f t="shared" si="5"/>
        <v>0</v>
      </c>
      <c r="X57" s="187">
        <f t="shared" si="6"/>
        <v>3025</v>
      </c>
      <c r="Y57" s="127"/>
      <c r="Z57" s="127"/>
    </row>
    <row r="58" spans="1:27" x14ac:dyDescent="0.25">
      <c r="A58" s="11"/>
      <c r="B58" s="12"/>
      <c r="C58" s="14" t="s">
        <v>352</v>
      </c>
      <c r="D58" s="40" t="s">
        <v>79</v>
      </c>
      <c r="E58" s="25" t="s">
        <v>157</v>
      </c>
      <c r="F58" s="6">
        <v>2</v>
      </c>
      <c r="G58" s="7"/>
      <c r="H58" s="7">
        <v>60</v>
      </c>
      <c r="I58" s="67">
        <v>23</v>
      </c>
      <c r="J58" s="9">
        <v>0</v>
      </c>
      <c r="K58" s="9">
        <v>1</v>
      </c>
      <c r="L58" s="13">
        <v>45</v>
      </c>
      <c r="M58" s="125"/>
      <c r="N58" s="125"/>
      <c r="O58" s="125"/>
      <c r="P58" s="7">
        <v>60</v>
      </c>
      <c r="Q58" s="125"/>
      <c r="R58" s="131"/>
      <c r="S58" s="129">
        <f t="shared" si="11"/>
        <v>0</v>
      </c>
      <c r="T58" s="187">
        <f t="shared" si="3"/>
        <v>0</v>
      </c>
      <c r="U58" s="187">
        <f t="shared" si="4"/>
        <v>0</v>
      </c>
      <c r="V58" s="127">
        <f t="shared" si="1"/>
        <v>3600</v>
      </c>
      <c r="W58" s="187">
        <f t="shared" si="5"/>
        <v>0</v>
      </c>
      <c r="X58" s="187">
        <f t="shared" si="6"/>
        <v>0</v>
      </c>
      <c r="Y58" s="127"/>
      <c r="Z58" s="127"/>
    </row>
    <row r="59" spans="1:27" x14ac:dyDescent="0.25">
      <c r="A59" s="11"/>
      <c r="B59" s="12"/>
      <c r="C59" s="14" t="s">
        <v>356</v>
      </c>
      <c r="D59" s="40" t="s">
        <v>79</v>
      </c>
      <c r="E59" s="25" t="s">
        <v>235</v>
      </c>
      <c r="F59" s="6">
        <v>2</v>
      </c>
      <c r="G59" s="7"/>
      <c r="H59" s="7">
        <v>60</v>
      </c>
      <c r="I59" s="67">
        <v>22</v>
      </c>
      <c r="J59" s="9">
        <v>0</v>
      </c>
      <c r="K59" s="9">
        <v>1</v>
      </c>
      <c r="L59" s="13">
        <v>45</v>
      </c>
      <c r="M59" s="125"/>
      <c r="N59" s="125"/>
      <c r="O59" s="125"/>
      <c r="P59" s="7">
        <v>60</v>
      </c>
      <c r="Q59" s="125"/>
      <c r="R59" s="131"/>
      <c r="S59" s="129">
        <f t="shared" si="11"/>
        <v>0</v>
      </c>
      <c r="T59" s="187">
        <f t="shared" si="3"/>
        <v>0</v>
      </c>
      <c r="U59" s="187">
        <f t="shared" si="4"/>
        <v>0</v>
      </c>
      <c r="V59" s="127">
        <f t="shared" si="1"/>
        <v>3600</v>
      </c>
      <c r="W59" s="187">
        <f t="shared" si="5"/>
        <v>0</v>
      </c>
      <c r="X59" s="187">
        <f t="shared" si="6"/>
        <v>0</v>
      </c>
      <c r="Y59" s="127"/>
      <c r="Z59" s="127"/>
    </row>
    <row r="60" spans="1:27" ht="41.25" customHeight="1" x14ac:dyDescent="0.25">
      <c r="A60" s="11"/>
      <c r="B60" s="12"/>
      <c r="C60" s="14" t="s">
        <v>357</v>
      </c>
      <c r="D60" s="40" t="s">
        <v>358</v>
      </c>
      <c r="E60" s="25" t="s">
        <v>84</v>
      </c>
      <c r="F60" s="6">
        <v>2</v>
      </c>
      <c r="G60" s="7"/>
      <c r="H60" s="7"/>
      <c r="I60" s="8">
        <f>VLOOKUP(C60,[1]LHP!$B$4850:$G$7706,6,1)</f>
        <v>22</v>
      </c>
      <c r="J60" s="9">
        <v>1</v>
      </c>
      <c r="K60" s="9">
        <v>0</v>
      </c>
      <c r="L60" s="13">
        <v>14</v>
      </c>
      <c r="M60" s="125"/>
      <c r="N60" s="125"/>
      <c r="O60" s="125"/>
      <c r="P60" s="7"/>
      <c r="Q60" s="125"/>
      <c r="R60" s="131"/>
      <c r="S60" s="129">
        <f t="shared" si="11"/>
        <v>0</v>
      </c>
      <c r="T60" s="187">
        <f t="shared" si="3"/>
        <v>0</v>
      </c>
      <c r="U60" s="187">
        <f t="shared" si="4"/>
        <v>0</v>
      </c>
      <c r="V60" s="127">
        <f t="shared" si="1"/>
        <v>0</v>
      </c>
      <c r="W60" s="187">
        <f t="shared" si="5"/>
        <v>0</v>
      </c>
      <c r="X60" s="187">
        <f t="shared" si="6"/>
        <v>0</v>
      </c>
      <c r="Y60" s="127"/>
      <c r="Z60" s="127"/>
    </row>
    <row r="61" spans="1:27" ht="36.75" x14ac:dyDescent="0.25">
      <c r="A61" s="11"/>
      <c r="B61" s="12"/>
      <c r="C61" s="14" t="s">
        <v>215</v>
      </c>
      <c r="D61" s="40" t="s">
        <v>359</v>
      </c>
      <c r="E61" s="25" t="s">
        <v>84</v>
      </c>
      <c r="F61" s="6">
        <v>2</v>
      </c>
      <c r="G61" s="7"/>
      <c r="H61" s="7">
        <v>56</v>
      </c>
      <c r="I61" s="67">
        <f>VLOOKUP(C61,[1]LHP!$B$4850:$G$7706,6,1)</f>
        <v>23</v>
      </c>
      <c r="J61" s="9">
        <v>0</v>
      </c>
      <c r="K61" s="9">
        <v>1</v>
      </c>
      <c r="L61" s="13">
        <v>42</v>
      </c>
      <c r="M61" s="125"/>
      <c r="N61" s="125"/>
      <c r="O61" s="125"/>
      <c r="P61" s="7">
        <v>56</v>
      </c>
      <c r="Q61" s="125"/>
      <c r="R61" s="131"/>
      <c r="S61" s="129">
        <f t="shared" si="11"/>
        <v>0</v>
      </c>
      <c r="T61" s="187">
        <f t="shared" si="3"/>
        <v>0</v>
      </c>
      <c r="U61" s="187">
        <f t="shared" si="4"/>
        <v>0</v>
      </c>
      <c r="V61" s="127">
        <f t="shared" si="1"/>
        <v>3360</v>
      </c>
      <c r="W61" s="187">
        <f t="shared" si="5"/>
        <v>0</v>
      </c>
      <c r="X61" s="187">
        <f t="shared" si="6"/>
        <v>0</v>
      </c>
      <c r="Y61" s="127"/>
      <c r="Z61" s="127"/>
    </row>
    <row r="62" spans="1:27" ht="24.75" x14ac:dyDescent="0.25">
      <c r="A62" s="11"/>
      <c r="B62" s="12"/>
      <c r="C62" s="14" t="s">
        <v>360</v>
      </c>
      <c r="D62" s="40" t="s">
        <v>93</v>
      </c>
      <c r="E62" s="25" t="s">
        <v>136</v>
      </c>
      <c r="F62" s="6">
        <v>2</v>
      </c>
      <c r="G62" s="7"/>
      <c r="H62" s="7">
        <v>60</v>
      </c>
      <c r="I62" s="67">
        <f>VLOOKUP(C62,[1]LHP!$B$4850:$G$7706,6,1)</f>
        <v>23</v>
      </c>
      <c r="J62" s="9">
        <v>0</v>
      </c>
      <c r="K62" s="9">
        <v>1.3</v>
      </c>
      <c r="L62" s="13">
        <v>58.5</v>
      </c>
      <c r="M62" s="125"/>
      <c r="N62" s="125"/>
      <c r="O62" s="7">
        <v>60</v>
      </c>
      <c r="P62" s="7"/>
      <c r="Q62" s="125"/>
      <c r="R62" s="131"/>
      <c r="S62" s="129">
        <f t="shared" si="11"/>
        <v>0</v>
      </c>
      <c r="T62" s="187">
        <f t="shared" si="3"/>
        <v>0</v>
      </c>
      <c r="U62" s="187">
        <f t="shared" si="4"/>
        <v>3900</v>
      </c>
      <c r="V62" s="127">
        <f t="shared" si="1"/>
        <v>0</v>
      </c>
      <c r="W62" s="187">
        <f t="shared" si="5"/>
        <v>0</v>
      </c>
      <c r="X62" s="187">
        <f t="shared" si="6"/>
        <v>0</v>
      </c>
      <c r="Y62" s="127"/>
      <c r="Z62" s="127"/>
    </row>
    <row r="63" spans="1:27" x14ac:dyDescent="0.25">
      <c r="A63" s="11"/>
      <c r="B63" s="12"/>
      <c r="C63" s="14" t="s">
        <v>368</v>
      </c>
      <c r="D63" s="40" t="s">
        <v>97</v>
      </c>
      <c r="E63" s="25" t="s">
        <v>278</v>
      </c>
      <c r="F63" s="6">
        <v>2</v>
      </c>
      <c r="G63" s="7"/>
      <c r="H63" s="7">
        <v>90</v>
      </c>
      <c r="I63" s="67">
        <f>VLOOKUP(C63,[1]LHP!$B$4850:$G$7706,6,1)</f>
        <v>29</v>
      </c>
      <c r="J63" s="9">
        <v>0</v>
      </c>
      <c r="K63" s="9">
        <v>1.3</v>
      </c>
      <c r="L63" s="13">
        <v>87.8</v>
      </c>
      <c r="M63" s="125"/>
      <c r="N63" s="125"/>
      <c r="O63" s="7">
        <v>90</v>
      </c>
      <c r="P63" s="7"/>
      <c r="Q63" s="125"/>
      <c r="R63" s="131"/>
      <c r="S63" s="129">
        <f t="shared" si="11"/>
        <v>0</v>
      </c>
      <c r="T63" s="187">
        <f t="shared" si="3"/>
        <v>0</v>
      </c>
      <c r="U63" s="187">
        <f t="shared" si="4"/>
        <v>5850</v>
      </c>
      <c r="V63" s="127">
        <f t="shared" si="1"/>
        <v>0</v>
      </c>
      <c r="W63" s="187">
        <f t="shared" si="5"/>
        <v>0</v>
      </c>
      <c r="X63" s="187">
        <f t="shared" si="6"/>
        <v>0</v>
      </c>
      <c r="Y63" s="127"/>
      <c r="Z63" s="127"/>
    </row>
    <row r="64" spans="1:27" ht="36.75" x14ac:dyDescent="0.25">
      <c r="A64" s="11"/>
      <c r="B64" s="12"/>
      <c r="C64" s="14" t="s">
        <v>369</v>
      </c>
      <c r="D64" s="40" t="s">
        <v>370</v>
      </c>
      <c r="E64" s="25" t="s">
        <v>27</v>
      </c>
      <c r="F64" s="6">
        <v>2</v>
      </c>
      <c r="G64" s="7"/>
      <c r="H64" s="7">
        <v>85</v>
      </c>
      <c r="I64" s="67">
        <f>VLOOKUP(C64,[1]LHP!$B$4850:$G$7706,6,1)</f>
        <v>17</v>
      </c>
      <c r="J64" s="9">
        <v>0</v>
      </c>
      <c r="K64" s="9">
        <v>1.3</v>
      </c>
      <c r="L64" s="13">
        <v>82.9</v>
      </c>
      <c r="M64" s="125"/>
      <c r="N64" s="125"/>
      <c r="O64" s="7">
        <v>85</v>
      </c>
      <c r="P64" s="7"/>
      <c r="Q64" s="125"/>
      <c r="R64" s="131"/>
      <c r="S64" s="129">
        <f t="shared" si="11"/>
        <v>0</v>
      </c>
      <c r="T64" s="187">
        <f t="shared" si="3"/>
        <v>0</v>
      </c>
      <c r="U64" s="187">
        <f t="shared" si="4"/>
        <v>5525</v>
      </c>
      <c r="V64" s="127">
        <f t="shared" si="1"/>
        <v>0</v>
      </c>
      <c r="W64" s="187">
        <f t="shared" si="5"/>
        <v>0</v>
      </c>
      <c r="X64" s="187">
        <f t="shared" si="6"/>
        <v>0</v>
      </c>
      <c r="Y64" s="127"/>
      <c r="Z64" s="127"/>
    </row>
    <row r="65" spans="1:27" x14ac:dyDescent="0.25">
      <c r="A65" s="11"/>
      <c r="B65" s="12"/>
      <c r="C65" s="14" t="s">
        <v>373</v>
      </c>
      <c r="D65" s="24" t="s">
        <v>104</v>
      </c>
      <c r="E65" s="25" t="s">
        <v>374</v>
      </c>
      <c r="F65" s="6">
        <v>2</v>
      </c>
      <c r="G65" s="7"/>
      <c r="H65" s="7">
        <v>60</v>
      </c>
      <c r="I65" s="67">
        <v>24</v>
      </c>
      <c r="J65" s="9">
        <v>0</v>
      </c>
      <c r="K65" s="9">
        <v>1</v>
      </c>
      <c r="L65" s="13">
        <v>45</v>
      </c>
      <c r="M65" s="125"/>
      <c r="N65" s="125"/>
      <c r="O65" s="125"/>
      <c r="P65" s="7"/>
      <c r="Q65" s="125"/>
      <c r="R65" s="7">
        <v>60</v>
      </c>
      <c r="S65" s="129">
        <f t="shared" si="11"/>
        <v>0</v>
      </c>
      <c r="T65" s="187">
        <f t="shared" si="3"/>
        <v>0</v>
      </c>
      <c r="U65" s="187">
        <f t="shared" si="4"/>
        <v>0</v>
      </c>
      <c r="V65" s="127">
        <f t="shared" si="1"/>
        <v>0</v>
      </c>
      <c r="W65" s="187">
        <f t="shared" si="5"/>
        <v>0</v>
      </c>
      <c r="X65" s="187">
        <f t="shared" si="6"/>
        <v>3300</v>
      </c>
      <c r="Y65" s="127"/>
      <c r="Z65" s="127"/>
    </row>
    <row r="66" spans="1:27" x14ac:dyDescent="0.25">
      <c r="A66" s="43"/>
      <c r="B66" s="44"/>
      <c r="C66" s="14"/>
      <c r="D66" s="24"/>
      <c r="E66" s="25"/>
      <c r="F66" s="6"/>
      <c r="G66" s="7"/>
      <c r="H66" s="7"/>
      <c r="I66" s="8"/>
      <c r="J66" s="9"/>
      <c r="K66" s="9"/>
      <c r="L66" s="10"/>
      <c r="M66" s="125"/>
      <c r="N66" s="125"/>
      <c r="O66" s="125"/>
      <c r="P66" s="125"/>
      <c r="Q66" s="125"/>
      <c r="R66" s="131"/>
      <c r="S66" s="129"/>
      <c r="T66" s="187">
        <f t="shared" si="3"/>
        <v>0</v>
      </c>
      <c r="U66" s="187">
        <f t="shared" si="4"/>
        <v>0</v>
      </c>
      <c r="V66" s="127">
        <f t="shared" si="1"/>
        <v>0</v>
      </c>
      <c r="W66" s="187">
        <f t="shared" si="5"/>
        <v>0</v>
      </c>
      <c r="X66" s="187">
        <f t="shared" si="6"/>
        <v>0</v>
      </c>
      <c r="Y66" s="127"/>
      <c r="Z66" s="127"/>
    </row>
    <row r="67" spans="1:27" s="142" customFormat="1" x14ac:dyDescent="0.25">
      <c r="A67" s="133" t="s">
        <v>375</v>
      </c>
      <c r="B67" s="134" t="s">
        <v>376</v>
      </c>
      <c r="C67" s="108" t="s">
        <v>379</v>
      </c>
      <c r="D67" s="150" t="s">
        <v>7</v>
      </c>
      <c r="E67" s="98" t="s">
        <v>380</v>
      </c>
      <c r="F67" s="99">
        <v>1</v>
      </c>
      <c r="G67" s="92"/>
      <c r="H67" s="92">
        <v>7</v>
      </c>
      <c r="I67" s="135">
        <v>42</v>
      </c>
      <c r="J67" s="136">
        <v>0</v>
      </c>
      <c r="K67" s="136">
        <v>0</v>
      </c>
      <c r="L67" s="137">
        <v>21</v>
      </c>
      <c r="M67" s="138"/>
      <c r="N67" s="138">
        <f>42/2</f>
        <v>21</v>
      </c>
      <c r="O67" s="138"/>
      <c r="P67" s="138"/>
      <c r="Q67" s="138"/>
      <c r="R67" s="139"/>
      <c r="S67" s="140">
        <f t="shared" ref="S67:S69" si="12">M67*$S$3</f>
        <v>0</v>
      </c>
      <c r="T67" s="187">
        <f t="shared" si="3"/>
        <v>1680</v>
      </c>
      <c r="U67" s="187">
        <f>O67*$U$3</f>
        <v>0</v>
      </c>
      <c r="V67" s="127">
        <f t="shared" si="1"/>
        <v>0</v>
      </c>
      <c r="W67" s="187">
        <f t="shared" si="5"/>
        <v>0</v>
      </c>
      <c r="X67" s="187">
        <f t="shared" si="6"/>
        <v>0</v>
      </c>
      <c r="Y67" s="141"/>
      <c r="Z67" s="141"/>
      <c r="AA67" s="148">
        <f>SUM(S67:X69)</f>
        <v>10280</v>
      </c>
    </row>
    <row r="68" spans="1:27" x14ac:dyDescent="0.25">
      <c r="A68" s="11"/>
      <c r="B68" s="12"/>
      <c r="C68" s="14" t="s">
        <v>383</v>
      </c>
      <c r="D68" s="24" t="s">
        <v>7</v>
      </c>
      <c r="E68" s="25" t="s">
        <v>384</v>
      </c>
      <c r="F68" s="6">
        <v>1</v>
      </c>
      <c r="G68" s="7"/>
      <c r="H68" s="7">
        <v>7</v>
      </c>
      <c r="I68" s="67">
        <v>35</v>
      </c>
      <c r="J68" s="9">
        <v>0</v>
      </c>
      <c r="K68" s="9">
        <v>0</v>
      </c>
      <c r="L68" s="13">
        <v>17.5</v>
      </c>
      <c r="M68" s="125"/>
      <c r="N68" s="125">
        <f>35/2</f>
        <v>17.5</v>
      </c>
      <c r="O68" s="125"/>
      <c r="P68" s="125"/>
      <c r="Q68" s="125"/>
      <c r="R68" s="131"/>
      <c r="S68" s="129">
        <f t="shared" si="12"/>
        <v>0</v>
      </c>
      <c r="T68" s="187">
        <f t="shared" si="3"/>
        <v>1400</v>
      </c>
      <c r="U68" s="187">
        <f t="shared" si="4"/>
        <v>0</v>
      </c>
      <c r="V68" s="127">
        <f t="shared" ref="V68:V132" si="13">P68*$V$3</f>
        <v>0</v>
      </c>
      <c r="W68" s="187">
        <f t="shared" si="5"/>
        <v>0</v>
      </c>
      <c r="X68" s="187">
        <f t="shared" si="6"/>
        <v>0</v>
      </c>
      <c r="Y68" s="127"/>
      <c r="Z68" s="127"/>
    </row>
    <row r="69" spans="1:27" ht="24" x14ac:dyDescent="0.25">
      <c r="A69" s="11"/>
      <c r="B69" s="12"/>
      <c r="C69" s="14" t="s">
        <v>402</v>
      </c>
      <c r="D69" s="24" t="s">
        <v>34</v>
      </c>
      <c r="E69" s="25" t="s">
        <v>403</v>
      </c>
      <c r="F69" s="6">
        <v>2</v>
      </c>
      <c r="G69" s="7"/>
      <c r="H69" s="7">
        <v>120</v>
      </c>
      <c r="I69" s="67">
        <v>19</v>
      </c>
      <c r="J69" s="9">
        <v>0</v>
      </c>
      <c r="K69" s="9">
        <v>1</v>
      </c>
      <c r="L69" s="13">
        <v>90</v>
      </c>
      <c r="M69" s="125"/>
      <c r="N69" s="125"/>
      <c r="O69" s="125"/>
      <c r="P69" s="7">
        <v>120</v>
      </c>
      <c r="Q69" s="125"/>
      <c r="R69" s="131"/>
      <c r="S69" s="129">
        <f t="shared" si="12"/>
        <v>0</v>
      </c>
      <c r="T69" s="187">
        <f t="shared" si="3"/>
        <v>0</v>
      </c>
      <c r="U69" s="187">
        <f t="shared" si="4"/>
        <v>0</v>
      </c>
      <c r="V69" s="127">
        <f t="shared" si="13"/>
        <v>7200</v>
      </c>
      <c r="W69" s="187">
        <f t="shared" si="5"/>
        <v>0</v>
      </c>
      <c r="X69" s="187">
        <f t="shared" si="6"/>
        <v>0</v>
      </c>
      <c r="Y69" s="127"/>
      <c r="Z69" s="127"/>
    </row>
    <row r="70" spans="1:27" x14ac:dyDescent="0.25">
      <c r="A70" s="43"/>
      <c r="B70" s="44"/>
      <c r="C70" s="14"/>
      <c r="D70" s="24"/>
      <c r="E70" s="25"/>
      <c r="F70" s="6"/>
      <c r="G70" s="7"/>
      <c r="H70" s="7"/>
      <c r="I70" s="8"/>
      <c r="J70" s="9"/>
      <c r="K70" s="9"/>
      <c r="L70" s="10"/>
      <c r="M70" s="125"/>
      <c r="N70" s="125"/>
      <c r="O70" s="125"/>
      <c r="P70" s="125"/>
      <c r="Q70" s="125"/>
      <c r="R70" s="131"/>
      <c r="S70" s="129">
        <f t="shared" ref="S70:S75" si="14">M70*$S$3</f>
        <v>0</v>
      </c>
      <c r="T70" s="187">
        <f t="shared" si="3"/>
        <v>0</v>
      </c>
      <c r="U70" s="187">
        <f t="shared" si="4"/>
        <v>0</v>
      </c>
      <c r="V70" s="127">
        <f t="shared" si="13"/>
        <v>0</v>
      </c>
      <c r="W70" s="187">
        <f t="shared" si="5"/>
        <v>0</v>
      </c>
      <c r="X70" s="187">
        <f t="shared" si="6"/>
        <v>0</v>
      </c>
      <c r="Y70" s="127"/>
      <c r="Z70" s="127"/>
    </row>
    <row r="71" spans="1:27" s="142" customFormat="1" x14ac:dyDescent="0.25">
      <c r="A71" s="133" t="s">
        <v>409</v>
      </c>
      <c r="B71" s="134" t="s">
        <v>410</v>
      </c>
      <c r="C71" s="108" t="s">
        <v>411</v>
      </c>
      <c r="D71" s="150" t="s">
        <v>52</v>
      </c>
      <c r="E71" s="98" t="s">
        <v>387</v>
      </c>
      <c r="F71" s="99">
        <v>1</v>
      </c>
      <c r="G71" s="92"/>
      <c r="H71" s="92">
        <v>60</v>
      </c>
      <c r="I71" s="135">
        <v>23</v>
      </c>
      <c r="J71" s="136">
        <v>0</v>
      </c>
      <c r="K71" s="136">
        <v>1</v>
      </c>
      <c r="L71" s="137">
        <v>45</v>
      </c>
      <c r="M71" s="138"/>
      <c r="N71" s="138"/>
      <c r="O71" s="138"/>
      <c r="P71" s="92">
        <v>60</v>
      </c>
      <c r="Q71" s="138"/>
      <c r="R71" s="139"/>
      <c r="S71" s="140">
        <f t="shared" si="14"/>
        <v>0</v>
      </c>
      <c r="T71" s="187">
        <f t="shared" si="3"/>
        <v>0</v>
      </c>
      <c r="U71" s="187">
        <f t="shared" si="4"/>
        <v>0</v>
      </c>
      <c r="V71" s="127">
        <f t="shared" si="13"/>
        <v>3600</v>
      </c>
      <c r="W71" s="187">
        <f t="shared" si="5"/>
        <v>0</v>
      </c>
      <c r="X71" s="187">
        <f t="shared" si="6"/>
        <v>0</v>
      </c>
      <c r="Y71" s="141"/>
      <c r="Z71" s="141"/>
      <c r="AA71" s="148">
        <f>SUM(S71:X75)</f>
        <v>24900</v>
      </c>
    </row>
    <row r="72" spans="1:27" x14ac:dyDescent="0.25">
      <c r="A72" s="11"/>
      <c r="B72" s="12"/>
      <c r="C72" s="14" t="s">
        <v>200</v>
      </c>
      <c r="D72" s="24" t="s">
        <v>60</v>
      </c>
      <c r="E72" s="25" t="s">
        <v>415</v>
      </c>
      <c r="F72" s="6">
        <v>1</v>
      </c>
      <c r="G72" s="7"/>
      <c r="H72" s="7">
        <v>90</v>
      </c>
      <c r="I72" s="67">
        <v>29</v>
      </c>
      <c r="J72" s="9">
        <v>0</v>
      </c>
      <c r="K72" s="9">
        <v>1</v>
      </c>
      <c r="L72" s="13">
        <v>67.5</v>
      </c>
      <c r="M72" s="125"/>
      <c r="N72" s="125"/>
      <c r="O72" s="125"/>
      <c r="P72" s="7">
        <v>90</v>
      </c>
      <c r="Q72" s="125"/>
      <c r="R72" s="131"/>
      <c r="S72" s="129">
        <f t="shared" si="14"/>
        <v>0</v>
      </c>
      <c r="T72" s="187">
        <f t="shared" ref="T72:T136" si="15">N72*$T$3</f>
        <v>0</v>
      </c>
      <c r="U72" s="187">
        <f t="shared" ref="U72:U136" si="16">O72*$U$3</f>
        <v>0</v>
      </c>
      <c r="V72" s="127">
        <f t="shared" si="13"/>
        <v>5400</v>
      </c>
      <c r="W72" s="187">
        <f t="shared" ref="W72:W136" si="17">Q72*$W$3</f>
        <v>0</v>
      </c>
      <c r="X72" s="187">
        <f t="shared" ref="X72:X136" si="18">R72*$X$3</f>
        <v>0</v>
      </c>
      <c r="Y72" s="127"/>
      <c r="Z72" s="127"/>
    </row>
    <row r="73" spans="1:27" ht="24" x14ac:dyDescent="0.25">
      <c r="A73" s="11"/>
      <c r="B73" s="12"/>
      <c r="C73" s="14" t="s">
        <v>422</v>
      </c>
      <c r="D73" s="24" t="s">
        <v>79</v>
      </c>
      <c r="E73" s="25" t="s">
        <v>403</v>
      </c>
      <c r="F73" s="6">
        <v>2</v>
      </c>
      <c r="G73" s="7"/>
      <c r="H73" s="7">
        <v>120</v>
      </c>
      <c r="I73" s="67">
        <v>18</v>
      </c>
      <c r="J73" s="9">
        <v>0</v>
      </c>
      <c r="K73" s="9">
        <v>1</v>
      </c>
      <c r="L73" s="13">
        <v>90</v>
      </c>
      <c r="M73" s="125"/>
      <c r="N73" s="125"/>
      <c r="O73" s="125"/>
      <c r="P73" s="7">
        <v>120</v>
      </c>
      <c r="Q73" s="125"/>
      <c r="R73" s="131"/>
      <c r="S73" s="129">
        <f t="shared" si="14"/>
        <v>0</v>
      </c>
      <c r="T73" s="187">
        <f t="shared" si="15"/>
        <v>0</v>
      </c>
      <c r="U73" s="187">
        <f t="shared" si="16"/>
        <v>0</v>
      </c>
      <c r="V73" s="127">
        <f t="shared" si="13"/>
        <v>7200</v>
      </c>
      <c r="W73" s="187">
        <f t="shared" si="17"/>
        <v>0</v>
      </c>
      <c r="X73" s="187">
        <f t="shared" si="18"/>
        <v>0</v>
      </c>
      <c r="Y73" s="127"/>
      <c r="Z73" s="127"/>
    </row>
    <row r="74" spans="1:27" x14ac:dyDescent="0.25">
      <c r="A74" s="11"/>
      <c r="B74" s="12"/>
      <c r="C74" s="14" t="s">
        <v>424</v>
      </c>
      <c r="D74" s="24" t="s">
        <v>104</v>
      </c>
      <c r="E74" s="25" t="s">
        <v>425</v>
      </c>
      <c r="F74" s="6">
        <v>2</v>
      </c>
      <c r="G74" s="7"/>
      <c r="H74" s="7">
        <v>90</v>
      </c>
      <c r="I74" s="67">
        <v>20</v>
      </c>
      <c r="J74" s="9">
        <v>0</v>
      </c>
      <c r="K74" s="9">
        <v>1</v>
      </c>
      <c r="L74" s="13">
        <v>67.5</v>
      </c>
      <c r="M74" s="125"/>
      <c r="N74" s="125"/>
      <c r="O74" s="125"/>
      <c r="P74" s="7">
        <v>90</v>
      </c>
      <c r="Q74" s="125"/>
      <c r="R74" s="131"/>
      <c r="S74" s="129">
        <f t="shared" si="14"/>
        <v>0</v>
      </c>
      <c r="T74" s="187">
        <f t="shared" si="15"/>
        <v>0</v>
      </c>
      <c r="U74" s="187">
        <f t="shared" si="16"/>
        <v>0</v>
      </c>
      <c r="V74" s="127">
        <f t="shared" si="13"/>
        <v>5400</v>
      </c>
      <c r="W74" s="187">
        <f t="shared" si="17"/>
        <v>0</v>
      </c>
      <c r="X74" s="187">
        <f t="shared" si="18"/>
        <v>0</v>
      </c>
      <c r="Y74" s="127"/>
      <c r="Z74" s="127"/>
    </row>
    <row r="75" spans="1:27" x14ac:dyDescent="0.25">
      <c r="A75" s="11"/>
      <c r="B75" s="12"/>
      <c r="C75" s="14" t="s">
        <v>317</v>
      </c>
      <c r="D75" s="24" t="s">
        <v>104</v>
      </c>
      <c r="E75" s="25" t="s">
        <v>432</v>
      </c>
      <c r="F75" s="6">
        <v>2</v>
      </c>
      <c r="G75" s="7"/>
      <c r="H75" s="7">
        <v>60</v>
      </c>
      <c r="I75" s="67">
        <v>24</v>
      </c>
      <c r="J75" s="9">
        <v>0</v>
      </c>
      <c r="K75" s="9">
        <v>1</v>
      </c>
      <c r="L75" s="13">
        <v>45</v>
      </c>
      <c r="M75" s="125"/>
      <c r="N75" s="125"/>
      <c r="O75" s="125"/>
      <c r="P75" s="7"/>
      <c r="Q75" s="125"/>
      <c r="R75" s="7">
        <v>60</v>
      </c>
      <c r="S75" s="129">
        <f t="shared" si="14"/>
        <v>0</v>
      </c>
      <c r="T75" s="187">
        <f t="shared" si="15"/>
        <v>0</v>
      </c>
      <c r="U75" s="187">
        <f t="shared" si="16"/>
        <v>0</v>
      </c>
      <c r="V75" s="127">
        <f t="shared" si="13"/>
        <v>0</v>
      </c>
      <c r="W75" s="187">
        <f t="shared" si="17"/>
        <v>0</v>
      </c>
      <c r="X75" s="187">
        <f t="shared" si="18"/>
        <v>3300</v>
      </c>
      <c r="Y75" s="127"/>
      <c r="Z75" s="127"/>
    </row>
    <row r="76" spans="1:27" x14ac:dyDescent="0.25">
      <c r="A76" s="11"/>
      <c r="B76" s="12"/>
      <c r="C76" s="14"/>
      <c r="D76" s="24"/>
      <c r="E76" s="25"/>
      <c r="F76" s="6"/>
      <c r="G76" s="7"/>
      <c r="H76" s="7"/>
      <c r="I76" s="8"/>
      <c r="J76" s="9"/>
      <c r="K76" s="9"/>
      <c r="L76" s="10"/>
      <c r="M76" s="125"/>
      <c r="N76" s="125"/>
      <c r="O76" s="125"/>
      <c r="P76" s="125"/>
      <c r="Q76" s="125"/>
      <c r="R76" s="131"/>
      <c r="S76" s="129"/>
      <c r="T76" s="187">
        <f t="shared" si="15"/>
        <v>0</v>
      </c>
      <c r="U76" s="187">
        <f t="shared" si="16"/>
        <v>0</v>
      </c>
      <c r="V76" s="127">
        <f t="shared" si="13"/>
        <v>0</v>
      </c>
      <c r="W76" s="187">
        <f t="shared" si="17"/>
        <v>0</v>
      </c>
      <c r="X76" s="187">
        <f t="shared" si="18"/>
        <v>0</v>
      </c>
      <c r="Y76" s="127"/>
      <c r="Z76" s="127"/>
    </row>
    <row r="77" spans="1:27" s="169" customFormat="1" x14ac:dyDescent="0.25">
      <c r="A77" s="156" t="s">
        <v>433</v>
      </c>
      <c r="B77" s="157" t="s">
        <v>434</v>
      </c>
      <c r="C77" s="158" t="s">
        <v>116</v>
      </c>
      <c r="D77" s="171" t="s">
        <v>52</v>
      </c>
      <c r="E77" s="170" t="s">
        <v>114</v>
      </c>
      <c r="F77" s="159">
        <v>1</v>
      </c>
      <c r="G77" s="160"/>
      <c r="H77" s="160">
        <v>60</v>
      </c>
      <c r="I77" s="161">
        <v>25</v>
      </c>
      <c r="J77" s="162">
        <v>0</v>
      </c>
      <c r="K77" s="162">
        <v>1</v>
      </c>
      <c r="L77" s="163">
        <v>45</v>
      </c>
      <c r="M77" s="164"/>
      <c r="N77" s="164"/>
      <c r="O77" s="164"/>
      <c r="P77" s="160">
        <v>60</v>
      </c>
      <c r="Q77" s="164"/>
      <c r="R77" s="165"/>
      <c r="S77" s="166">
        <f t="shared" ref="S77:S83" si="19">M77*$S$3</f>
        <v>0</v>
      </c>
      <c r="T77" s="193">
        <f t="shared" si="15"/>
        <v>0</v>
      </c>
      <c r="U77" s="193">
        <f t="shared" si="16"/>
        <v>0</v>
      </c>
      <c r="V77" s="194">
        <f t="shared" si="13"/>
        <v>3600</v>
      </c>
      <c r="W77" s="193">
        <f t="shared" si="17"/>
        <v>0</v>
      </c>
      <c r="X77" s="193">
        <f t="shared" si="18"/>
        <v>0</v>
      </c>
      <c r="Y77" s="167"/>
      <c r="Z77" s="167"/>
      <c r="AA77" s="168">
        <f>SUM(S77:X91)</f>
        <v>47200</v>
      </c>
    </row>
    <row r="78" spans="1:27" x14ac:dyDescent="0.25">
      <c r="A78" s="11"/>
      <c r="B78" s="12"/>
      <c r="C78" s="14" t="s">
        <v>438</v>
      </c>
      <c r="D78" s="24" t="s">
        <v>97</v>
      </c>
      <c r="E78" s="25" t="s">
        <v>84</v>
      </c>
      <c r="F78" s="6">
        <v>1</v>
      </c>
      <c r="G78" s="7"/>
      <c r="H78" s="7">
        <v>21</v>
      </c>
      <c r="I78" s="67">
        <v>33</v>
      </c>
      <c r="J78" s="9">
        <v>0</v>
      </c>
      <c r="K78" s="9">
        <v>1.1000000000000001</v>
      </c>
      <c r="L78" s="13">
        <v>17.3</v>
      </c>
      <c r="M78" s="125"/>
      <c r="N78" s="125"/>
      <c r="O78" s="125"/>
      <c r="P78" s="7">
        <v>21</v>
      </c>
      <c r="Q78" s="125"/>
      <c r="R78" s="131"/>
      <c r="S78" s="129">
        <f t="shared" si="19"/>
        <v>0</v>
      </c>
      <c r="T78" s="187">
        <f t="shared" si="15"/>
        <v>0</v>
      </c>
      <c r="U78" s="187">
        <f t="shared" si="16"/>
        <v>0</v>
      </c>
      <c r="V78" s="127">
        <f t="shared" si="13"/>
        <v>1260</v>
      </c>
      <c r="W78" s="187">
        <f t="shared" si="17"/>
        <v>0</v>
      </c>
      <c r="X78" s="187">
        <f t="shared" si="18"/>
        <v>0</v>
      </c>
      <c r="Y78" s="127"/>
      <c r="Z78" s="127"/>
    </row>
    <row r="79" spans="1:27" x14ac:dyDescent="0.25">
      <c r="A79" s="11"/>
      <c r="B79" s="12"/>
      <c r="C79" s="14" t="s">
        <v>440</v>
      </c>
      <c r="D79" s="24" t="s">
        <v>7</v>
      </c>
      <c r="E79" s="25" t="s">
        <v>247</v>
      </c>
      <c r="F79" s="6">
        <v>1</v>
      </c>
      <c r="G79" s="7"/>
      <c r="H79" s="7">
        <v>7</v>
      </c>
      <c r="I79" s="67">
        <v>28</v>
      </c>
      <c r="J79" s="9">
        <v>0</v>
      </c>
      <c r="K79" s="9">
        <v>0</v>
      </c>
      <c r="L79" s="13">
        <v>18.2</v>
      </c>
      <c r="M79" s="125">
        <f>28/2</f>
        <v>14</v>
      </c>
      <c r="N79" s="125"/>
      <c r="O79" s="125"/>
      <c r="P79" s="7"/>
      <c r="Q79" s="125"/>
      <c r="R79" s="131"/>
      <c r="S79" s="129">
        <f t="shared" si="19"/>
        <v>1260</v>
      </c>
      <c r="T79" s="187">
        <f t="shared" si="15"/>
        <v>0</v>
      </c>
      <c r="U79" s="187">
        <f t="shared" si="16"/>
        <v>0</v>
      </c>
      <c r="V79" s="127">
        <f t="shared" si="13"/>
        <v>0</v>
      </c>
      <c r="W79" s="187">
        <f t="shared" si="17"/>
        <v>0</v>
      </c>
      <c r="X79" s="187">
        <f t="shared" si="18"/>
        <v>0</v>
      </c>
      <c r="Y79" s="127"/>
      <c r="Z79" s="127"/>
    </row>
    <row r="80" spans="1:27" x14ac:dyDescent="0.25">
      <c r="A80" s="11"/>
      <c r="B80" s="94"/>
      <c r="C80" s="14" t="s">
        <v>443</v>
      </c>
      <c r="D80" s="24" t="s">
        <v>79</v>
      </c>
      <c r="E80" s="25" t="s">
        <v>247</v>
      </c>
      <c r="F80" s="6">
        <v>1</v>
      </c>
      <c r="G80" s="7"/>
      <c r="H80" s="7">
        <v>60</v>
      </c>
      <c r="I80" s="67">
        <v>33</v>
      </c>
      <c r="J80" s="9">
        <v>0</v>
      </c>
      <c r="K80" s="9">
        <v>1.3</v>
      </c>
      <c r="L80" s="13">
        <v>58.5</v>
      </c>
      <c r="M80" s="125"/>
      <c r="N80" s="125"/>
      <c r="O80" s="7">
        <v>60</v>
      </c>
      <c r="P80" s="7"/>
      <c r="Q80" s="125"/>
      <c r="R80" s="131"/>
      <c r="S80" s="129">
        <f t="shared" si="19"/>
        <v>0</v>
      </c>
      <c r="T80" s="187">
        <f t="shared" si="15"/>
        <v>0</v>
      </c>
      <c r="U80" s="187">
        <f t="shared" si="16"/>
        <v>3900</v>
      </c>
      <c r="V80" s="127">
        <f t="shared" si="13"/>
        <v>0</v>
      </c>
      <c r="W80" s="187">
        <f t="shared" si="17"/>
        <v>0</v>
      </c>
      <c r="X80" s="187">
        <f t="shared" si="18"/>
        <v>0</v>
      </c>
      <c r="Y80" s="127"/>
      <c r="Z80" s="127"/>
    </row>
    <row r="81" spans="1:27" x14ac:dyDescent="0.25">
      <c r="A81" s="11"/>
      <c r="B81" s="94"/>
      <c r="C81" s="14" t="s">
        <v>444</v>
      </c>
      <c r="D81" s="24" t="s">
        <v>52</v>
      </c>
      <c r="E81" s="25" t="s">
        <v>445</v>
      </c>
      <c r="F81" s="6">
        <v>1</v>
      </c>
      <c r="G81" s="7"/>
      <c r="H81" s="7">
        <v>60</v>
      </c>
      <c r="I81" s="67">
        <v>33</v>
      </c>
      <c r="J81" s="9">
        <v>0</v>
      </c>
      <c r="K81" s="9">
        <v>1.3</v>
      </c>
      <c r="L81" s="13">
        <v>58.5</v>
      </c>
      <c r="M81" s="125"/>
      <c r="N81" s="125"/>
      <c r="O81" s="7">
        <v>60</v>
      </c>
      <c r="P81" s="7"/>
      <c r="Q81" s="125"/>
      <c r="R81" s="131"/>
      <c r="S81" s="129">
        <f t="shared" si="19"/>
        <v>0</v>
      </c>
      <c r="T81" s="187">
        <f t="shared" si="15"/>
        <v>0</v>
      </c>
      <c r="U81" s="187">
        <f t="shared" si="16"/>
        <v>3900</v>
      </c>
      <c r="V81" s="127">
        <f t="shared" si="13"/>
        <v>0</v>
      </c>
      <c r="W81" s="187">
        <f t="shared" si="17"/>
        <v>0</v>
      </c>
      <c r="X81" s="187">
        <f t="shared" si="18"/>
        <v>0</v>
      </c>
      <c r="Y81" s="127"/>
      <c r="Z81" s="127"/>
    </row>
    <row r="82" spans="1:27" x14ac:dyDescent="0.25">
      <c r="A82" s="11"/>
      <c r="B82" s="12"/>
      <c r="C82" s="14" t="s">
        <v>67</v>
      </c>
      <c r="D82" s="24" t="s">
        <v>68</v>
      </c>
      <c r="E82" s="25" t="s">
        <v>99</v>
      </c>
      <c r="F82" s="6">
        <v>1</v>
      </c>
      <c r="G82" s="7"/>
      <c r="H82" s="7">
        <v>60</v>
      </c>
      <c r="I82" s="95">
        <v>35</v>
      </c>
      <c r="J82" s="9">
        <v>0</v>
      </c>
      <c r="K82" s="9">
        <v>1.1000000000000001</v>
      </c>
      <c r="L82" s="13">
        <v>49.5</v>
      </c>
      <c r="M82" s="125"/>
      <c r="N82" s="125"/>
      <c r="O82" s="125"/>
      <c r="P82" s="7">
        <v>60</v>
      </c>
      <c r="Q82" s="125"/>
      <c r="R82" s="131"/>
      <c r="S82" s="129">
        <f t="shared" si="19"/>
        <v>0</v>
      </c>
      <c r="T82" s="187">
        <f t="shared" si="15"/>
        <v>0</v>
      </c>
      <c r="U82" s="187">
        <f t="shared" si="16"/>
        <v>0</v>
      </c>
      <c r="V82" s="127">
        <f t="shared" si="13"/>
        <v>3600</v>
      </c>
      <c r="W82" s="187">
        <f t="shared" si="17"/>
        <v>0</v>
      </c>
      <c r="X82" s="187">
        <f t="shared" si="18"/>
        <v>0</v>
      </c>
      <c r="Y82" s="127"/>
      <c r="Z82" s="127"/>
    </row>
    <row r="83" spans="1:27" x14ac:dyDescent="0.25">
      <c r="A83" s="11"/>
      <c r="B83" s="12"/>
      <c r="C83" s="14" t="s">
        <v>100</v>
      </c>
      <c r="D83" s="24" t="s">
        <v>60</v>
      </c>
      <c r="E83" s="25" t="s">
        <v>427</v>
      </c>
      <c r="F83" s="6">
        <v>1</v>
      </c>
      <c r="G83" s="7"/>
      <c r="H83" s="7">
        <v>90</v>
      </c>
      <c r="I83" s="8">
        <v>20</v>
      </c>
      <c r="J83" s="9">
        <v>0</v>
      </c>
      <c r="K83" s="9">
        <v>1.3</v>
      </c>
      <c r="L83" s="13">
        <v>87.8</v>
      </c>
      <c r="M83" s="125"/>
      <c r="N83" s="125"/>
      <c r="O83" s="7">
        <v>90</v>
      </c>
      <c r="P83" s="7"/>
      <c r="Q83" s="125"/>
      <c r="R83" s="131"/>
      <c r="S83" s="129">
        <f t="shared" si="19"/>
        <v>0</v>
      </c>
      <c r="T83" s="187">
        <f t="shared" si="15"/>
        <v>0</v>
      </c>
      <c r="U83" s="187">
        <f t="shared" si="16"/>
        <v>5850</v>
      </c>
      <c r="V83" s="127">
        <f t="shared" si="13"/>
        <v>0</v>
      </c>
      <c r="W83" s="187">
        <f t="shared" si="17"/>
        <v>0</v>
      </c>
      <c r="X83" s="187">
        <f t="shared" si="18"/>
        <v>0</v>
      </c>
      <c r="Y83" s="127"/>
      <c r="Z83" s="127"/>
    </row>
    <row r="84" spans="1:27" ht="36.75" x14ac:dyDescent="0.25">
      <c r="A84" s="11"/>
      <c r="B84" s="12"/>
      <c r="C84" s="14"/>
      <c r="D84" s="40" t="s">
        <v>455</v>
      </c>
      <c r="E84" s="25" t="s">
        <v>305</v>
      </c>
      <c r="F84" s="6">
        <v>1</v>
      </c>
      <c r="G84" s="7"/>
      <c r="H84" s="7">
        <v>40</v>
      </c>
      <c r="I84" s="67">
        <v>20</v>
      </c>
      <c r="J84" s="9">
        <v>0</v>
      </c>
      <c r="K84" s="9">
        <v>1.3</v>
      </c>
      <c r="L84" s="13">
        <v>39</v>
      </c>
      <c r="M84" s="125"/>
      <c r="N84" s="125"/>
      <c r="O84" s="7">
        <v>40</v>
      </c>
      <c r="P84" s="7"/>
      <c r="Q84" s="125"/>
      <c r="R84" s="131"/>
      <c r="S84" s="129">
        <f t="shared" ref="S84:S99" si="20">M84*$S$3</f>
        <v>0</v>
      </c>
      <c r="T84" s="187">
        <f t="shared" si="15"/>
        <v>0</v>
      </c>
      <c r="U84" s="187">
        <f t="shared" si="16"/>
        <v>2600</v>
      </c>
      <c r="V84" s="127">
        <f t="shared" si="13"/>
        <v>0</v>
      </c>
      <c r="W84" s="187">
        <f t="shared" si="17"/>
        <v>0</v>
      </c>
      <c r="X84" s="187">
        <f t="shared" si="18"/>
        <v>0</v>
      </c>
      <c r="Y84" s="127"/>
      <c r="Z84" s="127"/>
    </row>
    <row r="85" spans="1:27" x14ac:dyDescent="0.25">
      <c r="A85" s="11"/>
      <c r="B85" s="12"/>
      <c r="C85" s="14" t="s">
        <v>352</v>
      </c>
      <c r="D85" s="40" t="s">
        <v>79</v>
      </c>
      <c r="E85" s="25" t="s">
        <v>461</v>
      </c>
      <c r="F85" s="6">
        <v>2</v>
      </c>
      <c r="G85" s="7"/>
      <c r="H85" s="7">
        <v>60</v>
      </c>
      <c r="I85" s="8">
        <v>23</v>
      </c>
      <c r="J85" s="9">
        <v>0</v>
      </c>
      <c r="K85" s="9">
        <v>1</v>
      </c>
      <c r="L85" s="13">
        <v>45</v>
      </c>
      <c r="M85" s="125"/>
      <c r="N85" s="125"/>
      <c r="O85" s="125"/>
      <c r="P85" s="7">
        <v>60</v>
      </c>
      <c r="Q85" s="125"/>
      <c r="R85" s="131"/>
      <c r="S85" s="129">
        <f t="shared" si="20"/>
        <v>0</v>
      </c>
      <c r="T85" s="187">
        <f t="shared" si="15"/>
        <v>0</v>
      </c>
      <c r="U85" s="187">
        <f t="shared" si="16"/>
        <v>0</v>
      </c>
      <c r="V85" s="127">
        <f t="shared" si="13"/>
        <v>3600</v>
      </c>
      <c r="W85" s="187">
        <f t="shared" si="17"/>
        <v>0</v>
      </c>
      <c r="X85" s="187">
        <f t="shared" si="18"/>
        <v>0</v>
      </c>
      <c r="Y85" s="127"/>
      <c r="Z85" s="127"/>
    </row>
    <row r="86" spans="1:27" ht="24.75" x14ac:dyDescent="0.25">
      <c r="A86" s="11"/>
      <c r="B86" s="12"/>
      <c r="C86" s="14" t="s">
        <v>469</v>
      </c>
      <c r="D86" s="40" t="s">
        <v>93</v>
      </c>
      <c r="E86" s="25" t="s">
        <v>247</v>
      </c>
      <c r="F86" s="6">
        <v>2</v>
      </c>
      <c r="G86" s="7"/>
      <c r="H86" s="7">
        <v>60</v>
      </c>
      <c r="I86" s="67">
        <v>28</v>
      </c>
      <c r="J86" s="9">
        <v>0</v>
      </c>
      <c r="K86" s="9">
        <v>1.3</v>
      </c>
      <c r="L86" s="13">
        <v>58.5</v>
      </c>
      <c r="M86" s="125"/>
      <c r="N86" s="125"/>
      <c r="O86" s="7"/>
      <c r="P86" s="7"/>
      <c r="Q86" s="125"/>
      <c r="R86" s="131"/>
      <c r="S86" s="129">
        <f t="shared" si="20"/>
        <v>0</v>
      </c>
      <c r="T86" s="187">
        <f t="shared" si="15"/>
        <v>0</v>
      </c>
      <c r="U86" s="187">
        <f t="shared" si="16"/>
        <v>0</v>
      </c>
      <c r="V86" s="127">
        <f t="shared" si="13"/>
        <v>0</v>
      </c>
      <c r="W86" s="187">
        <f t="shared" si="17"/>
        <v>0</v>
      </c>
      <c r="X86" s="187">
        <f t="shared" si="18"/>
        <v>0</v>
      </c>
      <c r="Y86" s="127"/>
      <c r="Z86" s="127"/>
    </row>
    <row r="87" spans="1:27" x14ac:dyDescent="0.25">
      <c r="A87" s="11"/>
      <c r="B87" s="12"/>
      <c r="C87" s="14" t="s">
        <v>426</v>
      </c>
      <c r="D87" s="24" t="s">
        <v>104</v>
      </c>
      <c r="E87" s="25" t="s">
        <v>72</v>
      </c>
      <c r="F87" s="6">
        <v>2</v>
      </c>
      <c r="G87" s="7"/>
      <c r="H87" s="7">
        <v>90</v>
      </c>
      <c r="I87" s="8">
        <f>VLOOKUP(C87,[1]LHP!$B$4850:$G$7706,6,1)</f>
        <v>30</v>
      </c>
      <c r="J87" s="9">
        <v>0</v>
      </c>
      <c r="K87" s="9">
        <v>1.3</v>
      </c>
      <c r="L87" s="13">
        <v>87.8</v>
      </c>
      <c r="M87" s="125"/>
      <c r="N87" s="125"/>
      <c r="O87" s="7">
        <v>90</v>
      </c>
      <c r="P87" s="7"/>
      <c r="Q87" s="125"/>
      <c r="R87" s="131"/>
      <c r="S87" s="129">
        <f t="shared" si="20"/>
        <v>0</v>
      </c>
      <c r="T87" s="187">
        <f t="shared" si="15"/>
        <v>0</v>
      </c>
      <c r="U87" s="187">
        <f t="shared" si="16"/>
        <v>5850</v>
      </c>
      <c r="V87" s="127">
        <f t="shared" si="13"/>
        <v>0</v>
      </c>
      <c r="W87" s="187">
        <f t="shared" si="17"/>
        <v>0</v>
      </c>
      <c r="X87" s="187">
        <f t="shared" si="18"/>
        <v>0</v>
      </c>
      <c r="Y87" s="127"/>
      <c r="Z87" s="127"/>
    </row>
    <row r="88" spans="1:27" x14ac:dyDescent="0.25">
      <c r="A88" s="11"/>
      <c r="B88" s="12"/>
      <c r="C88" s="14" t="s">
        <v>213</v>
      </c>
      <c r="D88" s="24" t="s">
        <v>104</v>
      </c>
      <c r="E88" s="25" t="s">
        <v>471</v>
      </c>
      <c r="F88" s="6">
        <v>2</v>
      </c>
      <c r="G88" s="7"/>
      <c r="H88" s="7">
        <v>60</v>
      </c>
      <c r="I88" s="67">
        <v>23</v>
      </c>
      <c r="J88" s="9">
        <v>0</v>
      </c>
      <c r="K88" s="9">
        <v>1</v>
      </c>
      <c r="L88" s="13">
        <v>45</v>
      </c>
      <c r="M88" s="125"/>
      <c r="N88" s="125"/>
      <c r="O88" s="125"/>
      <c r="P88" s="7"/>
      <c r="Q88" s="125"/>
      <c r="R88" s="7">
        <v>60</v>
      </c>
      <c r="S88" s="129">
        <f t="shared" si="20"/>
        <v>0</v>
      </c>
      <c r="T88" s="187">
        <f t="shared" si="15"/>
        <v>0</v>
      </c>
      <c r="U88" s="187">
        <f t="shared" si="16"/>
        <v>0</v>
      </c>
      <c r="V88" s="127">
        <f t="shared" si="13"/>
        <v>0</v>
      </c>
      <c r="W88" s="187">
        <f t="shared" si="17"/>
        <v>0</v>
      </c>
      <c r="X88" s="187">
        <f t="shared" si="18"/>
        <v>3300</v>
      </c>
      <c r="Y88" s="127"/>
      <c r="Z88" s="127"/>
    </row>
    <row r="89" spans="1:27" ht="24" x14ac:dyDescent="0.25">
      <c r="A89" s="11"/>
      <c r="B89" s="12"/>
      <c r="C89" s="97" t="s">
        <v>82</v>
      </c>
      <c r="D89" s="32" t="s">
        <v>83</v>
      </c>
      <c r="E89" s="83" t="s">
        <v>474</v>
      </c>
      <c r="F89" s="6" t="s">
        <v>218</v>
      </c>
      <c r="G89" s="7"/>
      <c r="H89" s="7">
        <v>7</v>
      </c>
      <c r="I89" s="67">
        <v>44</v>
      </c>
      <c r="J89" s="9">
        <v>0</v>
      </c>
      <c r="K89" s="9">
        <v>0</v>
      </c>
      <c r="L89" s="13">
        <v>22</v>
      </c>
      <c r="M89" s="125"/>
      <c r="N89" s="125">
        <f>44/2</f>
        <v>22</v>
      </c>
      <c r="O89" s="125"/>
      <c r="P89" s="7"/>
      <c r="Q89" s="125"/>
      <c r="R89" s="131"/>
      <c r="S89" s="129">
        <f t="shared" si="20"/>
        <v>0</v>
      </c>
      <c r="T89" s="187">
        <f t="shared" si="15"/>
        <v>1760</v>
      </c>
      <c r="U89" s="187">
        <f t="shared" si="16"/>
        <v>0</v>
      </c>
      <c r="V89" s="127">
        <f t="shared" si="13"/>
        <v>0</v>
      </c>
      <c r="W89" s="187">
        <f t="shared" si="17"/>
        <v>0</v>
      </c>
      <c r="X89" s="187">
        <f t="shared" si="18"/>
        <v>0</v>
      </c>
      <c r="Y89" s="127"/>
      <c r="Z89" s="127"/>
    </row>
    <row r="90" spans="1:27" ht="36" x14ac:dyDescent="0.25">
      <c r="A90" s="11"/>
      <c r="B90" s="12"/>
      <c r="C90" s="97" t="s">
        <v>215</v>
      </c>
      <c r="D90" s="32" t="s">
        <v>475</v>
      </c>
      <c r="E90" s="83" t="s">
        <v>474</v>
      </c>
      <c r="F90" s="6" t="s">
        <v>218</v>
      </c>
      <c r="G90" s="7"/>
      <c r="H90" s="7">
        <v>52</v>
      </c>
      <c r="I90" s="67">
        <v>22</v>
      </c>
      <c r="J90" s="9">
        <v>0</v>
      </c>
      <c r="K90" s="9">
        <v>1</v>
      </c>
      <c r="L90" s="13">
        <v>39</v>
      </c>
      <c r="M90" s="125"/>
      <c r="N90" s="125"/>
      <c r="O90" s="125"/>
      <c r="P90" s="7">
        <v>52</v>
      </c>
      <c r="Q90" s="125"/>
      <c r="R90" s="131"/>
      <c r="S90" s="129">
        <f t="shared" si="20"/>
        <v>0</v>
      </c>
      <c r="T90" s="187">
        <f t="shared" si="15"/>
        <v>0</v>
      </c>
      <c r="U90" s="187">
        <f t="shared" si="16"/>
        <v>0</v>
      </c>
      <c r="V90" s="127">
        <f t="shared" si="13"/>
        <v>3120</v>
      </c>
      <c r="W90" s="187">
        <f t="shared" si="17"/>
        <v>0</v>
      </c>
      <c r="X90" s="187">
        <f t="shared" si="18"/>
        <v>0</v>
      </c>
      <c r="Y90" s="127"/>
      <c r="Z90" s="127"/>
    </row>
    <row r="91" spans="1:27" ht="36" x14ac:dyDescent="0.25">
      <c r="A91" s="11"/>
      <c r="B91" s="12"/>
      <c r="C91" s="97" t="s">
        <v>85</v>
      </c>
      <c r="D91" s="32" t="s">
        <v>86</v>
      </c>
      <c r="E91" s="83" t="s">
        <v>474</v>
      </c>
      <c r="F91" s="6" t="s">
        <v>218</v>
      </c>
      <c r="G91" s="7"/>
      <c r="H91" s="7">
        <v>60</v>
      </c>
      <c r="I91" s="67">
        <v>22</v>
      </c>
      <c r="J91" s="9">
        <v>0</v>
      </c>
      <c r="K91" s="9">
        <v>1</v>
      </c>
      <c r="L91" s="13">
        <v>45</v>
      </c>
      <c r="M91" s="125"/>
      <c r="N91" s="125"/>
      <c r="O91" s="125"/>
      <c r="P91" s="7">
        <v>60</v>
      </c>
      <c r="Q91" s="125"/>
      <c r="R91" s="131"/>
      <c r="S91" s="129">
        <f t="shared" si="20"/>
        <v>0</v>
      </c>
      <c r="T91" s="187">
        <f t="shared" si="15"/>
        <v>0</v>
      </c>
      <c r="U91" s="187">
        <f t="shared" si="16"/>
        <v>0</v>
      </c>
      <c r="V91" s="127">
        <f t="shared" si="13"/>
        <v>3600</v>
      </c>
      <c r="W91" s="187">
        <f t="shared" si="17"/>
        <v>0</v>
      </c>
      <c r="X91" s="187">
        <f t="shared" si="18"/>
        <v>0</v>
      </c>
      <c r="Y91" s="127"/>
      <c r="Z91" s="127"/>
    </row>
    <row r="92" spans="1:27" x14ac:dyDescent="0.25">
      <c r="A92" s="43"/>
      <c r="B92" s="44"/>
      <c r="C92" s="14"/>
      <c r="D92" s="24"/>
      <c r="E92" s="25"/>
      <c r="F92" s="6"/>
      <c r="G92" s="23"/>
      <c r="H92" s="7"/>
      <c r="I92" s="8">
        <v>10</v>
      </c>
      <c r="J92" s="9">
        <v>1</v>
      </c>
      <c r="K92" s="9">
        <v>0</v>
      </c>
      <c r="L92" s="10"/>
      <c r="M92" s="125"/>
      <c r="N92" s="125"/>
      <c r="O92" s="125"/>
      <c r="P92" s="125"/>
      <c r="Q92" s="125"/>
      <c r="R92" s="131"/>
      <c r="S92" s="129"/>
      <c r="T92" s="187">
        <f t="shared" si="15"/>
        <v>0</v>
      </c>
      <c r="U92" s="187">
        <f t="shared" si="16"/>
        <v>0</v>
      </c>
      <c r="V92" s="127">
        <f t="shared" si="13"/>
        <v>0</v>
      </c>
      <c r="W92" s="187">
        <f t="shared" si="17"/>
        <v>0</v>
      </c>
      <c r="X92" s="187">
        <f t="shared" si="18"/>
        <v>0</v>
      </c>
      <c r="Y92" s="127"/>
      <c r="Z92" s="127"/>
    </row>
    <row r="93" spans="1:27" s="184" customFormat="1" ht="24.75" x14ac:dyDescent="0.25">
      <c r="A93" s="133" t="s">
        <v>477</v>
      </c>
      <c r="B93" s="134" t="s">
        <v>478</v>
      </c>
      <c r="C93" s="108" t="s">
        <v>479</v>
      </c>
      <c r="D93" s="109" t="s">
        <v>222</v>
      </c>
      <c r="E93" s="98" t="s">
        <v>481</v>
      </c>
      <c r="F93" s="99">
        <v>1</v>
      </c>
      <c r="G93" s="92"/>
      <c r="H93" s="92">
        <v>45</v>
      </c>
      <c r="I93" s="177">
        <v>15</v>
      </c>
      <c r="J93" s="136">
        <v>0</v>
      </c>
      <c r="K93" s="136">
        <v>1.3</v>
      </c>
      <c r="L93" s="178">
        <v>43.9</v>
      </c>
      <c r="M93" s="179"/>
      <c r="N93" s="179"/>
      <c r="O93" s="92">
        <v>45</v>
      </c>
      <c r="P93" s="92"/>
      <c r="Q93" s="179"/>
      <c r="R93" s="180"/>
      <c r="S93" s="181">
        <f t="shared" si="20"/>
        <v>0</v>
      </c>
      <c r="T93" s="187">
        <f t="shared" si="15"/>
        <v>0</v>
      </c>
      <c r="U93" s="187">
        <f t="shared" si="16"/>
        <v>2925</v>
      </c>
      <c r="V93" s="189">
        <f t="shared" si="13"/>
        <v>0</v>
      </c>
      <c r="W93" s="187">
        <f t="shared" si="17"/>
        <v>0</v>
      </c>
      <c r="X93" s="187">
        <f t="shared" si="18"/>
        <v>0</v>
      </c>
      <c r="Y93" s="182"/>
      <c r="Z93" s="182"/>
      <c r="AA93" s="183">
        <f>SUM(S93:X105)</f>
        <v>47935</v>
      </c>
    </row>
    <row r="94" spans="1:27" ht="24.75" x14ac:dyDescent="0.25">
      <c r="A94" s="11"/>
      <c r="B94" s="12"/>
      <c r="C94" s="14" t="s">
        <v>113</v>
      </c>
      <c r="D94" s="40" t="s">
        <v>68</v>
      </c>
      <c r="E94" s="25" t="s">
        <v>117</v>
      </c>
      <c r="F94" s="6">
        <v>1</v>
      </c>
      <c r="G94" s="7"/>
      <c r="H94" s="7">
        <v>60</v>
      </c>
      <c r="I94" s="67">
        <v>25</v>
      </c>
      <c r="J94" s="9">
        <v>0</v>
      </c>
      <c r="K94" s="9">
        <v>1</v>
      </c>
      <c r="L94" s="13">
        <v>45</v>
      </c>
      <c r="M94" s="125"/>
      <c r="N94" s="125"/>
      <c r="O94" s="125"/>
      <c r="P94" s="7">
        <v>60</v>
      </c>
      <c r="Q94" s="125"/>
      <c r="R94" s="131"/>
      <c r="S94" s="129">
        <f t="shared" si="20"/>
        <v>0</v>
      </c>
      <c r="T94" s="187">
        <f t="shared" si="15"/>
        <v>0</v>
      </c>
      <c r="U94" s="187">
        <f t="shared" si="16"/>
        <v>0</v>
      </c>
      <c r="V94" s="127">
        <f t="shared" si="13"/>
        <v>3600</v>
      </c>
      <c r="W94" s="187">
        <f t="shared" si="17"/>
        <v>0</v>
      </c>
      <c r="X94" s="187">
        <f t="shared" si="18"/>
        <v>0</v>
      </c>
      <c r="Y94" s="127"/>
      <c r="Z94" s="127"/>
    </row>
    <row r="95" spans="1:27" ht="24.75" x14ac:dyDescent="0.25">
      <c r="A95" s="11"/>
      <c r="B95" s="12"/>
      <c r="C95" s="14" t="s">
        <v>483</v>
      </c>
      <c r="D95" s="40" t="s">
        <v>68</v>
      </c>
      <c r="E95" s="25" t="s">
        <v>123</v>
      </c>
      <c r="F95" s="6">
        <v>1</v>
      </c>
      <c r="G95" s="7"/>
      <c r="H95" s="7">
        <v>60</v>
      </c>
      <c r="I95" s="67">
        <v>28</v>
      </c>
      <c r="J95" s="9">
        <v>0</v>
      </c>
      <c r="K95" s="9">
        <v>1</v>
      </c>
      <c r="L95" s="13">
        <v>45</v>
      </c>
      <c r="M95" s="125"/>
      <c r="N95" s="125"/>
      <c r="O95" s="125"/>
      <c r="P95" s="7">
        <v>60</v>
      </c>
      <c r="Q95" s="125"/>
      <c r="R95" s="131"/>
      <c r="S95" s="129">
        <f t="shared" si="20"/>
        <v>0</v>
      </c>
      <c r="T95" s="187">
        <f t="shared" si="15"/>
        <v>0</v>
      </c>
      <c r="U95" s="187">
        <f t="shared" si="16"/>
        <v>0</v>
      </c>
      <c r="V95" s="127">
        <f t="shared" si="13"/>
        <v>3600</v>
      </c>
      <c r="W95" s="187">
        <f t="shared" si="17"/>
        <v>0</v>
      </c>
      <c r="X95" s="187">
        <f t="shared" si="18"/>
        <v>0</v>
      </c>
      <c r="Y95" s="127"/>
      <c r="Z95" s="127"/>
    </row>
    <row r="96" spans="1:27" x14ac:dyDescent="0.25">
      <c r="A96" s="11"/>
      <c r="B96" s="12"/>
      <c r="C96" s="14"/>
      <c r="D96" s="40" t="s">
        <v>83</v>
      </c>
      <c r="E96" s="25" t="s">
        <v>10</v>
      </c>
      <c r="F96" s="6"/>
      <c r="G96" s="7"/>
      <c r="H96" s="7">
        <v>7</v>
      </c>
      <c r="I96" s="67">
        <v>38</v>
      </c>
      <c r="J96" s="9"/>
      <c r="K96" s="9"/>
      <c r="L96" s="13"/>
      <c r="M96" s="125"/>
      <c r="N96" s="125">
        <v>19</v>
      </c>
      <c r="O96" s="125"/>
      <c r="P96" s="7"/>
      <c r="Q96" s="125"/>
      <c r="R96" s="131"/>
      <c r="S96" s="129">
        <f t="shared" ref="S96" si="21">M96*$S$3</f>
        <v>0</v>
      </c>
      <c r="T96" s="187">
        <f t="shared" ref="T96" si="22">N96*$T$3</f>
        <v>1520</v>
      </c>
      <c r="U96" s="187">
        <f>O96*$U$3</f>
        <v>0</v>
      </c>
      <c r="V96" s="127">
        <f t="shared" ref="V96" si="23">P96*$V$3</f>
        <v>0</v>
      </c>
      <c r="W96" s="187">
        <f t="shared" ref="W96" si="24">Q96*$W$3</f>
        <v>0</v>
      </c>
      <c r="X96" s="187">
        <f t="shared" ref="X96" si="25">R96*$X$3</f>
        <v>0</v>
      </c>
      <c r="Y96" s="127"/>
      <c r="Z96" s="127"/>
    </row>
    <row r="97" spans="1:27" ht="24.75" x14ac:dyDescent="0.25">
      <c r="A97" s="11"/>
      <c r="B97" s="94"/>
      <c r="C97" s="14" t="s">
        <v>485</v>
      </c>
      <c r="D97" s="40" t="s">
        <v>68</v>
      </c>
      <c r="E97" s="25" t="s">
        <v>159</v>
      </c>
      <c r="F97" s="6">
        <v>1</v>
      </c>
      <c r="G97" s="7"/>
      <c r="H97" s="7">
        <v>120</v>
      </c>
      <c r="I97" s="67">
        <v>26</v>
      </c>
      <c r="J97" s="9">
        <v>0</v>
      </c>
      <c r="K97" s="9">
        <v>1</v>
      </c>
      <c r="L97" s="13">
        <v>90</v>
      </c>
      <c r="M97" s="125"/>
      <c r="N97" s="125"/>
      <c r="O97" s="125"/>
      <c r="P97" s="7">
        <v>120</v>
      </c>
      <c r="Q97" s="125"/>
      <c r="R97" s="131"/>
      <c r="S97" s="129">
        <f t="shared" si="20"/>
        <v>0</v>
      </c>
      <c r="T97" s="187">
        <f t="shared" si="15"/>
        <v>0</v>
      </c>
      <c r="U97" s="187">
        <f t="shared" si="16"/>
        <v>0</v>
      </c>
      <c r="V97" s="127">
        <f t="shared" si="13"/>
        <v>7200</v>
      </c>
      <c r="W97" s="187">
        <f t="shared" si="17"/>
        <v>0</v>
      </c>
      <c r="X97" s="187">
        <f t="shared" si="18"/>
        <v>0</v>
      </c>
      <c r="Y97" s="127"/>
      <c r="Z97" s="127"/>
    </row>
    <row r="98" spans="1:27" ht="24.75" x14ac:dyDescent="0.25">
      <c r="A98" s="11"/>
      <c r="B98" s="12"/>
      <c r="C98" s="14" t="s">
        <v>234</v>
      </c>
      <c r="D98" s="40" t="s">
        <v>52</v>
      </c>
      <c r="E98" s="25" t="s">
        <v>486</v>
      </c>
      <c r="F98" s="6">
        <v>1</v>
      </c>
      <c r="G98" s="7"/>
      <c r="H98" s="7">
        <v>60</v>
      </c>
      <c r="I98" s="67">
        <v>28</v>
      </c>
      <c r="J98" s="9">
        <v>0</v>
      </c>
      <c r="K98" s="9">
        <v>1</v>
      </c>
      <c r="L98" s="13">
        <v>45</v>
      </c>
      <c r="M98" s="125"/>
      <c r="N98" s="125"/>
      <c r="O98" s="125"/>
      <c r="P98" s="7">
        <v>60</v>
      </c>
      <c r="Q98" s="125"/>
      <c r="R98" s="131"/>
      <c r="S98" s="129">
        <f t="shared" si="20"/>
        <v>0</v>
      </c>
      <c r="T98" s="187">
        <f t="shared" si="15"/>
        <v>0</v>
      </c>
      <c r="U98" s="187">
        <f t="shared" si="16"/>
        <v>0</v>
      </c>
      <c r="V98" s="127">
        <f t="shared" si="13"/>
        <v>3600</v>
      </c>
      <c r="W98" s="187">
        <f t="shared" si="17"/>
        <v>0</v>
      </c>
      <c r="X98" s="187">
        <f t="shared" si="18"/>
        <v>0</v>
      </c>
      <c r="Y98" s="127"/>
      <c r="Z98" s="127"/>
    </row>
    <row r="99" spans="1:27" ht="24.75" x14ac:dyDescent="0.25">
      <c r="A99" s="11"/>
      <c r="B99" s="12"/>
      <c r="C99" s="14" t="s">
        <v>488</v>
      </c>
      <c r="D99" s="40" t="s">
        <v>68</v>
      </c>
      <c r="E99" s="25" t="s">
        <v>489</v>
      </c>
      <c r="F99" s="6">
        <v>1</v>
      </c>
      <c r="G99" s="7"/>
      <c r="H99" s="7">
        <v>60</v>
      </c>
      <c r="I99" s="67">
        <v>24</v>
      </c>
      <c r="J99" s="9">
        <v>0</v>
      </c>
      <c r="K99" s="9">
        <v>1</v>
      </c>
      <c r="L99" s="13">
        <v>45</v>
      </c>
      <c r="M99" s="125"/>
      <c r="N99" s="125"/>
      <c r="O99" s="125"/>
      <c r="P99" s="7">
        <v>60</v>
      </c>
      <c r="Q99" s="125"/>
      <c r="R99" s="131"/>
      <c r="S99" s="129">
        <f t="shared" si="20"/>
        <v>0</v>
      </c>
      <c r="T99" s="187">
        <f t="shared" si="15"/>
        <v>0</v>
      </c>
      <c r="U99" s="187">
        <f t="shared" si="16"/>
        <v>0</v>
      </c>
      <c r="V99" s="127">
        <f t="shared" si="13"/>
        <v>3600</v>
      </c>
      <c r="W99" s="187">
        <f t="shared" si="17"/>
        <v>0</v>
      </c>
      <c r="X99" s="187">
        <f t="shared" si="18"/>
        <v>0</v>
      </c>
      <c r="Y99" s="127"/>
      <c r="Z99" s="127"/>
    </row>
    <row r="100" spans="1:27" ht="36.75" x14ac:dyDescent="0.25">
      <c r="A100" s="11"/>
      <c r="B100" s="12"/>
      <c r="C100" s="14" t="s">
        <v>152</v>
      </c>
      <c r="D100" s="40" t="s">
        <v>86</v>
      </c>
      <c r="E100" s="25" t="s">
        <v>503</v>
      </c>
      <c r="F100" s="6">
        <v>2</v>
      </c>
      <c r="G100" s="7"/>
      <c r="H100" s="7">
        <v>60</v>
      </c>
      <c r="I100" s="67">
        <v>22</v>
      </c>
      <c r="J100" s="9">
        <v>0</v>
      </c>
      <c r="K100" s="9">
        <v>1</v>
      </c>
      <c r="L100" s="13">
        <v>45</v>
      </c>
      <c r="M100" s="125"/>
      <c r="N100" s="125"/>
      <c r="O100" s="125"/>
      <c r="P100" s="7">
        <v>60</v>
      </c>
      <c r="Q100" s="125"/>
      <c r="R100" s="131"/>
      <c r="S100" s="129">
        <f t="shared" ref="S100:S105" si="26">M100*$S$3</f>
        <v>0</v>
      </c>
      <c r="T100" s="187">
        <f t="shared" si="15"/>
        <v>0</v>
      </c>
      <c r="U100" s="187">
        <f t="shared" si="16"/>
        <v>0</v>
      </c>
      <c r="V100" s="127">
        <f t="shared" si="13"/>
        <v>3600</v>
      </c>
      <c r="W100" s="187">
        <f t="shared" si="17"/>
        <v>0</v>
      </c>
      <c r="X100" s="187">
        <f t="shared" si="18"/>
        <v>0</v>
      </c>
      <c r="Y100" s="127"/>
      <c r="Z100" s="127"/>
    </row>
    <row r="101" spans="1:27" ht="36.75" x14ac:dyDescent="0.25">
      <c r="A101" s="11"/>
      <c r="B101" s="12"/>
      <c r="C101" s="14" t="s">
        <v>504</v>
      </c>
      <c r="D101" s="40" t="s">
        <v>86</v>
      </c>
      <c r="E101" s="25" t="s">
        <v>123</v>
      </c>
      <c r="F101" s="6">
        <v>2</v>
      </c>
      <c r="G101" s="7"/>
      <c r="H101" s="7">
        <v>60</v>
      </c>
      <c r="I101" s="67">
        <v>22</v>
      </c>
      <c r="J101" s="9">
        <v>0</v>
      </c>
      <c r="K101" s="9">
        <v>1</v>
      </c>
      <c r="L101" s="13">
        <v>45</v>
      </c>
      <c r="M101" s="125"/>
      <c r="N101" s="125"/>
      <c r="O101" s="125"/>
      <c r="P101" s="7">
        <v>60</v>
      </c>
      <c r="Q101" s="125"/>
      <c r="R101" s="131"/>
      <c r="S101" s="129">
        <f t="shared" si="26"/>
        <v>0</v>
      </c>
      <c r="T101" s="187">
        <f t="shared" si="15"/>
        <v>0</v>
      </c>
      <c r="U101" s="187">
        <f t="shared" si="16"/>
        <v>0</v>
      </c>
      <c r="V101" s="127">
        <f t="shared" si="13"/>
        <v>3600</v>
      </c>
      <c r="W101" s="187">
        <f t="shared" si="17"/>
        <v>0</v>
      </c>
      <c r="X101" s="187">
        <f t="shared" si="18"/>
        <v>0</v>
      </c>
      <c r="Y101" s="127"/>
      <c r="Z101" s="127"/>
    </row>
    <row r="102" spans="1:27" ht="36.75" x14ac:dyDescent="0.25">
      <c r="A102" s="11"/>
      <c r="B102" s="12"/>
      <c r="C102" s="14" t="s">
        <v>511</v>
      </c>
      <c r="D102" s="40" t="s">
        <v>86</v>
      </c>
      <c r="E102" s="25" t="s">
        <v>512</v>
      </c>
      <c r="F102" s="6">
        <v>2</v>
      </c>
      <c r="G102" s="7"/>
      <c r="H102" s="7">
        <v>120</v>
      </c>
      <c r="I102" s="67">
        <v>23</v>
      </c>
      <c r="J102" s="9">
        <v>0</v>
      </c>
      <c r="K102" s="9">
        <v>1</v>
      </c>
      <c r="L102" s="13">
        <v>90</v>
      </c>
      <c r="M102" s="125"/>
      <c r="N102" s="125"/>
      <c r="O102" s="125"/>
      <c r="P102" s="7">
        <v>120</v>
      </c>
      <c r="Q102" s="125"/>
      <c r="R102" s="131"/>
      <c r="S102" s="129">
        <f t="shared" si="26"/>
        <v>0</v>
      </c>
      <c r="T102" s="187">
        <f t="shared" si="15"/>
        <v>0</v>
      </c>
      <c r="U102" s="187">
        <f t="shared" si="16"/>
        <v>0</v>
      </c>
      <c r="V102" s="127">
        <f t="shared" si="13"/>
        <v>7200</v>
      </c>
      <c r="W102" s="187">
        <f t="shared" si="17"/>
        <v>0</v>
      </c>
      <c r="X102" s="187">
        <f t="shared" si="18"/>
        <v>0</v>
      </c>
      <c r="Y102" s="127"/>
      <c r="Z102" s="127"/>
    </row>
    <row r="103" spans="1:27" ht="24.75" x14ac:dyDescent="0.25">
      <c r="A103" s="11"/>
      <c r="B103" s="12"/>
      <c r="C103" s="14" t="s">
        <v>514</v>
      </c>
      <c r="D103" s="40" t="s">
        <v>68</v>
      </c>
      <c r="E103" s="25" t="s">
        <v>136</v>
      </c>
      <c r="F103" s="6">
        <v>2</v>
      </c>
      <c r="G103" s="7"/>
      <c r="H103" s="7">
        <v>40</v>
      </c>
      <c r="I103" s="67">
        <f>VLOOKUP(C103,[1]LHP!$B$4850:$G$7706,6,1)</f>
        <v>23</v>
      </c>
      <c r="J103" s="9">
        <v>0</v>
      </c>
      <c r="K103" s="9">
        <v>1.3</v>
      </c>
      <c r="L103" s="13">
        <v>39</v>
      </c>
      <c r="M103" s="125"/>
      <c r="N103" s="125"/>
      <c r="O103" s="7">
        <v>40</v>
      </c>
      <c r="P103" s="7"/>
      <c r="Q103" s="125"/>
      <c r="R103" s="131"/>
      <c r="S103" s="129">
        <f t="shared" si="26"/>
        <v>0</v>
      </c>
      <c r="T103" s="187">
        <f t="shared" si="15"/>
        <v>0</v>
      </c>
      <c r="U103" s="187">
        <f t="shared" si="16"/>
        <v>2600</v>
      </c>
      <c r="V103" s="127">
        <f t="shared" si="13"/>
        <v>0</v>
      </c>
      <c r="W103" s="187">
        <f t="shared" si="17"/>
        <v>0</v>
      </c>
      <c r="X103" s="187">
        <f t="shared" si="18"/>
        <v>0</v>
      </c>
      <c r="Y103" s="127"/>
      <c r="Z103" s="127"/>
    </row>
    <row r="104" spans="1:27" x14ac:dyDescent="0.25">
      <c r="A104" s="11"/>
      <c r="B104" s="12"/>
      <c r="C104" s="14" t="s">
        <v>518</v>
      </c>
      <c r="D104" s="40" t="s">
        <v>83</v>
      </c>
      <c r="E104" s="25" t="s">
        <v>53</v>
      </c>
      <c r="F104" s="6">
        <v>2</v>
      </c>
      <c r="G104" s="7"/>
      <c r="H104" s="7">
        <v>7</v>
      </c>
      <c r="I104" s="67">
        <f>VLOOKUP(C104,[1]LHP!$B$4850:$G$7706,6,1)</f>
        <v>22</v>
      </c>
      <c r="J104" s="9">
        <v>0</v>
      </c>
      <c r="K104" s="9">
        <v>0</v>
      </c>
      <c r="L104" s="13">
        <v>14.3</v>
      </c>
      <c r="M104" s="125">
        <f>22/2</f>
        <v>11</v>
      </c>
      <c r="N104" s="125"/>
      <c r="O104" s="125"/>
      <c r="P104" s="7"/>
      <c r="Q104" s="125"/>
      <c r="R104" s="131"/>
      <c r="S104" s="129">
        <f t="shared" si="26"/>
        <v>990</v>
      </c>
      <c r="T104" s="187">
        <f t="shared" si="15"/>
        <v>0</v>
      </c>
      <c r="U104" s="187">
        <f t="shared" si="16"/>
        <v>0</v>
      </c>
      <c r="V104" s="127">
        <f t="shared" si="13"/>
        <v>0</v>
      </c>
      <c r="W104" s="187">
        <f t="shared" si="17"/>
        <v>0</v>
      </c>
      <c r="X104" s="187">
        <f t="shared" si="18"/>
        <v>0</v>
      </c>
      <c r="Y104" s="127"/>
      <c r="Z104" s="127"/>
    </row>
    <row r="105" spans="1:27" ht="24.75" x14ac:dyDescent="0.25">
      <c r="A105" s="11"/>
      <c r="B105" s="12"/>
      <c r="C105" s="14" t="s">
        <v>521</v>
      </c>
      <c r="D105" s="40" t="s">
        <v>222</v>
      </c>
      <c r="E105" s="25" t="s">
        <v>95</v>
      </c>
      <c r="F105" s="6">
        <v>2</v>
      </c>
      <c r="G105" s="7"/>
      <c r="H105" s="7">
        <v>60</v>
      </c>
      <c r="I105" s="67">
        <f>VLOOKUP(C105,[1]LHP!$B$4850:$G$7706,6,1)</f>
        <v>26</v>
      </c>
      <c r="J105" s="9">
        <v>0</v>
      </c>
      <c r="K105" s="9">
        <v>1.3</v>
      </c>
      <c r="L105" s="13">
        <v>58.5</v>
      </c>
      <c r="M105" s="125"/>
      <c r="N105" s="125"/>
      <c r="O105" s="7">
        <v>60</v>
      </c>
      <c r="P105" s="7"/>
      <c r="Q105" s="125"/>
      <c r="R105" s="131"/>
      <c r="S105" s="129">
        <f t="shared" si="26"/>
        <v>0</v>
      </c>
      <c r="T105" s="187">
        <f t="shared" si="15"/>
        <v>0</v>
      </c>
      <c r="U105" s="187">
        <f t="shared" si="16"/>
        <v>3900</v>
      </c>
      <c r="V105" s="127">
        <f t="shared" si="13"/>
        <v>0</v>
      </c>
      <c r="W105" s="187">
        <f t="shared" si="17"/>
        <v>0</v>
      </c>
      <c r="X105" s="187">
        <f t="shared" si="18"/>
        <v>0</v>
      </c>
      <c r="Y105" s="127"/>
      <c r="Z105" s="127"/>
    </row>
    <row r="106" spans="1:27" x14ac:dyDescent="0.25">
      <c r="A106" s="11"/>
      <c r="B106" s="12"/>
      <c r="C106" s="14"/>
      <c r="D106" s="40"/>
      <c r="E106" s="25"/>
      <c r="F106" s="6"/>
      <c r="G106" s="7"/>
      <c r="H106" s="7"/>
      <c r="I106" s="8"/>
      <c r="J106" s="9"/>
      <c r="K106" s="9"/>
      <c r="L106" s="10"/>
      <c r="M106" s="125"/>
      <c r="N106" s="125"/>
      <c r="O106" s="125"/>
      <c r="P106" s="125"/>
      <c r="Q106" s="125"/>
      <c r="R106" s="131"/>
      <c r="S106" s="129"/>
      <c r="T106" s="187">
        <f t="shared" si="15"/>
        <v>0</v>
      </c>
      <c r="U106" s="187">
        <f t="shared" si="16"/>
        <v>0</v>
      </c>
      <c r="V106" s="127">
        <f t="shared" si="13"/>
        <v>0</v>
      </c>
      <c r="W106" s="187">
        <f t="shared" si="17"/>
        <v>0</v>
      </c>
      <c r="X106" s="187">
        <f t="shared" si="18"/>
        <v>0</v>
      </c>
      <c r="Y106" s="127"/>
      <c r="Z106" s="127"/>
    </row>
    <row r="107" spans="1:27" x14ac:dyDescent="0.25">
      <c r="A107" s="43"/>
      <c r="B107" s="44"/>
      <c r="C107" s="14"/>
      <c r="D107" s="40"/>
      <c r="E107" s="25"/>
      <c r="F107" s="6"/>
      <c r="G107" s="7"/>
      <c r="H107" s="7"/>
      <c r="I107" s="8"/>
      <c r="J107" s="9"/>
      <c r="K107" s="9"/>
      <c r="L107" s="10"/>
      <c r="M107" s="125"/>
      <c r="N107" s="125"/>
      <c r="O107" s="125"/>
      <c r="P107" s="125"/>
      <c r="Q107" s="125"/>
      <c r="R107" s="131"/>
      <c r="S107" s="129"/>
      <c r="T107" s="187">
        <f t="shared" si="15"/>
        <v>0</v>
      </c>
      <c r="U107" s="187">
        <f t="shared" si="16"/>
        <v>0</v>
      </c>
      <c r="V107" s="127">
        <f t="shared" si="13"/>
        <v>0</v>
      </c>
      <c r="W107" s="187">
        <f t="shared" si="17"/>
        <v>0</v>
      </c>
      <c r="X107" s="187">
        <f t="shared" si="18"/>
        <v>0</v>
      </c>
      <c r="Y107" s="127"/>
      <c r="Z107" s="127"/>
    </row>
    <row r="108" spans="1:27" s="184" customFormat="1" x14ac:dyDescent="0.25">
      <c r="A108" s="133" t="s">
        <v>538</v>
      </c>
      <c r="B108" s="134" t="s">
        <v>539</v>
      </c>
      <c r="C108" s="108" t="s">
        <v>543</v>
      </c>
      <c r="D108" s="109" t="s">
        <v>7</v>
      </c>
      <c r="E108" s="98" t="s">
        <v>133</v>
      </c>
      <c r="F108" s="99">
        <v>1</v>
      </c>
      <c r="G108" s="92"/>
      <c r="H108" s="92">
        <v>7</v>
      </c>
      <c r="I108" s="177">
        <v>40</v>
      </c>
      <c r="J108" s="136">
        <v>0</v>
      </c>
      <c r="K108" s="136">
        <v>0</v>
      </c>
      <c r="L108" s="178">
        <v>20</v>
      </c>
      <c r="M108" s="179"/>
      <c r="N108" s="179">
        <f>40/2</f>
        <v>20</v>
      </c>
      <c r="O108" s="179"/>
      <c r="P108" s="92"/>
      <c r="Q108" s="179"/>
      <c r="R108" s="180"/>
      <c r="S108" s="181">
        <f t="shared" ref="S108:S115" si="27">M108*$S$3</f>
        <v>0</v>
      </c>
      <c r="T108" s="187">
        <f t="shared" si="15"/>
        <v>1600</v>
      </c>
      <c r="U108" s="187">
        <f t="shared" si="16"/>
        <v>0</v>
      </c>
      <c r="V108" s="189">
        <f t="shared" si="13"/>
        <v>0</v>
      </c>
      <c r="W108" s="187">
        <f t="shared" si="17"/>
        <v>0</v>
      </c>
      <c r="X108" s="187">
        <f t="shared" si="18"/>
        <v>0</v>
      </c>
      <c r="Y108" s="182"/>
      <c r="Z108" s="182"/>
      <c r="AA108" s="183">
        <f>SUM(S108:X115)</f>
        <v>38860</v>
      </c>
    </row>
    <row r="109" spans="1:27" ht="24" x14ac:dyDescent="0.25">
      <c r="A109" s="11"/>
      <c r="B109" s="12"/>
      <c r="C109" s="14" t="s">
        <v>544</v>
      </c>
      <c r="D109" s="102" t="s">
        <v>3</v>
      </c>
      <c r="E109" s="25" t="s">
        <v>545</v>
      </c>
      <c r="F109" s="6"/>
      <c r="G109" s="7"/>
      <c r="H109" s="7">
        <v>120</v>
      </c>
      <c r="I109" s="8">
        <v>23</v>
      </c>
      <c r="J109" s="9">
        <v>0</v>
      </c>
      <c r="K109" s="9">
        <v>1</v>
      </c>
      <c r="L109" s="13">
        <v>90</v>
      </c>
      <c r="M109" s="125"/>
      <c r="N109" s="125"/>
      <c r="O109" s="125"/>
      <c r="P109" s="7">
        <v>120</v>
      </c>
      <c r="Q109" s="125"/>
      <c r="R109" s="131"/>
      <c r="S109" s="129">
        <f t="shared" si="27"/>
        <v>0</v>
      </c>
      <c r="T109" s="187">
        <f t="shared" si="15"/>
        <v>0</v>
      </c>
      <c r="U109" s="187">
        <f t="shared" si="16"/>
        <v>0</v>
      </c>
      <c r="V109" s="127">
        <f t="shared" si="13"/>
        <v>7200</v>
      </c>
      <c r="W109" s="187">
        <f t="shared" si="17"/>
        <v>0</v>
      </c>
      <c r="X109" s="187">
        <f t="shared" si="18"/>
        <v>0</v>
      </c>
      <c r="Y109" s="127"/>
      <c r="Z109" s="127"/>
    </row>
    <row r="110" spans="1:27" x14ac:dyDescent="0.25">
      <c r="A110" s="11"/>
      <c r="B110" s="39"/>
      <c r="C110" s="14" t="s">
        <v>547</v>
      </c>
      <c r="D110" s="40" t="s">
        <v>7</v>
      </c>
      <c r="E110" s="25" t="s">
        <v>161</v>
      </c>
      <c r="F110" s="6">
        <v>1</v>
      </c>
      <c r="G110" s="7"/>
      <c r="H110" s="7">
        <v>7</v>
      </c>
      <c r="I110" s="8">
        <v>39</v>
      </c>
      <c r="J110" s="9">
        <v>0</v>
      </c>
      <c r="K110" s="9">
        <v>0</v>
      </c>
      <c r="L110" s="13">
        <v>19.5</v>
      </c>
      <c r="M110" s="125"/>
      <c r="N110" s="125">
        <f>39/2</f>
        <v>19.5</v>
      </c>
      <c r="O110" s="125"/>
      <c r="P110" s="7"/>
      <c r="Q110" s="125"/>
      <c r="R110" s="131"/>
      <c r="S110" s="129">
        <f t="shared" si="27"/>
        <v>0</v>
      </c>
      <c r="T110" s="187">
        <f t="shared" si="15"/>
        <v>1560</v>
      </c>
      <c r="U110" s="187">
        <f t="shared" si="16"/>
        <v>0</v>
      </c>
      <c r="V110" s="127">
        <f t="shared" si="13"/>
        <v>0</v>
      </c>
      <c r="W110" s="187">
        <f t="shared" si="17"/>
        <v>0</v>
      </c>
      <c r="X110" s="187">
        <f t="shared" si="18"/>
        <v>0</v>
      </c>
      <c r="Y110" s="127"/>
      <c r="Z110" s="127"/>
    </row>
    <row r="111" spans="1:27" ht="24" x14ac:dyDescent="0.25">
      <c r="A111" s="11"/>
      <c r="B111" s="12"/>
      <c r="C111" s="14" t="s">
        <v>548</v>
      </c>
      <c r="D111" s="40" t="s">
        <v>3</v>
      </c>
      <c r="E111" s="25" t="s">
        <v>163</v>
      </c>
      <c r="F111" s="6">
        <v>1</v>
      </c>
      <c r="G111" s="7"/>
      <c r="H111" s="7">
        <v>120</v>
      </c>
      <c r="I111" s="8">
        <v>26</v>
      </c>
      <c r="J111" s="9">
        <v>0</v>
      </c>
      <c r="K111" s="9">
        <v>1</v>
      </c>
      <c r="L111" s="13">
        <v>90</v>
      </c>
      <c r="M111" s="125"/>
      <c r="N111" s="125"/>
      <c r="O111" s="125"/>
      <c r="P111" s="7">
        <v>120</v>
      </c>
      <c r="Q111" s="125"/>
      <c r="R111" s="131"/>
      <c r="S111" s="129">
        <f t="shared" si="27"/>
        <v>0</v>
      </c>
      <c r="T111" s="187">
        <f t="shared" si="15"/>
        <v>0</v>
      </c>
      <c r="U111" s="187">
        <f t="shared" si="16"/>
        <v>0</v>
      </c>
      <c r="V111" s="127">
        <f t="shared" si="13"/>
        <v>7200</v>
      </c>
      <c r="W111" s="187">
        <f t="shared" si="17"/>
        <v>0</v>
      </c>
      <c r="X111" s="187">
        <f t="shared" si="18"/>
        <v>0</v>
      </c>
      <c r="Y111" s="127"/>
      <c r="Z111" s="127"/>
    </row>
    <row r="112" spans="1:27" ht="24" x14ac:dyDescent="0.25">
      <c r="A112" s="11"/>
      <c r="B112" s="12"/>
      <c r="C112" s="14" t="s">
        <v>556</v>
      </c>
      <c r="D112" s="40" t="s">
        <v>34</v>
      </c>
      <c r="E112" s="25" t="s">
        <v>159</v>
      </c>
      <c r="F112" s="6">
        <v>2</v>
      </c>
      <c r="G112" s="7"/>
      <c r="H112" s="7">
        <v>120</v>
      </c>
      <c r="I112" s="67">
        <v>21</v>
      </c>
      <c r="J112" s="9">
        <v>0</v>
      </c>
      <c r="K112" s="9">
        <v>1</v>
      </c>
      <c r="L112" s="13">
        <v>90</v>
      </c>
      <c r="M112" s="125"/>
      <c r="N112" s="125"/>
      <c r="O112" s="125"/>
      <c r="P112" s="7">
        <v>120</v>
      </c>
      <c r="Q112" s="125"/>
      <c r="R112" s="131"/>
      <c r="S112" s="129">
        <f t="shared" si="27"/>
        <v>0</v>
      </c>
      <c r="T112" s="187">
        <f t="shared" si="15"/>
        <v>0</v>
      </c>
      <c r="U112" s="187">
        <f t="shared" si="16"/>
        <v>0</v>
      </c>
      <c r="V112" s="127">
        <f t="shared" si="13"/>
        <v>7200</v>
      </c>
      <c r="W112" s="187">
        <f t="shared" si="17"/>
        <v>0</v>
      </c>
      <c r="X112" s="187">
        <f t="shared" si="18"/>
        <v>0</v>
      </c>
      <c r="Y112" s="127"/>
      <c r="Z112" s="127"/>
    </row>
    <row r="113" spans="1:27" ht="24" x14ac:dyDescent="0.25">
      <c r="A113" s="11"/>
      <c r="B113" s="12"/>
      <c r="C113" s="14" t="s">
        <v>557</v>
      </c>
      <c r="D113" s="40" t="s">
        <v>34</v>
      </c>
      <c r="E113" s="25" t="s">
        <v>13</v>
      </c>
      <c r="F113" s="6">
        <v>2</v>
      </c>
      <c r="G113" s="7"/>
      <c r="H113" s="7">
        <v>120</v>
      </c>
      <c r="I113" s="67">
        <v>22</v>
      </c>
      <c r="J113" s="9">
        <v>0</v>
      </c>
      <c r="K113" s="9">
        <v>1</v>
      </c>
      <c r="L113" s="13">
        <v>90</v>
      </c>
      <c r="M113" s="125"/>
      <c r="N113" s="125"/>
      <c r="O113" s="125"/>
      <c r="P113" s="7">
        <v>120</v>
      </c>
      <c r="Q113" s="125"/>
      <c r="R113" s="131"/>
      <c r="S113" s="129">
        <f t="shared" si="27"/>
        <v>0</v>
      </c>
      <c r="T113" s="187">
        <f t="shared" si="15"/>
        <v>0</v>
      </c>
      <c r="U113" s="187">
        <f t="shared" si="16"/>
        <v>0</v>
      </c>
      <c r="V113" s="127">
        <f t="shared" si="13"/>
        <v>7200</v>
      </c>
      <c r="W113" s="187">
        <f t="shared" si="17"/>
        <v>0</v>
      </c>
      <c r="X113" s="187">
        <f t="shared" si="18"/>
        <v>0</v>
      </c>
      <c r="Y113" s="127"/>
      <c r="Z113" s="127"/>
    </row>
    <row r="114" spans="1:27" x14ac:dyDescent="0.25">
      <c r="A114" s="11"/>
      <c r="B114" s="12"/>
      <c r="C114" s="14" t="s">
        <v>33</v>
      </c>
      <c r="D114" s="40" t="s">
        <v>34</v>
      </c>
      <c r="E114" s="25" t="s">
        <v>558</v>
      </c>
      <c r="F114" s="6">
        <v>2</v>
      </c>
      <c r="G114" s="7"/>
      <c r="H114" s="7">
        <v>60</v>
      </c>
      <c r="I114" s="67">
        <v>21</v>
      </c>
      <c r="J114" s="9">
        <v>0</v>
      </c>
      <c r="K114" s="9">
        <v>1</v>
      </c>
      <c r="L114" s="13">
        <v>45</v>
      </c>
      <c r="M114" s="125"/>
      <c r="N114" s="125"/>
      <c r="O114" s="125"/>
      <c r="P114" s="7">
        <v>60</v>
      </c>
      <c r="Q114" s="125"/>
      <c r="R114" s="131"/>
      <c r="S114" s="129">
        <f t="shared" si="27"/>
        <v>0</v>
      </c>
      <c r="T114" s="187">
        <f t="shared" si="15"/>
        <v>0</v>
      </c>
      <c r="U114" s="187">
        <f t="shared" si="16"/>
        <v>0</v>
      </c>
      <c r="V114" s="127">
        <f t="shared" si="13"/>
        <v>3600</v>
      </c>
      <c r="W114" s="187">
        <f t="shared" si="17"/>
        <v>0</v>
      </c>
      <c r="X114" s="187">
        <f t="shared" si="18"/>
        <v>0</v>
      </c>
      <c r="Y114" s="127"/>
      <c r="Z114" s="127"/>
    </row>
    <row r="115" spans="1:27" x14ac:dyDescent="0.25">
      <c r="A115" s="11"/>
      <c r="B115" s="12"/>
      <c r="C115" s="14" t="s">
        <v>559</v>
      </c>
      <c r="D115" s="40" t="s">
        <v>560</v>
      </c>
      <c r="E115" s="25" t="s">
        <v>395</v>
      </c>
      <c r="F115" s="6">
        <v>2</v>
      </c>
      <c r="G115" s="7"/>
      <c r="H115" s="7">
        <v>60</v>
      </c>
      <c r="I115" s="67">
        <f>VLOOKUP(C115,[1]LHP!$B$4850:$G$7706,6,1)</f>
        <v>30</v>
      </c>
      <c r="J115" s="9">
        <v>0</v>
      </c>
      <c r="K115" s="9">
        <v>1.1000000000000001</v>
      </c>
      <c r="L115" s="13">
        <v>49.5</v>
      </c>
      <c r="M115" s="125"/>
      <c r="N115" s="125"/>
      <c r="O115" s="125"/>
      <c r="P115" s="7"/>
      <c r="Q115" s="125"/>
      <c r="R115" s="7">
        <v>60</v>
      </c>
      <c r="S115" s="129">
        <f t="shared" si="27"/>
        <v>0</v>
      </c>
      <c r="T115" s="187">
        <f t="shared" si="15"/>
        <v>0</v>
      </c>
      <c r="U115" s="187">
        <f t="shared" si="16"/>
        <v>0</v>
      </c>
      <c r="V115" s="127">
        <f t="shared" si="13"/>
        <v>0</v>
      </c>
      <c r="W115" s="187">
        <f t="shared" si="17"/>
        <v>0</v>
      </c>
      <c r="X115" s="187">
        <f t="shared" si="18"/>
        <v>3300</v>
      </c>
      <c r="Y115" s="127"/>
      <c r="Z115" s="127"/>
    </row>
    <row r="116" spans="1:27" x14ac:dyDescent="0.25">
      <c r="A116" s="11"/>
      <c r="B116" s="12"/>
      <c r="C116" s="14"/>
      <c r="D116" s="40"/>
      <c r="E116" s="25"/>
      <c r="F116" s="6"/>
      <c r="G116" s="7"/>
      <c r="H116" s="7"/>
      <c r="I116" s="67"/>
      <c r="J116" s="9"/>
      <c r="K116" s="9"/>
      <c r="L116" s="10"/>
      <c r="M116" s="125"/>
      <c r="N116" s="125"/>
      <c r="O116" s="125"/>
      <c r="P116" s="125"/>
      <c r="Q116" s="125"/>
      <c r="R116" s="131"/>
      <c r="S116" s="129"/>
      <c r="T116" s="187">
        <f t="shared" si="15"/>
        <v>0</v>
      </c>
      <c r="U116" s="187">
        <f t="shared" si="16"/>
        <v>0</v>
      </c>
      <c r="V116" s="127">
        <f t="shared" si="13"/>
        <v>0</v>
      </c>
      <c r="W116" s="187">
        <f t="shared" si="17"/>
        <v>0</v>
      </c>
      <c r="X116" s="187">
        <f t="shared" si="18"/>
        <v>0</v>
      </c>
      <c r="Y116" s="127"/>
      <c r="Z116" s="127"/>
    </row>
    <row r="117" spans="1:27" s="184" customFormat="1" ht="24" x14ac:dyDescent="0.25">
      <c r="A117" s="133" t="s">
        <v>566</v>
      </c>
      <c r="B117" s="134" t="s">
        <v>567</v>
      </c>
      <c r="C117" s="108" t="s">
        <v>570</v>
      </c>
      <c r="D117" s="191" t="s">
        <v>68</v>
      </c>
      <c r="E117" s="98" t="s">
        <v>293</v>
      </c>
      <c r="F117" s="99">
        <v>1</v>
      </c>
      <c r="G117" s="92"/>
      <c r="H117" s="92">
        <v>120</v>
      </c>
      <c r="I117" s="177">
        <v>25</v>
      </c>
      <c r="J117" s="136">
        <v>0</v>
      </c>
      <c r="K117" s="136">
        <v>1</v>
      </c>
      <c r="L117" s="178">
        <v>90</v>
      </c>
      <c r="M117" s="179"/>
      <c r="N117" s="179"/>
      <c r="O117" s="179"/>
      <c r="P117" s="92">
        <v>120</v>
      </c>
      <c r="Q117" s="179"/>
      <c r="R117" s="180"/>
      <c r="S117" s="181">
        <f t="shared" ref="S117:S127" si="28">M117*$S$3</f>
        <v>0</v>
      </c>
      <c r="T117" s="187">
        <f t="shared" si="15"/>
        <v>0</v>
      </c>
      <c r="U117" s="187">
        <f t="shared" si="16"/>
        <v>0</v>
      </c>
      <c r="V117" s="189">
        <f t="shared" si="13"/>
        <v>7200</v>
      </c>
      <c r="W117" s="187">
        <f t="shared" si="17"/>
        <v>0</v>
      </c>
      <c r="X117" s="187">
        <f t="shared" si="18"/>
        <v>0</v>
      </c>
      <c r="Y117" s="182"/>
      <c r="Z117" s="182"/>
      <c r="AA117" s="183">
        <f>SUM(S117:X127)</f>
        <v>38400</v>
      </c>
    </row>
    <row r="118" spans="1:27" s="184" customFormat="1" ht="24.75" x14ac:dyDescent="0.25">
      <c r="A118" s="186"/>
      <c r="B118" s="94"/>
      <c r="C118" s="14" t="s">
        <v>573</v>
      </c>
      <c r="D118" s="40" t="s">
        <v>322</v>
      </c>
      <c r="E118" s="25" t="s">
        <v>10</v>
      </c>
      <c r="F118" s="6">
        <v>1</v>
      </c>
      <c r="G118" s="92">
        <f>60*0.75</f>
        <v>45</v>
      </c>
      <c r="H118" s="7"/>
      <c r="I118" s="21">
        <v>56</v>
      </c>
      <c r="J118" s="9">
        <v>1.2</v>
      </c>
      <c r="K118" s="9">
        <v>0</v>
      </c>
      <c r="L118" s="10">
        <v>54</v>
      </c>
      <c r="M118" s="179"/>
      <c r="N118" s="179">
        <v>60</v>
      </c>
      <c r="O118" s="179"/>
      <c r="P118" s="92"/>
      <c r="Q118" s="179"/>
      <c r="R118" s="180"/>
      <c r="S118" s="181">
        <f t="shared" ref="S118" si="29">M118*$S$3</f>
        <v>0</v>
      </c>
      <c r="T118" s="187">
        <f t="shared" si="15"/>
        <v>4800</v>
      </c>
      <c r="U118" s="187">
        <f t="shared" si="16"/>
        <v>0</v>
      </c>
      <c r="V118" s="127">
        <f t="shared" si="13"/>
        <v>0</v>
      </c>
      <c r="W118" s="187">
        <f t="shared" si="17"/>
        <v>0</v>
      </c>
      <c r="X118" s="187">
        <f t="shared" si="18"/>
        <v>0</v>
      </c>
      <c r="Y118" s="182"/>
      <c r="Z118" s="182"/>
      <c r="AA118" s="183"/>
    </row>
    <row r="119" spans="1:27" ht="24.75" x14ac:dyDescent="0.25">
      <c r="A119" s="11"/>
      <c r="B119" s="12"/>
      <c r="C119" s="14" t="s">
        <v>574</v>
      </c>
      <c r="D119" s="40" t="s">
        <v>68</v>
      </c>
      <c r="E119" s="25" t="s">
        <v>81</v>
      </c>
      <c r="F119" s="6">
        <v>1</v>
      </c>
      <c r="G119" s="7"/>
      <c r="H119" s="7">
        <v>60</v>
      </c>
      <c r="I119" s="67">
        <v>26</v>
      </c>
      <c r="J119" s="9">
        <v>0</v>
      </c>
      <c r="K119" s="9">
        <v>1</v>
      </c>
      <c r="L119" s="13">
        <v>45</v>
      </c>
      <c r="M119" s="125"/>
      <c r="N119" s="125"/>
      <c r="O119" s="125"/>
      <c r="P119" s="7">
        <v>60</v>
      </c>
      <c r="Q119" s="125"/>
      <c r="R119" s="131"/>
      <c r="S119" s="129">
        <f t="shared" si="28"/>
        <v>0</v>
      </c>
      <c r="T119" s="187">
        <f t="shared" si="15"/>
        <v>0</v>
      </c>
      <c r="U119" s="187">
        <f t="shared" si="16"/>
        <v>0</v>
      </c>
      <c r="V119" s="127">
        <f t="shared" si="13"/>
        <v>3600</v>
      </c>
      <c r="W119" s="187">
        <f t="shared" si="17"/>
        <v>0</v>
      </c>
      <c r="X119" s="187">
        <f t="shared" si="18"/>
        <v>0</v>
      </c>
      <c r="Y119" s="127"/>
      <c r="Z119" s="127"/>
    </row>
    <row r="120" spans="1:27" ht="24.75" x14ac:dyDescent="0.25">
      <c r="A120" s="11"/>
      <c r="B120" s="12"/>
      <c r="C120" s="14" t="s">
        <v>411</v>
      </c>
      <c r="D120" s="40" t="s">
        <v>52</v>
      </c>
      <c r="E120" s="25" t="s">
        <v>489</v>
      </c>
      <c r="F120" s="6">
        <v>1</v>
      </c>
      <c r="G120" s="7"/>
      <c r="H120" s="7">
        <v>60</v>
      </c>
      <c r="I120" s="67">
        <v>23</v>
      </c>
      <c r="J120" s="9">
        <v>0</v>
      </c>
      <c r="K120" s="9">
        <v>1</v>
      </c>
      <c r="L120" s="13">
        <v>45</v>
      </c>
      <c r="M120" s="125"/>
      <c r="N120" s="125"/>
      <c r="O120" s="125"/>
      <c r="P120" s="7">
        <v>60</v>
      </c>
      <c r="Q120" s="125"/>
      <c r="R120" s="131"/>
      <c r="S120" s="129">
        <f t="shared" si="28"/>
        <v>0</v>
      </c>
      <c r="T120" s="187">
        <f t="shared" si="15"/>
        <v>0</v>
      </c>
      <c r="U120" s="187">
        <f t="shared" si="16"/>
        <v>0</v>
      </c>
      <c r="V120" s="127">
        <f t="shared" si="13"/>
        <v>3600</v>
      </c>
      <c r="W120" s="187">
        <f t="shared" si="17"/>
        <v>0</v>
      </c>
      <c r="X120" s="187">
        <f t="shared" si="18"/>
        <v>0</v>
      </c>
      <c r="Y120" s="127"/>
      <c r="Z120" s="127"/>
    </row>
    <row r="121" spans="1:27" ht="36.75" x14ac:dyDescent="0.25">
      <c r="A121" s="11"/>
      <c r="B121" s="12"/>
      <c r="C121" s="14" t="s">
        <v>579</v>
      </c>
      <c r="D121" s="40" t="s">
        <v>86</v>
      </c>
      <c r="E121" s="25" t="s">
        <v>143</v>
      </c>
      <c r="F121" s="6">
        <v>2</v>
      </c>
      <c r="G121" s="7"/>
      <c r="H121" s="7">
        <v>60</v>
      </c>
      <c r="I121" s="67">
        <f>VLOOKUP(C121,[1]LHP!$B$4850:$G$7706,6,1)</f>
        <v>26</v>
      </c>
      <c r="J121" s="9">
        <v>0</v>
      </c>
      <c r="K121" s="9">
        <v>1</v>
      </c>
      <c r="L121" s="13">
        <v>45</v>
      </c>
      <c r="M121" s="125"/>
      <c r="N121" s="125"/>
      <c r="O121" s="125"/>
      <c r="P121" s="7"/>
      <c r="Q121" s="125"/>
      <c r="R121" s="7">
        <v>60</v>
      </c>
      <c r="S121" s="129">
        <f t="shared" si="28"/>
        <v>0</v>
      </c>
      <c r="T121" s="187">
        <f t="shared" si="15"/>
        <v>0</v>
      </c>
      <c r="U121" s="187">
        <f t="shared" si="16"/>
        <v>0</v>
      </c>
      <c r="V121" s="127">
        <f t="shared" si="13"/>
        <v>0</v>
      </c>
      <c r="W121" s="187">
        <f t="shared" si="17"/>
        <v>0</v>
      </c>
      <c r="X121" s="187">
        <f t="shared" si="18"/>
        <v>3300</v>
      </c>
      <c r="Y121" s="127"/>
      <c r="Z121" s="127"/>
    </row>
    <row r="122" spans="1:27" ht="36.75" x14ac:dyDescent="0.25">
      <c r="A122" s="11"/>
      <c r="B122" s="12"/>
      <c r="C122" s="14" t="s">
        <v>580</v>
      </c>
      <c r="D122" s="40" t="s">
        <v>86</v>
      </c>
      <c r="E122" s="25" t="s">
        <v>225</v>
      </c>
      <c r="F122" s="6">
        <v>2</v>
      </c>
      <c r="G122" s="7"/>
      <c r="H122" s="7">
        <v>60</v>
      </c>
      <c r="I122" s="67">
        <f>VLOOKUP(C122,[1]LHP!$B$4850:$G$7706,6,1)</f>
        <v>31</v>
      </c>
      <c r="J122" s="9">
        <v>0</v>
      </c>
      <c r="K122" s="9">
        <v>1.1000000000000001</v>
      </c>
      <c r="L122" s="13">
        <v>49.5</v>
      </c>
      <c r="M122" s="125"/>
      <c r="N122" s="125"/>
      <c r="O122" s="125"/>
      <c r="P122" s="7"/>
      <c r="Q122" s="125"/>
      <c r="R122" s="7">
        <v>60</v>
      </c>
      <c r="S122" s="129">
        <f t="shared" si="28"/>
        <v>0</v>
      </c>
      <c r="T122" s="187">
        <f t="shared" si="15"/>
        <v>0</v>
      </c>
      <c r="U122" s="187">
        <f t="shared" si="16"/>
        <v>0</v>
      </c>
      <c r="V122" s="127">
        <f t="shared" si="13"/>
        <v>0</v>
      </c>
      <c r="W122" s="187">
        <f t="shared" si="17"/>
        <v>0</v>
      </c>
      <c r="X122" s="187">
        <f t="shared" si="18"/>
        <v>3300</v>
      </c>
      <c r="Y122" s="127"/>
      <c r="Z122" s="127"/>
    </row>
    <row r="123" spans="1:27" x14ac:dyDescent="0.25">
      <c r="A123" s="11"/>
      <c r="B123" s="12"/>
      <c r="C123" s="14" t="s">
        <v>581</v>
      </c>
      <c r="D123" s="40" t="s">
        <v>83</v>
      </c>
      <c r="E123" s="25" t="s">
        <v>154</v>
      </c>
      <c r="F123" s="6">
        <v>2</v>
      </c>
      <c r="G123" s="7"/>
      <c r="H123" s="7">
        <v>7</v>
      </c>
      <c r="I123" s="67">
        <v>45</v>
      </c>
      <c r="J123" s="9">
        <v>0</v>
      </c>
      <c r="K123" s="9">
        <v>0</v>
      </c>
      <c r="L123" s="13">
        <v>22.5</v>
      </c>
      <c r="M123" s="125"/>
      <c r="N123" s="125">
        <f>45/2</f>
        <v>22.5</v>
      </c>
      <c r="O123" s="125"/>
      <c r="P123" s="7"/>
      <c r="Q123" s="125"/>
      <c r="R123" s="131"/>
      <c r="S123" s="129">
        <f t="shared" si="28"/>
        <v>0</v>
      </c>
      <c r="T123" s="187">
        <f t="shared" si="15"/>
        <v>1800</v>
      </c>
      <c r="U123" s="187">
        <f t="shared" si="16"/>
        <v>0</v>
      </c>
      <c r="V123" s="127">
        <f t="shared" si="13"/>
        <v>0</v>
      </c>
      <c r="W123" s="187">
        <f t="shared" si="17"/>
        <v>0</v>
      </c>
      <c r="X123" s="187">
        <f t="shared" si="18"/>
        <v>0</v>
      </c>
      <c r="Y123" s="127"/>
      <c r="Z123" s="127"/>
    </row>
    <row r="124" spans="1:27" ht="36.75" x14ac:dyDescent="0.25">
      <c r="A124" s="11"/>
      <c r="B124" s="12"/>
      <c r="C124" s="14" t="s">
        <v>156</v>
      </c>
      <c r="D124" s="40" t="s">
        <v>86</v>
      </c>
      <c r="E124" s="25" t="s">
        <v>461</v>
      </c>
      <c r="F124" s="6">
        <v>2</v>
      </c>
      <c r="G124" s="7"/>
      <c r="H124" s="7">
        <v>60</v>
      </c>
      <c r="I124" s="67">
        <v>24</v>
      </c>
      <c r="J124" s="9">
        <v>0</v>
      </c>
      <c r="K124" s="9">
        <v>1</v>
      </c>
      <c r="L124" s="13">
        <v>45</v>
      </c>
      <c r="M124" s="125"/>
      <c r="N124" s="125"/>
      <c r="O124" s="125"/>
      <c r="P124" s="7">
        <v>60</v>
      </c>
      <c r="Q124" s="125"/>
      <c r="R124" s="131"/>
      <c r="S124" s="129">
        <f t="shared" si="28"/>
        <v>0</v>
      </c>
      <c r="T124" s="187">
        <f t="shared" si="15"/>
        <v>0</v>
      </c>
      <c r="U124" s="187">
        <f t="shared" si="16"/>
        <v>0</v>
      </c>
      <c r="V124" s="127">
        <f t="shared" si="13"/>
        <v>3600</v>
      </c>
      <c r="W124" s="187">
        <f t="shared" si="17"/>
        <v>0</v>
      </c>
      <c r="X124" s="187">
        <f t="shared" si="18"/>
        <v>0</v>
      </c>
      <c r="Y124" s="127"/>
      <c r="Z124" s="127"/>
    </row>
    <row r="125" spans="1:27" ht="36.75" x14ac:dyDescent="0.25">
      <c r="A125" s="11"/>
      <c r="B125" s="12"/>
      <c r="C125" s="14" t="s">
        <v>582</v>
      </c>
      <c r="D125" s="40" t="s">
        <v>86</v>
      </c>
      <c r="E125" s="25" t="s">
        <v>583</v>
      </c>
      <c r="F125" s="6">
        <v>2</v>
      </c>
      <c r="G125" s="7"/>
      <c r="H125" s="7">
        <v>60</v>
      </c>
      <c r="I125" s="67">
        <v>20</v>
      </c>
      <c r="J125" s="9">
        <v>0</v>
      </c>
      <c r="K125" s="9">
        <v>1</v>
      </c>
      <c r="L125" s="13">
        <v>45</v>
      </c>
      <c r="M125" s="125"/>
      <c r="N125" s="125"/>
      <c r="O125" s="125"/>
      <c r="P125" s="7">
        <v>60</v>
      </c>
      <c r="Q125" s="125"/>
      <c r="R125" s="131"/>
      <c r="S125" s="129">
        <f t="shared" si="28"/>
        <v>0</v>
      </c>
      <c r="T125" s="187">
        <f t="shared" si="15"/>
        <v>0</v>
      </c>
      <c r="U125" s="187">
        <f t="shared" si="16"/>
        <v>0</v>
      </c>
      <c r="V125" s="127">
        <f t="shared" si="13"/>
        <v>3600</v>
      </c>
      <c r="W125" s="187">
        <f t="shared" si="17"/>
        <v>0</v>
      </c>
      <c r="X125" s="187">
        <f t="shared" si="18"/>
        <v>0</v>
      </c>
      <c r="Y125" s="127"/>
      <c r="Z125" s="127"/>
    </row>
    <row r="126" spans="1:27" ht="36.75" x14ac:dyDescent="0.25">
      <c r="A126" s="11"/>
      <c r="B126" s="12"/>
      <c r="C126" s="14" t="s">
        <v>244</v>
      </c>
      <c r="D126" s="40" t="s">
        <v>86</v>
      </c>
      <c r="E126" s="25" t="s">
        <v>584</v>
      </c>
      <c r="F126" s="6">
        <v>2</v>
      </c>
      <c r="G126" s="7"/>
      <c r="H126" s="7">
        <v>60</v>
      </c>
      <c r="I126" s="67">
        <v>22</v>
      </c>
      <c r="J126" s="9">
        <v>0</v>
      </c>
      <c r="K126" s="9">
        <v>1</v>
      </c>
      <c r="L126" s="13">
        <v>45</v>
      </c>
      <c r="M126" s="125"/>
      <c r="N126" s="125"/>
      <c r="O126" s="125"/>
      <c r="P126" s="7">
        <v>60</v>
      </c>
      <c r="Q126" s="125"/>
      <c r="R126" s="131"/>
      <c r="S126" s="129">
        <f t="shared" si="28"/>
        <v>0</v>
      </c>
      <c r="T126" s="187">
        <f t="shared" si="15"/>
        <v>0</v>
      </c>
      <c r="U126" s="187">
        <f t="shared" si="16"/>
        <v>0</v>
      </c>
      <c r="V126" s="127">
        <f t="shared" si="13"/>
        <v>3600</v>
      </c>
      <c r="W126" s="187">
        <f t="shared" si="17"/>
        <v>0</v>
      </c>
      <c r="X126" s="187">
        <f t="shared" si="18"/>
        <v>0</v>
      </c>
      <c r="Y126" s="127"/>
      <c r="Z126" s="127"/>
    </row>
    <row r="127" spans="1:27" x14ac:dyDescent="0.25">
      <c r="A127" s="11"/>
      <c r="B127" s="12"/>
      <c r="C127" s="14"/>
      <c r="D127" s="40"/>
      <c r="E127" s="25"/>
      <c r="F127" s="6"/>
      <c r="G127" s="7"/>
      <c r="H127" s="7"/>
      <c r="I127" s="67"/>
      <c r="J127" s="9"/>
      <c r="K127" s="9"/>
      <c r="L127" s="13"/>
      <c r="M127" s="7"/>
      <c r="N127" s="125"/>
      <c r="O127" s="7"/>
      <c r="P127" s="7"/>
      <c r="Q127" s="125"/>
      <c r="R127" s="131"/>
      <c r="S127" s="129">
        <f t="shared" si="28"/>
        <v>0</v>
      </c>
      <c r="T127" s="187">
        <f t="shared" si="15"/>
        <v>0</v>
      </c>
      <c r="U127" s="187">
        <f t="shared" si="16"/>
        <v>0</v>
      </c>
      <c r="V127" s="127">
        <f t="shared" si="13"/>
        <v>0</v>
      </c>
      <c r="W127" s="187">
        <f t="shared" si="17"/>
        <v>0</v>
      </c>
      <c r="X127" s="187">
        <f t="shared" si="18"/>
        <v>0</v>
      </c>
      <c r="Y127" s="127"/>
      <c r="Z127" s="127"/>
    </row>
    <row r="128" spans="1:27" x14ac:dyDescent="0.25">
      <c r="A128" s="43"/>
      <c r="B128" s="44"/>
      <c r="C128" s="14"/>
      <c r="D128" s="40"/>
      <c r="E128" s="25"/>
      <c r="F128" s="6"/>
      <c r="G128" s="7"/>
      <c r="H128" s="7"/>
      <c r="I128" s="8"/>
      <c r="J128" s="9"/>
      <c r="K128" s="9"/>
      <c r="L128" s="10"/>
      <c r="M128" s="125"/>
      <c r="N128" s="125"/>
      <c r="O128" s="125"/>
      <c r="P128" s="125"/>
      <c r="Q128" s="125"/>
      <c r="R128" s="131"/>
      <c r="S128" s="129"/>
      <c r="T128" s="187">
        <f t="shared" si="15"/>
        <v>0</v>
      </c>
      <c r="U128" s="187">
        <f t="shared" si="16"/>
        <v>0</v>
      </c>
      <c r="V128" s="127">
        <f t="shared" si="13"/>
        <v>0</v>
      </c>
      <c r="W128" s="187">
        <f t="shared" si="17"/>
        <v>0</v>
      </c>
      <c r="X128" s="187">
        <f t="shared" si="18"/>
        <v>0</v>
      </c>
      <c r="Y128" s="127"/>
      <c r="Z128" s="127"/>
    </row>
    <row r="129" spans="1:27" s="184" customFormat="1" ht="24.75" x14ac:dyDescent="0.25">
      <c r="A129" s="133" t="s">
        <v>596</v>
      </c>
      <c r="B129" s="134" t="s">
        <v>597</v>
      </c>
      <c r="C129" s="108" t="s">
        <v>483</v>
      </c>
      <c r="D129" s="109" t="s">
        <v>68</v>
      </c>
      <c r="E129" s="192" t="s">
        <v>4</v>
      </c>
      <c r="F129" s="99">
        <v>1</v>
      </c>
      <c r="G129" s="92"/>
      <c r="H129" s="92">
        <v>60</v>
      </c>
      <c r="I129" s="177">
        <v>28</v>
      </c>
      <c r="J129" s="136">
        <v>0</v>
      </c>
      <c r="K129" s="136">
        <v>1</v>
      </c>
      <c r="L129" s="178">
        <v>45</v>
      </c>
      <c r="M129" s="179"/>
      <c r="N129" s="179"/>
      <c r="O129" s="179"/>
      <c r="P129" s="92">
        <v>60</v>
      </c>
      <c r="Q129" s="179"/>
      <c r="R129" s="180"/>
      <c r="S129" s="181">
        <f t="shared" ref="S129:S140" si="30">M129*$S$3</f>
        <v>0</v>
      </c>
      <c r="T129" s="187">
        <f t="shared" si="15"/>
        <v>0</v>
      </c>
      <c r="U129" s="187">
        <f t="shared" si="16"/>
        <v>0</v>
      </c>
      <c r="V129" s="189">
        <f t="shared" si="13"/>
        <v>3600</v>
      </c>
      <c r="W129" s="187">
        <f t="shared" si="17"/>
        <v>0</v>
      </c>
      <c r="X129" s="187">
        <f t="shared" si="18"/>
        <v>0</v>
      </c>
      <c r="Y129" s="182"/>
      <c r="Z129" s="182"/>
      <c r="AA129" s="183">
        <f>SUM(S129:X140)</f>
        <v>46460</v>
      </c>
    </row>
    <row r="130" spans="1:27" ht="24" x14ac:dyDescent="0.25">
      <c r="A130" s="11"/>
      <c r="B130" s="12"/>
      <c r="C130" s="14" t="s">
        <v>607</v>
      </c>
      <c r="D130" s="102" t="s">
        <v>608</v>
      </c>
      <c r="E130" s="25" t="s">
        <v>245</v>
      </c>
      <c r="F130" s="6"/>
      <c r="G130" s="7"/>
      <c r="H130" s="7">
        <v>60</v>
      </c>
      <c r="I130" s="67">
        <v>25</v>
      </c>
      <c r="J130" s="9">
        <v>0</v>
      </c>
      <c r="K130" s="9">
        <v>1</v>
      </c>
      <c r="L130" s="13">
        <v>45</v>
      </c>
      <c r="M130" s="125"/>
      <c r="N130" s="125"/>
      <c r="O130" s="125"/>
      <c r="P130" s="7">
        <v>60</v>
      </c>
      <c r="Q130" s="125"/>
      <c r="R130" s="131"/>
      <c r="S130" s="129">
        <f t="shared" si="30"/>
        <v>0</v>
      </c>
      <c r="T130" s="187">
        <f t="shared" si="15"/>
        <v>0</v>
      </c>
      <c r="U130" s="187">
        <f t="shared" si="16"/>
        <v>0</v>
      </c>
      <c r="V130" s="127">
        <f t="shared" si="13"/>
        <v>3600</v>
      </c>
      <c r="W130" s="187">
        <f t="shared" si="17"/>
        <v>0</v>
      </c>
      <c r="X130" s="187">
        <f t="shared" si="18"/>
        <v>0</v>
      </c>
      <c r="Y130" s="127"/>
      <c r="Z130" s="127"/>
    </row>
    <row r="131" spans="1:27" ht="36.75" x14ac:dyDescent="0.25">
      <c r="A131" s="11"/>
      <c r="B131" s="12"/>
      <c r="C131" s="14" t="s">
        <v>598</v>
      </c>
      <c r="D131" s="40" t="s">
        <v>599</v>
      </c>
      <c r="E131" s="37" t="s">
        <v>291</v>
      </c>
      <c r="F131" s="6">
        <v>1</v>
      </c>
      <c r="G131" s="7"/>
      <c r="H131" s="7">
        <v>15</v>
      </c>
      <c r="I131" s="67">
        <v>30</v>
      </c>
      <c r="J131" s="9">
        <v>0</v>
      </c>
      <c r="K131" s="9">
        <v>1.3</v>
      </c>
      <c r="L131" s="185">
        <v>14.6</v>
      </c>
      <c r="M131" s="125"/>
      <c r="N131" s="125"/>
      <c r="O131" s="7">
        <v>15</v>
      </c>
      <c r="P131" s="7"/>
      <c r="Q131" s="125"/>
      <c r="R131" s="131"/>
      <c r="S131" s="129">
        <f t="shared" ref="S131:S132" si="31">M131*$S$3</f>
        <v>0</v>
      </c>
      <c r="T131" s="187">
        <f t="shared" si="15"/>
        <v>0</v>
      </c>
      <c r="U131" s="187">
        <f t="shared" si="16"/>
        <v>975</v>
      </c>
      <c r="V131" s="127">
        <f t="shared" si="13"/>
        <v>0</v>
      </c>
      <c r="W131" s="187">
        <f t="shared" si="17"/>
        <v>0</v>
      </c>
      <c r="X131" s="187">
        <f t="shared" si="18"/>
        <v>0</v>
      </c>
      <c r="Y131" s="127"/>
      <c r="Z131" s="127"/>
    </row>
    <row r="132" spans="1:27" ht="36.75" x14ac:dyDescent="0.25">
      <c r="A132" s="11"/>
      <c r="B132" s="12"/>
      <c r="C132" s="14" t="s">
        <v>598</v>
      </c>
      <c r="D132" s="40" t="s">
        <v>599</v>
      </c>
      <c r="E132" s="37" t="s">
        <v>600</v>
      </c>
      <c r="F132" s="6">
        <v>1</v>
      </c>
      <c r="G132" s="7"/>
      <c r="H132" s="7">
        <v>45</v>
      </c>
      <c r="I132" s="67">
        <v>15</v>
      </c>
      <c r="J132" s="9">
        <v>0</v>
      </c>
      <c r="K132" s="9">
        <v>1.3</v>
      </c>
      <c r="L132" s="185">
        <v>43.9</v>
      </c>
      <c r="M132" s="125"/>
      <c r="N132" s="125"/>
      <c r="O132" s="7">
        <v>45</v>
      </c>
      <c r="P132" s="7"/>
      <c r="Q132" s="125"/>
      <c r="R132" s="131"/>
      <c r="S132" s="129">
        <f t="shared" si="31"/>
        <v>0</v>
      </c>
      <c r="T132" s="187">
        <f t="shared" si="15"/>
        <v>0</v>
      </c>
      <c r="U132" s="187">
        <f t="shared" si="16"/>
        <v>2925</v>
      </c>
      <c r="V132" s="127">
        <f t="shared" si="13"/>
        <v>0</v>
      </c>
      <c r="W132" s="187">
        <f t="shared" si="17"/>
        <v>0</v>
      </c>
      <c r="X132" s="187">
        <f t="shared" si="18"/>
        <v>0</v>
      </c>
      <c r="Y132" s="127"/>
      <c r="Z132" s="127"/>
    </row>
    <row r="133" spans="1:27" ht="24.75" x14ac:dyDescent="0.25">
      <c r="A133" s="11"/>
      <c r="B133" s="12"/>
      <c r="C133" s="14" t="s">
        <v>606</v>
      </c>
      <c r="D133" s="40" t="s">
        <v>322</v>
      </c>
      <c r="E133" s="25" t="s">
        <v>380</v>
      </c>
      <c r="F133" s="6">
        <v>1</v>
      </c>
      <c r="G133" s="92">
        <f>60*0.75</f>
        <v>45</v>
      </c>
      <c r="H133" s="7"/>
      <c r="I133" s="67">
        <v>49</v>
      </c>
      <c r="J133" s="9">
        <v>1.2</v>
      </c>
      <c r="K133" s="9">
        <v>0</v>
      </c>
      <c r="L133" s="13">
        <v>54</v>
      </c>
      <c r="M133" s="125"/>
      <c r="N133" s="138">
        <v>60</v>
      </c>
      <c r="O133" s="7"/>
      <c r="P133" s="7"/>
      <c r="Q133" s="125"/>
      <c r="R133" s="131"/>
      <c r="S133" s="129">
        <f t="shared" ref="S133" si="32">M133*$S$3</f>
        <v>0</v>
      </c>
      <c r="T133" s="187">
        <f t="shared" si="15"/>
        <v>4800</v>
      </c>
      <c r="U133" s="187">
        <f t="shared" si="16"/>
        <v>0</v>
      </c>
      <c r="V133" s="127">
        <f t="shared" ref="V133:V165" si="33">P133*$V$3</f>
        <v>0</v>
      </c>
      <c r="W133" s="187">
        <f t="shared" si="17"/>
        <v>0</v>
      </c>
      <c r="X133" s="187">
        <f t="shared" si="18"/>
        <v>0</v>
      </c>
      <c r="Y133" s="127"/>
      <c r="Z133" s="127"/>
    </row>
    <row r="134" spans="1:27" ht="24.75" x14ac:dyDescent="0.25">
      <c r="A134" s="11"/>
      <c r="B134" s="12"/>
      <c r="C134" s="14" t="s">
        <v>620</v>
      </c>
      <c r="D134" s="40" t="s">
        <v>142</v>
      </c>
      <c r="E134" s="25" t="s">
        <v>225</v>
      </c>
      <c r="F134" s="6">
        <v>2</v>
      </c>
      <c r="G134" s="7"/>
      <c r="H134" s="7">
        <v>60</v>
      </c>
      <c r="I134" s="67">
        <f>VLOOKUP(C134,[1]LHP!$B$4850:$G$7706,6,1)</f>
        <v>31</v>
      </c>
      <c r="J134" s="9">
        <v>0</v>
      </c>
      <c r="K134" s="9">
        <v>1.1000000000000001</v>
      </c>
      <c r="L134" s="13">
        <v>49.5</v>
      </c>
      <c r="M134" s="125"/>
      <c r="N134" s="125"/>
      <c r="O134" s="125"/>
      <c r="P134" s="7"/>
      <c r="Q134" s="125"/>
      <c r="R134" s="132">
        <v>60</v>
      </c>
      <c r="S134" s="129">
        <f t="shared" si="30"/>
        <v>0</v>
      </c>
      <c r="T134" s="187">
        <f t="shared" si="15"/>
        <v>0</v>
      </c>
      <c r="U134" s="187">
        <f t="shared" si="16"/>
        <v>0</v>
      </c>
      <c r="V134" s="127">
        <f t="shared" si="33"/>
        <v>0</v>
      </c>
      <c r="W134" s="187">
        <f t="shared" si="17"/>
        <v>0</v>
      </c>
      <c r="X134" s="187">
        <f t="shared" si="18"/>
        <v>3300</v>
      </c>
      <c r="Y134" s="127"/>
      <c r="Z134" s="127"/>
    </row>
    <row r="135" spans="1:27" ht="24" x14ac:dyDescent="0.25">
      <c r="A135" s="11"/>
      <c r="B135" s="12"/>
      <c r="C135" s="14" t="s">
        <v>623</v>
      </c>
      <c r="D135" s="40" t="s">
        <v>46</v>
      </c>
      <c r="E135" s="25" t="s">
        <v>180</v>
      </c>
      <c r="F135" s="6">
        <v>2</v>
      </c>
      <c r="G135" s="7"/>
      <c r="H135" s="7">
        <v>120</v>
      </c>
      <c r="I135" s="67">
        <v>22</v>
      </c>
      <c r="J135" s="9">
        <v>0</v>
      </c>
      <c r="K135" s="9">
        <v>1</v>
      </c>
      <c r="L135" s="13">
        <v>90</v>
      </c>
      <c r="M135" s="125"/>
      <c r="N135" s="125"/>
      <c r="O135" s="125"/>
      <c r="P135" s="7">
        <v>120</v>
      </c>
      <c r="Q135" s="125"/>
      <c r="R135" s="131"/>
      <c r="S135" s="129">
        <f t="shared" si="30"/>
        <v>0</v>
      </c>
      <c r="T135" s="187">
        <f t="shared" si="15"/>
        <v>0</v>
      </c>
      <c r="U135" s="187">
        <f t="shared" si="16"/>
        <v>0</v>
      </c>
      <c r="V135" s="127">
        <f t="shared" si="33"/>
        <v>7200</v>
      </c>
      <c r="W135" s="187">
        <f t="shared" si="17"/>
        <v>0</v>
      </c>
      <c r="X135" s="187">
        <f t="shared" si="18"/>
        <v>0</v>
      </c>
      <c r="Y135" s="127"/>
      <c r="Z135" s="127"/>
    </row>
    <row r="136" spans="1:27" x14ac:dyDescent="0.25">
      <c r="A136" s="11"/>
      <c r="B136" s="12"/>
      <c r="C136" s="14" t="s">
        <v>624</v>
      </c>
      <c r="D136" s="40" t="s">
        <v>46</v>
      </c>
      <c r="E136" s="25" t="s">
        <v>625</v>
      </c>
      <c r="F136" s="6">
        <v>2</v>
      </c>
      <c r="G136" s="7"/>
      <c r="H136" s="7">
        <v>60</v>
      </c>
      <c r="I136" s="67">
        <v>22</v>
      </c>
      <c r="J136" s="9">
        <v>0</v>
      </c>
      <c r="K136" s="9">
        <v>1</v>
      </c>
      <c r="L136" s="13">
        <v>45</v>
      </c>
      <c r="M136" s="125"/>
      <c r="N136" s="125"/>
      <c r="O136" s="125"/>
      <c r="P136" s="7">
        <v>60</v>
      </c>
      <c r="Q136" s="125"/>
      <c r="R136" s="131"/>
      <c r="S136" s="129">
        <f t="shared" si="30"/>
        <v>0</v>
      </c>
      <c r="T136" s="187">
        <f t="shared" si="15"/>
        <v>0</v>
      </c>
      <c r="U136" s="187">
        <f t="shared" si="16"/>
        <v>0</v>
      </c>
      <c r="V136" s="127">
        <f t="shared" si="33"/>
        <v>3600</v>
      </c>
      <c r="W136" s="187">
        <f t="shared" si="17"/>
        <v>0</v>
      </c>
      <c r="X136" s="187">
        <f t="shared" si="18"/>
        <v>0</v>
      </c>
      <c r="Y136" s="127"/>
      <c r="Z136" s="127"/>
    </row>
    <row r="137" spans="1:27" x14ac:dyDescent="0.25">
      <c r="A137" s="11"/>
      <c r="B137" s="12"/>
      <c r="C137" s="14" t="s">
        <v>626</v>
      </c>
      <c r="D137" s="40" t="s">
        <v>46</v>
      </c>
      <c r="E137" s="25" t="s">
        <v>627</v>
      </c>
      <c r="F137" s="6">
        <v>2</v>
      </c>
      <c r="G137" s="7"/>
      <c r="H137" s="7">
        <v>60</v>
      </c>
      <c r="I137" s="67">
        <v>22</v>
      </c>
      <c r="J137" s="9">
        <v>0</v>
      </c>
      <c r="K137" s="9">
        <v>1</v>
      </c>
      <c r="L137" s="13">
        <v>45</v>
      </c>
      <c r="M137" s="125"/>
      <c r="N137" s="125"/>
      <c r="O137" s="125"/>
      <c r="P137" s="7">
        <v>60</v>
      </c>
      <c r="Q137" s="125"/>
      <c r="R137" s="131"/>
      <c r="S137" s="129">
        <f t="shared" si="30"/>
        <v>0</v>
      </c>
      <c r="T137" s="187">
        <f t="shared" ref="T137:T165" si="34">N137*$T$3</f>
        <v>0</v>
      </c>
      <c r="U137" s="187">
        <f t="shared" ref="U137:U165" si="35">O137*$U$3</f>
        <v>0</v>
      </c>
      <c r="V137" s="127">
        <f t="shared" si="33"/>
        <v>3600</v>
      </c>
      <c r="W137" s="187">
        <f t="shared" ref="W137:W165" si="36">Q137*$W$3</f>
        <v>0</v>
      </c>
      <c r="X137" s="187">
        <f t="shared" ref="X137:X165" si="37">R137*$X$3</f>
        <v>0</v>
      </c>
      <c r="Y137" s="127"/>
      <c r="Z137" s="127"/>
    </row>
    <row r="138" spans="1:27" x14ac:dyDescent="0.25">
      <c r="A138" s="11"/>
      <c r="B138" s="12"/>
      <c r="C138" s="14"/>
      <c r="D138" s="40" t="s">
        <v>83</v>
      </c>
      <c r="E138" s="25" t="s">
        <v>380</v>
      </c>
      <c r="F138" s="6">
        <v>2</v>
      </c>
      <c r="G138" s="7"/>
      <c r="H138" s="7">
        <v>7</v>
      </c>
      <c r="I138" s="67">
        <v>44</v>
      </c>
      <c r="J138" s="9">
        <v>0</v>
      </c>
      <c r="K138" s="9">
        <v>0</v>
      </c>
      <c r="L138" s="13">
        <v>22</v>
      </c>
      <c r="M138" s="125"/>
      <c r="N138" s="125">
        <f>44/2</f>
        <v>22</v>
      </c>
      <c r="O138" s="125"/>
      <c r="P138" s="7"/>
      <c r="Q138" s="125"/>
      <c r="R138" s="131"/>
      <c r="S138" s="129">
        <f t="shared" ref="S138" si="38">M138*$S$3</f>
        <v>0</v>
      </c>
      <c r="T138" s="187">
        <f t="shared" ref="T138" si="39">N138*$T$3</f>
        <v>1760</v>
      </c>
      <c r="U138" s="187">
        <f t="shared" ref="U138" si="40">O138*$U$3</f>
        <v>0</v>
      </c>
      <c r="V138" s="127">
        <f t="shared" ref="V138" si="41">P138*$V$3</f>
        <v>0</v>
      </c>
      <c r="W138" s="187">
        <f t="shared" ref="W138" si="42">Q138*$W$3</f>
        <v>0</v>
      </c>
      <c r="X138" s="187">
        <f t="shared" ref="X138" si="43">R138*$X$3</f>
        <v>0</v>
      </c>
      <c r="Y138" s="127"/>
      <c r="Z138" s="127"/>
    </row>
    <row r="139" spans="1:27" x14ac:dyDescent="0.25">
      <c r="A139" s="11"/>
      <c r="B139" s="12"/>
      <c r="C139" s="14" t="s">
        <v>631</v>
      </c>
      <c r="D139" s="40" t="s">
        <v>46</v>
      </c>
      <c r="E139" s="25" t="s">
        <v>632</v>
      </c>
      <c r="F139" s="6">
        <v>2</v>
      </c>
      <c r="G139" s="7"/>
      <c r="H139" s="7">
        <v>120</v>
      </c>
      <c r="I139" s="67">
        <v>22</v>
      </c>
      <c r="J139" s="9">
        <v>0</v>
      </c>
      <c r="K139" s="9">
        <v>1</v>
      </c>
      <c r="L139" s="13">
        <v>90</v>
      </c>
      <c r="M139" s="125"/>
      <c r="N139" s="125"/>
      <c r="O139" s="125"/>
      <c r="P139" s="7">
        <v>120</v>
      </c>
      <c r="Q139" s="125"/>
      <c r="R139" s="131"/>
      <c r="S139" s="129">
        <f t="shared" si="30"/>
        <v>0</v>
      </c>
      <c r="T139" s="187">
        <f t="shared" si="34"/>
        <v>0</v>
      </c>
      <c r="U139" s="187">
        <f t="shared" si="35"/>
        <v>0</v>
      </c>
      <c r="V139" s="127">
        <f t="shared" si="33"/>
        <v>7200</v>
      </c>
      <c r="W139" s="187">
        <f t="shared" si="36"/>
        <v>0</v>
      </c>
      <c r="X139" s="187">
        <f t="shared" si="37"/>
        <v>0</v>
      </c>
      <c r="Y139" s="127"/>
      <c r="Z139" s="127"/>
    </row>
    <row r="140" spans="1:27" ht="36.75" x14ac:dyDescent="0.25">
      <c r="A140" s="11"/>
      <c r="B140" s="12"/>
      <c r="C140" s="14" t="s">
        <v>636</v>
      </c>
      <c r="D140" s="40" t="s">
        <v>86</v>
      </c>
      <c r="E140" s="25" t="s">
        <v>39</v>
      </c>
      <c r="F140" s="6">
        <v>2</v>
      </c>
      <c r="G140" s="7"/>
      <c r="H140" s="7">
        <v>60</v>
      </c>
      <c r="I140" s="67">
        <f>VLOOKUP(C140,[1]LHP!$B$4850:$G$7706,6,1)</f>
        <v>26</v>
      </c>
      <c r="J140" s="9">
        <v>0</v>
      </c>
      <c r="K140" s="9">
        <v>1.3</v>
      </c>
      <c r="L140" s="13">
        <v>58.5</v>
      </c>
      <c r="M140" s="125"/>
      <c r="N140" s="125"/>
      <c r="O140" s="7">
        <v>60</v>
      </c>
      <c r="P140" s="7"/>
      <c r="Q140" s="125"/>
      <c r="R140" s="131"/>
      <c r="S140" s="129">
        <f t="shared" si="30"/>
        <v>0</v>
      </c>
      <c r="T140" s="187">
        <f t="shared" si="34"/>
        <v>0</v>
      </c>
      <c r="U140" s="187">
        <f t="shared" si="35"/>
        <v>3900</v>
      </c>
      <c r="V140" s="127">
        <f t="shared" si="33"/>
        <v>0</v>
      </c>
      <c r="W140" s="187">
        <f t="shared" si="36"/>
        <v>0</v>
      </c>
      <c r="X140" s="187">
        <f t="shared" si="37"/>
        <v>0</v>
      </c>
      <c r="Y140" s="127"/>
      <c r="Z140" s="127"/>
    </row>
    <row r="141" spans="1:27" x14ac:dyDescent="0.25">
      <c r="A141" s="43"/>
      <c r="B141" s="44"/>
      <c r="C141" s="14"/>
      <c r="D141" s="40"/>
      <c r="E141" s="25"/>
      <c r="F141" s="6"/>
      <c r="G141" s="7"/>
      <c r="H141" s="7"/>
      <c r="I141" s="8"/>
      <c r="J141" s="9"/>
      <c r="K141" s="9"/>
      <c r="L141" s="10"/>
      <c r="M141" s="125"/>
      <c r="N141" s="125"/>
      <c r="O141" s="125"/>
      <c r="P141" s="125"/>
      <c r="Q141" s="125"/>
      <c r="R141" s="131"/>
      <c r="S141" s="129"/>
      <c r="T141" s="187">
        <f t="shared" si="34"/>
        <v>0</v>
      </c>
      <c r="U141" s="187">
        <f t="shared" si="35"/>
        <v>0</v>
      </c>
      <c r="V141" s="127">
        <f t="shared" si="33"/>
        <v>0</v>
      </c>
      <c r="W141" s="187">
        <f t="shared" si="36"/>
        <v>0</v>
      </c>
      <c r="X141" s="187">
        <f t="shared" si="37"/>
        <v>0</v>
      </c>
      <c r="Y141" s="127"/>
      <c r="Z141" s="127"/>
    </row>
    <row r="142" spans="1:27" s="184" customFormat="1" x14ac:dyDescent="0.25">
      <c r="A142" s="133" t="s">
        <v>641</v>
      </c>
      <c r="B142" s="134" t="s">
        <v>642</v>
      </c>
      <c r="C142" s="108" t="s">
        <v>645</v>
      </c>
      <c r="D142" s="109" t="s">
        <v>7</v>
      </c>
      <c r="E142" s="98" t="s">
        <v>354</v>
      </c>
      <c r="F142" s="99">
        <v>1</v>
      </c>
      <c r="G142" s="92"/>
      <c r="H142" s="92">
        <v>7</v>
      </c>
      <c r="I142" s="177">
        <v>41</v>
      </c>
      <c r="J142" s="136">
        <v>0</v>
      </c>
      <c r="K142" s="136">
        <v>0</v>
      </c>
      <c r="L142" s="178">
        <v>20.5</v>
      </c>
      <c r="M142" s="179"/>
      <c r="N142" s="179">
        <f>41/2</f>
        <v>20.5</v>
      </c>
      <c r="O142" s="92"/>
      <c r="P142" s="92"/>
      <c r="Q142" s="179"/>
      <c r="R142" s="180"/>
      <c r="S142" s="181">
        <f t="shared" ref="S142:S149" si="44">M142*$S$3</f>
        <v>0</v>
      </c>
      <c r="T142" s="187">
        <f t="shared" si="34"/>
        <v>1640</v>
      </c>
      <c r="U142" s="187">
        <f t="shared" si="35"/>
        <v>0</v>
      </c>
      <c r="V142" s="189">
        <f t="shared" si="33"/>
        <v>0</v>
      </c>
      <c r="W142" s="187">
        <f t="shared" si="36"/>
        <v>0</v>
      </c>
      <c r="X142" s="187">
        <f t="shared" si="37"/>
        <v>0</v>
      </c>
      <c r="Y142" s="182"/>
      <c r="Z142" s="182"/>
      <c r="AA142" s="183">
        <f>SUM(S142:X149)</f>
        <v>47300</v>
      </c>
    </row>
    <row r="143" spans="1:27" x14ac:dyDescent="0.25">
      <c r="A143" s="11"/>
      <c r="B143" s="12"/>
      <c r="C143" s="14" t="s">
        <v>647</v>
      </c>
      <c r="D143" s="40" t="s">
        <v>3</v>
      </c>
      <c r="E143" s="25" t="s">
        <v>293</v>
      </c>
      <c r="F143" s="6">
        <v>1</v>
      </c>
      <c r="G143" s="7"/>
      <c r="H143" s="7">
        <v>120</v>
      </c>
      <c r="I143" s="67">
        <v>25</v>
      </c>
      <c r="J143" s="9">
        <v>0</v>
      </c>
      <c r="K143" s="9">
        <v>1</v>
      </c>
      <c r="L143" s="13">
        <v>90</v>
      </c>
      <c r="M143" s="125"/>
      <c r="N143" s="125"/>
      <c r="O143" s="7"/>
      <c r="P143" s="7">
        <v>120</v>
      </c>
      <c r="Q143" s="125"/>
      <c r="R143" s="131"/>
      <c r="S143" s="129">
        <f t="shared" si="44"/>
        <v>0</v>
      </c>
      <c r="T143" s="187">
        <f t="shared" si="34"/>
        <v>0</v>
      </c>
      <c r="U143" s="187">
        <f t="shared" si="35"/>
        <v>0</v>
      </c>
      <c r="V143" s="127">
        <f t="shared" si="33"/>
        <v>7200</v>
      </c>
      <c r="W143" s="187">
        <f t="shared" si="36"/>
        <v>0</v>
      </c>
      <c r="X143" s="187">
        <f t="shared" si="37"/>
        <v>0</v>
      </c>
      <c r="Y143" s="127"/>
      <c r="Z143" s="127"/>
    </row>
    <row r="144" spans="1:27" x14ac:dyDescent="0.25">
      <c r="A144" s="11"/>
      <c r="B144" s="103"/>
      <c r="C144" s="91" t="s">
        <v>655</v>
      </c>
      <c r="D144" s="105" t="s">
        <v>34</v>
      </c>
      <c r="E144" s="25" t="s">
        <v>293</v>
      </c>
      <c r="F144" s="6">
        <v>2</v>
      </c>
      <c r="G144" s="7"/>
      <c r="H144" s="7">
        <v>120</v>
      </c>
      <c r="I144" s="67">
        <v>25</v>
      </c>
      <c r="J144" s="9">
        <v>0</v>
      </c>
      <c r="K144" s="9">
        <v>1</v>
      </c>
      <c r="L144" s="13">
        <v>90</v>
      </c>
      <c r="M144" s="125"/>
      <c r="N144" s="125"/>
      <c r="O144" s="7"/>
      <c r="P144" s="7">
        <v>120</v>
      </c>
      <c r="Q144" s="125"/>
      <c r="R144" s="131"/>
      <c r="S144" s="129">
        <f t="shared" si="44"/>
        <v>0</v>
      </c>
      <c r="T144" s="187">
        <f t="shared" si="34"/>
        <v>0</v>
      </c>
      <c r="U144" s="187">
        <f t="shared" si="35"/>
        <v>0</v>
      </c>
      <c r="V144" s="127">
        <f t="shared" si="33"/>
        <v>7200</v>
      </c>
      <c r="W144" s="187">
        <f t="shared" si="36"/>
        <v>0</v>
      </c>
      <c r="X144" s="187">
        <f t="shared" si="37"/>
        <v>0</v>
      </c>
      <c r="Y144" s="127"/>
      <c r="Z144" s="127"/>
    </row>
    <row r="145" spans="1:27" x14ac:dyDescent="0.25">
      <c r="A145" s="11"/>
      <c r="B145" s="106"/>
      <c r="C145" s="91" t="s">
        <v>658</v>
      </c>
      <c r="D145" s="105" t="s">
        <v>97</v>
      </c>
      <c r="E145" s="25" t="s">
        <v>659</v>
      </c>
      <c r="F145" s="6">
        <v>2</v>
      </c>
      <c r="G145" s="7"/>
      <c r="H145" s="7">
        <v>180</v>
      </c>
      <c r="I145" s="67">
        <v>20</v>
      </c>
      <c r="J145" s="9">
        <v>0</v>
      </c>
      <c r="K145" s="9">
        <v>1</v>
      </c>
      <c r="L145" s="13">
        <v>135</v>
      </c>
      <c r="M145" s="125"/>
      <c r="N145" s="125"/>
      <c r="O145" s="7"/>
      <c r="P145" s="7">
        <v>180</v>
      </c>
      <c r="Q145" s="125"/>
      <c r="R145" s="131"/>
      <c r="S145" s="129">
        <f t="shared" si="44"/>
        <v>0</v>
      </c>
      <c r="T145" s="187">
        <f t="shared" si="34"/>
        <v>0</v>
      </c>
      <c r="U145" s="187">
        <f t="shared" si="35"/>
        <v>0</v>
      </c>
      <c r="V145" s="127">
        <f t="shared" si="33"/>
        <v>10800</v>
      </c>
      <c r="W145" s="187">
        <f t="shared" si="36"/>
        <v>0</v>
      </c>
      <c r="X145" s="187">
        <f t="shared" si="37"/>
        <v>0</v>
      </c>
      <c r="Y145" s="127"/>
      <c r="Z145" s="127"/>
    </row>
    <row r="146" spans="1:27" x14ac:dyDescent="0.25">
      <c r="A146" s="11"/>
      <c r="B146" s="12"/>
      <c r="C146" s="14" t="s">
        <v>661</v>
      </c>
      <c r="D146" s="40" t="s">
        <v>41</v>
      </c>
      <c r="E146" s="25" t="s">
        <v>662</v>
      </c>
      <c r="F146" s="6">
        <v>2</v>
      </c>
      <c r="G146" s="7">
        <v>60</v>
      </c>
      <c r="H146" s="7"/>
      <c r="I146" s="67">
        <v>33</v>
      </c>
      <c r="J146" s="9">
        <v>1</v>
      </c>
      <c r="K146" s="9">
        <v>0</v>
      </c>
      <c r="L146" s="13">
        <v>60</v>
      </c>
      <c r="M146" s="125"/>
      <c r="N146" s="7">
        <v>60</v>
      </c>
      <c r="P146" s="7"/>
      <c r="Q146" s="125"/>
      <c r="R146" s="131"/>
      <c r="S146" s="129">
        <f t="shared" si="44"/>
        <v>0</v>
      </c>
      <c r="T146" s="187">
        <f t="shared" si="34"/>
        <v>4800</v>
      </c>
      <c r="U146" s="187">
        <f t="shared" si="35"/>
        <v>0</v>
      </c>
      <c r="V146" s="127">
        <f t="shared" si="33"/>
        <v>0</v>
      </c>
      <c r="W146" s="187">
        <f t="shared" si="36"/>
        <v>0</v>
      </c>
      <c r="X146" s="187">
        <f t="shared" si="37"/>
        <v>0</v>
      </c>
      <c r="Y146" s="127"/>
      <c r="Z146" s="127"/>
    </row>
    <row r="147" spans="1:27" ht="24" x14ac:dyDescent="0.25">
      <c r="A147" s="11"/>
      <c r="B147" s="12"/>
      <c r="C147" s="107" t="s">
        <v>96</v>
      </c>
      <c r="D147" s="105" t="s">
        <v>97</v>
      </c>
      <c r="E147" s="35" t="s">
        <v>663</v>
      </c>
      <c r="F147" s="6">
        <v>2</v>
      </c>
      <c r="G147" s="7"/>
      <c r="H147" s="7">
        <v>90</v>
      </c>
      <c r="I147" s="67">
        <v>17</v>
      </c>
      <c r="J147" s="9">
        <v>0</v>
      </c>
      <c r="K147" s="9">
        <v>1</v>
      </c>
      <c r="L147" s="13">
        <v>67.5</v>
      </c>
      <c r="M147" s="125"/>
      <c r="N147" s="125"/>
      <c r="O147" s="7"/>
      <c r="P147" s="7">
        <v>90</v>
      </c>
      <c r="Q147" s="125"/>
      <c r="R147" s="131"/>
      <c r="S147" s="129">
        <f t="shared" si="44"/>
        <v>0</v>
      </c>
      <c r="T147" s="187">
        <f t="shared" si="34"/>
        <v>0</v>
      </c>
      <c r="U147" s="187">
        <f t="shared" si="35"/>
        <v>0</v>
      </c>
      <c r="V147" s="127">
        <f t="shared" si="33"/>
        <v>5400</v>
      </c>
      <c r="W147" s="187">
        <f t="shared" si="36"/>
        <v>0</v>
      </c>
      <c r="X147" s="187">
        <f t="shared" si="37"/>
        <v>0</v>
      </c>
      <c r="Y147" s="127"/>
      <c r="Z147" s="127"/>
    </row>
    <row r="148" spans="1:27" ht="36.75" x14ac:dyDescent="0.25">
      <c r="A148" s="11"/>
      <c r="B148" s="12"/>
      <c r="C148" s="14" t="s">
        <v>283</v>
      </c>
      <c r="D148" s="40" t="s">
        <v>664</v>
      </c>
      <c r="E148" s="25" t="s">
        <v>69</v>
      </c>
      <c r="F148" s="6">
        <v>2</v>
      </c>
      <c r="G148" s="7"/>
      <c r="H148" s="7">
        <v>81</v>
      </c>
      <c r="I148" s="67">
        <v>27</v>
      </c>
      <c r="J148" s="9">
        <v>0</v>
      </c>
      <c r="K148" s="9">
        <v>1</v>
      </c>
      <c r="L148" s="13">
        <v>60.8</v>
      </c>
      <c r="M148" s="125"/>
      <c r="N148" s="125"/>
      <c r="O148" s="7"/>
      <c r="P148" s="7">
        <v>81</v>
      </c>
      <c r="Q148" s="125"/>
      <c r="R148" s="131"/>
      <c r="S148" s="129">
        <f t="shared" si="44"/>
        <v>0</v>
      </c>
      <c r="T148" s="187">
        <f t="shared" si="34"/>
        <v>0</v>
      </c>
      <c r="U148" s="187">
        <f t="shared" si="35"/>
        <v>0</v>
      </c>
      <c r="V148" s="127">
        <f t="shared" si="33"/>
        <v>4860</v>
      </c>
      <c r="W148" s="187">
        <f t="shared" si="36"/>
        <v>0</v>
      </c>
      <c r="X148" s="187">
        <f t="shared" si="37"/>
        <v>0</v>
      </c>
      <c r="Y148" s="127"/>
      <c r="Z148" s="127"/>
    </row>
    <row r="149" spans="1:27" x14ac:dyDescent="0.25">
      <c r="A149" s="11"/>
      <c r="B149" s="12"/>
      <c r="C149" s="14" t="s">
        <v>388</v>
      </c>
      <c r="D149" s="40" t="s">
        <v>389</v>
      </c>
      <c r="E149" s="25" t="s">
        <v>665</v>
      </c>
      <c r="F149" s="6">
        <v>2</v>
      </c>
      <c r="G149" s="7"/>
      <c r="H149" s="7">
        <v>90</v>
      </c>
      <c r="I149" s="67">
        <v>23</v>
      </c>
      <c r="J149" s="9">
        <v>0</v>
      </c>
      <c r="K149" s="9">
        <v>1</v>
      </c>
      <c r="L149" s="13">
        <v>67.5</v>
      </c>
      <c r="M149" s="125"/>
      <c r="N149" s="125"/>
      <c r="O149" s="7"/>
      <c r="P149" s="7">
        <v>90</v>
      </c>
      <c r="Q149" s="125"/>
      <c r="R149" s="131"/>
      <c r="S149" s="129">
        <f t="shared" si="44"/>
        <v>0</v>
      </c>
      <c r="T149" s="187">
        <f t="shared" si="34"/>
        <v>0</v>
      </c>
      <c r="U149" s="187">
        <f t="shared" si="35"/>
        <v>0</v>
      </c>
      <c r="V149" s="127">
        <f t="shared" si="33"/>
        <v>5400</v>
      </c>
      <c r="W149" s="187">
        <f t="shared" si="36"/>
        <v>0</v>
      </c>
      <c r="X149" s="187">
        <f t="shared" si="37"/>
        <v>0</v>
      </c>
      <c r="Y149" s="127"/>
      <c r="Z149" s="127"/>
    </row>
    <row r="150" spans="1:27" x14ac:dyDescent="0.25">
      <c r="A150" s="43"/>
      <c r="B150" s="44"/>
      <c r="C150" s="14"/>
      <c r="D150" s="40"/>
      <c r="E150" s="25"/>
      <c r="F150" s="6"/>
      <c r="G150" s="7"/>
      <c r="H150" s="7"/>
      <c r="I150" s="8"/>
      <c r="J150" s="9"/>
      <c r="K150" s="9"/>
      <c r="L150" s="10"/>
      <c r="M150" s="125"/>
      <c r="N150" s="125"/>
      <c r="O150" s="125"/>
      <c r="P150" s="125"/>
      <c r="Q150" s="125"/>
      <c r="R150" s="131"/>
      <c r="S150" s="129"/>
      <c r="T150" s="187">
        <f t="shared" si="34"/>
        <v>0</v>
      </c>
      <c r="U150" s="187">
        <f t="shared" si="35"/>
        <v>0</v>
      </c>
      <c r="V150" s="127">
        <f t="shared" si="33"/>
        <v>0</v>
      </c>
      <c r="W150" s="187">
        <f t="shared" si="36"/>
        <v>0</v>
      </c>
      <c r="X150" s="187">
        <f t="shared" si="37"/>
        <v>0</v>
      </c>
      <c r="Y150" s="127"/>
      <c r="Z150" s="127"/>
    </row>
    <row r="151" spans="1:27" s="142" customFormat="1" x14ac:dyDescent="0.25">
      <c r="A151" s="133" t="s">
        <v>666</v>
      </c>
      <c r="B151" s="134" t="s">
        <v>187</v>
      </c>
      <c r="C151" s="108" t="s">
        <v>684</v>
      </c>
      <c r="D151" s="109" t="s">
        <v>46</v>
      </c>
      <c r="E151" s="98" t="s">
        <v>293</v>
      </c>
      <c r="F151" s="99">
        <v>2</v>
      </c>
      <c r="G151" s="92"/>
      <c r="H151" s="92">
        <v>120</v>
      </c>
      <c r="I151" s="135">
        <v>21</v>
      </c>
      <c r="J151" s="136">
        <v>0</v>
      </c>
      <c r="K151" s="136">
        <v>1</v>
      </c>
      <c r="L151" s="137">
        <v>90</v>
      </c>
      <c r="M151" s="138"/>
      <c r="N151" s="138"/>
      <c r="O151" s="138"/>
      <c r="P151" s="92">
        <v>120</v>
      </c>
      <c r="Q151" s="138"/>
      <c r="R151" s="139"/>
      <c r="S151" s="140">
        <f t="shared" ref="S151:S154" si="45">M151*$S$3</f>
        <v>0</v>
      </c>
      <c r="T151" s="187">
        <f t="shared" si="34"/>
        <v>0</v>
      </c>
      <c r="U151" s="187">
        <f t="shared" si="35"/>
        <v>0</v>
      </c>
      <c r="V151" s="127">
        <f t="shared" si="33"/>
        <v>7200</v>
      </c>
      <c r="W151" s="187">
        <f t="shared" si="36"/>
        <v>0</v>
      </c>
      <c r="X151" s="187">
        <f t="shared" si="37"/>
        <v>0</v>
      </c>
      <c r="Y151" s="141"/>
      <c r="Z151" s="141"/>
      <c r="AA151" s="148">
        <f>SUM(S151:X155)</f>
        <v>23240</v>
      </c>
    </row>
    <row r="152" spans="1:27" x14ac:dyDescent="0.25">
      <c r="A152" s="11"/>
      <c r="B152" s="12"/>
      <c r="C152" s="14" t="s">
        <v>685</v>
      </c>
      <c r="D152" s="40" t="s">
        <v>83</v>
      </c>
      <c r="E152" s="25" t="s">
        <v>130</v>
      </c>
      <c r="F152" s="6">
        <v>2</v>
      </c>
      <c r="G152" s="7"/>
      <c r="H152" s="7"/>
      <c r="I152" s="67">
        <f>VLOOKUP(C152,[1]LHP!$B$4850:$G$7706,6,1)</f>
        <v>41</v>
      </c>
      <c r="J152" s="9">
        <v>0</v>
      </c>
      <c r="K152" s="9">
        <v>0</v>
      </c>
      <c r="L152" s="13">
        <v>20.5</v>
      </c>
      <c r="M152" s="125"/>
      <c r="N152" s="125">
        <f>41/2</f>
        <v>20.5</v>
      </c>
      <c r="O152" s="125"/>
      <c r="P152" s="7"/>
      <c r="Q152" s="125"/>
      <c r="R152" s="131"/>
      <c r="S152" s="129">
        <f t="shared" si="45"/>
        <v>0</v>
      </c>
      <c r="T152" s="187">
        <f t="shared" si="34"/>
        <v>1640</v>
      </c>
      <c r="U152" s="187">
        <f t="shared" si="35"/>
        <v>0</v>
      </c>
      <c r="V152" s="127">
        <f t="shared" si="33"/>
        <v>0</v>
      </c>
      <c r="W152" s="187">
        <f t="shared" si="36"/>
        <v>0</v>
      </c>
      <c r="X152" s="187">
        <f t="shared" si="37"/>
        <v>0</v>
      </c>
      <c r="Y152" s="127"/>
      <c r="Z152" s="127"/>
    </row>
    <row r="153" spans="1:27" x14ac:dyDescent="0.25">
      <c r="A153" s="11"/>
      <c r="B153" s="12"/>
      <c r="C153" s="14" t="s">
        <v>687</v>
      </c>
      <c r="D153" s="40" t="s">
        <v>46</v>
      </c>
      <c r="E153" s="25" t="s">
        <v>163</v>
      </c>
      <c r="F153" s="6">
        <v>2</v>
      </c>
      <c r="G153" s="7"/>
      <c r="H153" s="7">
        <v>120</v>
      </c>
      <c r="I153" s="67">
        <v>20</v>
      </c>
      <c r="J153" s="9">
        <v>0</v>
      </c>
      <c r="K153" s="9">
        <v>1</v>
      </c>
      <c r="L153" s="13">
        <v>90</v>
      </c>
      <c r="M153" s="125"/>
      <c r="N153" s="125"/>
      <c r="O153" s="125"/>
      <c r="P153" s="7">
        <v>120</v>
      </c>
      <c r="Q153" s="125"/>
      <c r="R153" s="131"/>
      <c r="S153" s="129">
        <f t="shared" si="45"/>
        <v>0</v>
      </c>
      <c r="T153" s="187">
        <f t="shared" si="34"/>
        <v>0</v>
      </c>
      <c r="U153" s="187">
        <f t="shared" si="35"/>
        <v>0</v>
      </c>
      <c r="V153" s="127">
        <f t="shared" si="33"/>
        <v>7200</v>
      </c>
      <c r="W153" s="187">
        <f t="shared" si="36"/>
        <v>0</v>
      </c>
      <c r="X153" s="187">
        <f t="shared" si="37"/>
        <v>0</v>
      </c>
      <c r="Y153" s="127"/>
      <c r="Z153" s="127"/>
    </row>
    <row r="154" spans="1:27" x14ac:dyDescent="0.25">
      <c r="A154" s="11"/>
      <c r="B154" s="12"/>
      <c r="C154" s="14" t="s">
        <v>688</v>
      </c>
      <c r="D154" s="40" t="s">
        <v>46</v>
      </c>
      <c r="E154" s="25" t="s">
        <v>403</v>
      </c>
      <c r="F154" s="6">
        <v>2</v>
      </c>
      <c r="G154" s="7"/>
      <c r="H154" s="7">
        <v>120</v>
      </c>
      <c r="I154" s="67">
        <v>19</v>
      </c>
      <c r="J154" s="9">
        <v>0</v>
      </c>
      <c r="K154" s="9">
        <v>1</v>
      </c>
      <c r="L154" s="13">
        <v>90</v>
      </c>
      <c r="M154" s="125"/>
      <c r="N154" s="125"/>
      <c r="O154" s="125"/>
      <c r="P154" s="7">
        <v>120</v>
      </c>
      <c r="Q154" s="125"/>
      <c r="R154" s="131"/>
      <c r="S154" s="129">
        <f t="shared" si="45"/>
        <v>0</v>
      </c>
      <c r="T154" s="187">
        <f t="shared" si="34"/>
        <v>0</v>
      </c>
      <c r="U154" s="187">
        <f t="shared" si="35"/>
        <v>0</v>
      </c>
      <c r="V154" s="127">
        <f t="shared" si="33"/>
        <v>7200</v>
      </c>
      <c r="W154" s="187">
        <f t="shared" si="36"/>
        <v>0</v>
      </c>
      <c r="X154" s="187">
        <f t="shared" si="37"/>
        <v>0</v>
      </c>
      <c r="Y154" s="127"/>
      <c r="Z154" s="127"/>
    </row>
    <row r="155" spans="1:27" x14ac:dyDescent="0.25">
      <c r="A155" s="43"/>
      <c r="B155" s="44"/>
      <c r="C155" s="14"/>
      <c r="D155" s="40"/>
      <c r="E155" s="25"/>
      <c r="F155" s="6"/>
      <c r="G155" s="7"/>
      <c r="H155" s="7"/>
      <c r="I155" s="8"/>
      <c r="J155" s="9"/>
      <c r="K155" s="9"/>
      <c r="L155" s="10"/>
      <c r="M155" s="125"/>
      <c r="N155" s="125"/>
      <c r="O155" s="125"/>
      <c r="P155" s="125"/>
      <c r="Q155" s="125"/>
      <c r="R155" s="131"/>
      <c r="S155" s="129">
        <f t="shared" ref="S155" si="46">M155*$S$3</f>
        <v>0</v>
      </c>
      <c r="T155" s="187">
        <f t="shared" si="34"/>
        <v>0</v>
      </c>
      <c r="U155" s="187">
        <f t="shared" si="35"/>
        <v>0</v>
      </c>
      <c r="V155" s="127">
        <f t="shared" si="33"/>
        <v>0</v>
      </c>
      <c r="W155" s="187">
        <f t="shared" si="36"/>
        <v>0</v>
      </c>
      <c r="X155" s="187">
        <f t="shared" si="37"/>
        <v>0</v>
      </c>
      <c r="Y155" s="127"/>
      <c r="Z155" s="127"/>
    </row>
    <row r="156" spans="1:27" x14ac:dyDescent="0.25">
      <c r="A156" s="43"/>
      <c r="B156" s="44"/>
      <c r="C156" s="14"/>
      <c r="D156" s="40"/>
      <c r="E156" s="25"/>
      <c r="F156" s="6"/>
      <c r="G156" s="7"/>
      <c r="H156" s="7"/>
      <c r="I156" s="8"/>
      <c r="J156" s="9">
        <v>0</v>
      </c>
      <c r="K156" s="9">
        <v>0</v>
      </c>
      <c r="L156" s="10">
        <v>0</v>
      </c>
      <c r="M156" s="125"/>
      <c r="N156" s="125"/>
      <c r="O156" s="125"/>
      <c r="P156" s="125"/>
      <c r="Q156" s="125"/>
      <c r="R156" s="131"/>
      <c r="S156" s="129"/>
      <c r="T156" s="187">
        <f t="shared" si="34"/>
        <v>0</v>
      </c>
      <c r="U156" s="187">
        <f t="shared" si="35"/>
        <v>0</v>
      </c>
      <c r="V156" s="127">
        <f t="shared" si="33"/>
        <v>0</v>
      </c>
      <c r="W156" s="187">
        <f t="shared" si="36"/>
        <v>0</v>
      </c>
      <c r="X156" s="187">
        <f t="shared" si="37"/>
        <v>0</v>
      </c>
      <c r="Y156" s="127"/>
      <c r="Z156" s="127"/>
    </row>
    <row r="157" spans="1:27" s="184" customFormat="1" x14ac:dyDescent="0.25">
      <c r="A157" s="133" t="s">
        <v>742</v>
      </c>
      <c r="B157" s="134" t="s">
        <v>743</v>
      </c>
      <c r="C157" s="14" t="s">
        <v>744</v>
      </c>
      <c r="D157" s="40" t="s">
        <v>7</v>
      </c>
      <c r="E157" s="5" t="s">
        <v>130</v>
      </c>
      <c r="F157" s="6">
        <v>1</v>
      </c>
      <c r="G157" s="7"/>
      <c r="H157" s="7">
        <v>7</v>
      </c>
      <c r="I157" s="67">
        <v>40</v>
      </c>
      <c r="J157" s="9">
        <v>0</v>
      </c>
      <c r="K157" s="9">
        <v>0</v>
      </c>
      <c r="L157" s="13">
        <v>20</v>
      </c>
      <c r="M157" s="179"/>
      <c r="N157" s="179">
        <v>20</v>
      </c>
      <c r="O157" s="92"/>
      <c r="P157" s="92"/>
      <c r="Q157" s="179"/>
      <c r="R157" s="180"/>
      <c r="S157" s="181">
        <f t="shared" ref="S157" si="47">M157*$S$3</f>
        <v>0</v>
      </c>
      <c r="T157" s="187">
        <f t="shared" si="34"/>
        <v>1600</v>
      </c>
      <c r="U157" s="187">
        <f t="shared" si="35"/>
        <v>0</v>
      </c>
      <c r="V157" s="127">
        <f t="shared" si="33"/>
        <v>0</v>
      </c>
      <c r="W157" s="187">
        <f t="shared" si="36"/>
        <v>0</v>
      </c>
      <c r="X157" s="187">
        <f t="shared" si="37"/>
        <v>0</v>
      </c>
      <c r="Y157" s="182"/>
      <c r="Z157" s="182"/>
      <c r="AA157" s="183">
        <f>SUM(S157:X161)</f>
        <v>25600</v>
      </c>
    </row>
    <row r="158" spans="1:27" x14ac:dyDescent="0.25">
      <c r="A158" s="11"/>
      <c r="B158" s="12"/>
      <c r="C158" s="14" t="s">
        <v>753</v>
      </c>
      <c r="D158" s="40" t="s">
        <v>34</v>
      </c>
      <c r="E158" s="25" t="s">
        <v>632</v>
      </c>
      <c r="F158" s="6">
        <v>2</v>
      </c>
      <c r="G158" s="7"/>
      <c r="H158" s="7">
        <v>120</v>
      </c>
      <c r="I158" s="67">
        <v>22</v>
      </c>
      <c r="J158" s="9">
        <v>0</v>
      </c>
      <c r="K158" s="9">
        <v>1</v>
      </c>
      <c r="L158" s="13">
        <v>90</v>
      </c>
      <c r="M158" s="125"/>
      <c r="N158" s="125"/>
      <c r="O158" s="7"/>
      <c r="P158" s="7">
        <v>120</v>
      </c>
      <c r="Q158" s="125"/>
      <c r="R158" s="131"/>
      <c r="S158" s="129">
        <f t="shared" ref="S158:S161" si="48">M158*$S$3</f>
        <v>0</v>
      </c>
      <c r="T158" s="187">
        <f t="shared" si="34"/>
        <v>0</v>
      </c>
      <c r="U158" s="187">
        <f t="shared" si="35"/>
        <v>0</v>
      </c>
      <c r="V158" s="127">
        <f t="shared" si="33"/>
        <v>7200</v>
      </c>
      <c r="W158" s="187">
        <f t="shared" si="36"/>
        <v>0</v>
      </c>
      <c r="X158" s="187">
        <f t="shared" si="37"/>
        <v>0</v>
      </c>
      <c r="Y158" s="127"/>
      <c r="Z158" s="127"/>
    </row>
    <row r="159" spans="1:27" x14ac:dyDescent="0.25">
      <c r="A159" s="11"/>
      <c r="B159" s="12"/>
      <c r="C159" s="14" t="s">
        <v>758</v>
      </c>
      <c r="D159" s="40" t="s">
        <v>560</v>
      </c>
      <c r="E159" s="25" t="s">
        <v>759</v>
      </c>
      <c r="F159" s="6">
        <v>2</v>
      </c>
      <c r="G159" s="7"/>
      <c r="H159" s="7">
        <v>120</v>
      </c>
      <c r="I159" s="67">
        <v>17</v>
      </c>
      <c r="J159" s="9">
        <v>0</v>
      </c>
      <c r="K159" s="9">
        <v>1</v>
      </c>
      <c r="L159" s="13">
        <v>90</v>
      </c>
      <c r="M159" s="125"/>
      <c r="N159" s="125"/>
      <c r="O159" s="7"/>
      <c r="P159" s="7"/>
      <c r="Q159" s="125"/>
      <c r="R159" s="7">
        <v>120</v>
      </c>
      <c r="S159" s="129">
        <f t="shared" si="48"/>
        <v>0</v>
      </c>
      <c r="T159" s="187">
        <f t="shared" si="34"/>
        <v>0</v>
      </c>
      <c r="U159" s="187">
        <f t="shared" si="35"/>
        <v>0</v>
      </c>
      <c r="V159" s="127">
        <f t="shared" si="33"/>
        <v>0</v>
      </c>
      <c r="W159" s="187">
        <f t="shared" si="36"/>
        <v>0</v>
      </c>
      <c r="X159" s="187">
        <f t="shared" si="37"/>
        <v>6600</v>
      </c>
      <c r="Y159" s="127"/>
      <c r="Z159" s="127"/>
    </row>
    <row r="160" spans="1:27" x14ac:dyDescent="0.25">
      <c r="A160" s="11"/>
      <c r="B160" s="12"/>
      <c r="C160" s="14" t="s">
        <v>760</v>
      </c>
      <c r="D160" s="40" t="s">
        <v>41</v>
      </c>
      <c r="E160" s="25" t="s">
        <v>237</v>
      </c>
      <c r="F160" s="6">
        <v>2</v>
      </c>
      <c r="G160" s="7">
        <v>60</v>
      </c>
      <c r="H160" s="7"/>
      <c r="I160" s="67">
        <v>28</v>
      </c>
      <c r="J160" s="9">
        <v>1</v>
      </c>
      <c r="K160" s="9">
        <v>0</v>
      </c>
      <c r="L160" s="13">
        <v>60</v>
      </c>
      <c r="M160" s="125"/>
      <c r="N160" s="7">
        <v>60</v>
      </c>
      <c r="O160" s="7"/>
      <c r="P160" s="7"/>
      <c r="Q160" s="125"/>
      <c r="R160" s="131"/>
      <c r="S160" s="129">
        <f t="shared" si="48"/>
        <v>0</v>
      </c>
      <c r="T160" s="187">
        <f t="shared" si="34"/>
        <v>4800</v>
      </c>
      <c r="U160" s="187">
        <f t="shared" si="35"/>
        <v>0</v>
      </c>
      <c r="V160" s="127">
        <f t="shared" si="33"/>
        <v>0</v>
      </c>
      <c r="W160" s="187">
        <f t="shared" si="36"/>
        <v>0</v>
      </c>
      <c r="X160" s="187">
        <f t="shared" si="37"/>
        <v>0</v>
      </c>
      <c r="Y160" s="127"/>
      <c r="Z160" s="127"/>
    </row>
    <row r="161" spans="1:27" x14ac:dyDescent="0.25">
      <c r="A161" s="11"/>
      <c r="B161" s="12"/>
      <c r="C161" s="14" t="s">
        <v>388</v>
      </c>
      <c r="D161" s="40" t="s">
        <v>389</v>
      </c>
      <c r="E161" s="25" t="s">
        <v>319</v>
      </c>
      <c r="F161" s="6">
        <v>2</v>
      </c>
      <c r="G161" s="7"/>
      <c r="H161" s="7">
        <v>90</v>
      </c>
      <c r="I161" s="67">
        <v>23</v>
      </c>
      <c r="J161" s="9">
        <v>0</v>
      </c>
      <c r="K161" s="9">
        <v>1</v>
      </c>
      <c r="L161" s="13">
        <v>67.5</v>
      </c>
      <c r="M161" s="125"/>
      <c r="N161" s="125"/>
      <c r="O161" s="7"/>
      <c r="P161" s="7">
        <v>90</v>
      </c>
      <c r="Q161" s="125"/>
      <c r="R161" s="131"/>
      <c r="S161" s="129">
        <f t="shared" si="48"/>
        <v>0</v>
      </c>
      <c r="T161" s="187">
        <f t="shared" si="34"/>
        <v>0</v>
      </c>
      <c r="U161" s="187">
        <f t="shared" si="35"/>
        <v>0</v>
      </c>
      <c r="V161" s="127">
        <f t="shared" si="33"/>
        <v>5400</v>
      </c>
      <c r="W161" s="187">
        <f t="shared" si="36"/>
        <v>0</v>
      </c>
      <c r="X161" s="187">
        <f t="shared" si="37"/>
        <v>0</v>
      </c>
      <c r="Y161" s="127"/>
      <c r="Z161" s="127"/>
    </row>
    <row r="162" spans="1:27" x14ac:dyDescent="0.25">
      <c r="A162" s="43"/>
      <c r="B162" s="44"/>
      <c r="C162" s="14"/>
      <c r="D162" s="40"/>
      <c r="E162" s="25"/>
      <c r="F162" s="6"/>
      <c r="G162" s="7"/>
      <c r="H162" s="7"/>
      <c r="I162" s="8"/>
      <c r="J162" s="9"/>
      <c r="K162" s="9"/>
      <c r="L162" s="10"/>
      <c r="M162" s="125"/>
      <c r="N162" s="125"/>
      <c r="O162" s="125"/>
      <c r="P162" s="125"/>
      <c r="Q162" s="125"/>
      <c r="R162" s="131"/>
      <c r="S162" s="129"/>
      <c r="T162" s="187">
        <f t="shared" si="34"/>
        <v>0</v>
      </c>
      <c r="U162" s="187">
        <f t="shared" si="35"/>
        <v>0</v>
      </c>
      <c r="V162" s="127">
        <f t="shared" si="33"/>
        <v>0</v>
      </c>
      <c r="W162" s="187">
        <f t="shared" si="36"/>
        <v>0</v>
      </c>
      <c r="X162" s="187">
        <f t="shared" si="37"/>
        <v>0</v>
      </c>
      <c r="Y162" s="127"/>
      <c r="Z162" s="127"/>
    </row>
    <row r="163" spans="1:27" s="142" customFormat="1" x14ac:dyDescent="0.25">
      <c r="A163" s="133" t="s">
        <v>320</v>
      </c>
      <c r="B163" s="134" t="s">
        <v>763</v>
      </c>
      <c r="C163" s="108" t="s">
        <v>65</v>
      </c>
      <c r="D163" s="109" t="s">
        <v>60</v>
      </c>
      <c r="E163" s="98" t="s">
        <v>663</v>
      </c>
      <c r="F163" s="99">
        <v>1</v>
      </c>
      <c r="G163" s="92"/>
      <c r="H163" s="92">
        <v>90</v>
      </c>
      <c r="I163" s="135">
        <v>29</v>
      </c>
      <c r="J163" s="136">
        <v>0</v>
      </c>
      <c r="K163" s="136">
        <v>1</v>
      </c>
      <c r="L163" s="137">
        <v>67.5</v>
      </c>
      <c r="M163" s="138"/>
      <c r="N163" s="138"/>
      <c r="O163" s="138"/>
      <c r="P163" s="92">
        <v>90</v>
      </c>
      <c r="Q163" s="138"/>
      <c r="R163" s="139"/>
      <c r="S163" s="140">
        <f t="shared" ref="S163:S165" si="49">M163*$S$3</f>
        <v>0</v>
      </c>
      <c r="T163" s="187">
        <f t="shared" si="34"/>
        <v>0</v>
      </c>
      <c r="U163" s="187">
        <f t="shared" si="35"/>
        <v>0</v>
      </c>
      <c r="V163" s="127">
        <f t="shared" si="33"/>
        <v>5400</v>
      </c>
      <c r="W163" s="187">
        <f t="shared" si="36"/>
        <v>0</v>
      </c>
      <c r="X163" s="187">
        <f t="shared" si="37"/>
        <v>0</v>
      </c>
      <c r="Y163" s="141"/>
      <c r="Z163" s="141"/>
      <c r="AA163" s="148">
        <f>SUM(S163:X165)</f>
        <v>23400</v>
      </c>
    </row>
    <row r="164" spans="1:27" ht="24" x14ac:dyDescent="0.25">
      <c r="A164" s="11"/>
      <c r="B164" s="12"/>
      <c r="C164" s="14" t="s">
        <v>777</v>
      </c>
      <c r="D164" s="40" t="s">
        <v>79</v>
      </c>
      <c r="E164" s="25" t="s">
        <v>180</v>
      </c>
      <c r="F164" s="6">
        <v>2</v>
      </c>
      <c r="G164" s="7"/>
      <c r="H164" s="7">
        <v>120</v>
      </c>
      <c r="I164" s="67">
        <v>22</v>
      </c>
      <c r="J164" s="9">
        <v>0</v>
      </c>
      <c r="K164" s="9">
        <v>1</v>
      </c>
      <c r="L164" s="13">
        <v>90</v>
      </c>
      <c r="M164" s="125"/>
      <c r="N164" s="125"/>
      <c r="O164" s="125"/>
      <c r="P164" s="7">
        <v>120</v>
      </c>
      <c r="Q164" s="125"/>
      <c r="R164" s="131"/>
      <c r="S164" s="129">
        <f t="shared" si="49"/>
        <v>0</v>
      </c>
      <c r="T164" s="187">
        <f t="shared" si="34"/>
        <v>0</v>
      </c>
      <c r="U164" s="187">
        <f t="shared" si="35"/>
        <v>0</v>
      </c>
      <c r="V164" s="127">
        <f t="shared" si="33"/>
        <v>7200</v>
      </c>
      <c r="W164" s="187">
        <f t="shared" si="36"/>
        <v>0</v>
      </c>
      <c r="X164" s="187">
        <f t="shared" si="37"/>
        <v>0</v>
      </c>
      <c r="Y164" s="127"/>
      <c r="Z164" s="127"/>
    </row>
    <row r="165" spans="1:27" x14ac:dyDescent="0.25">
      <c r="A165" s="11"/>
      <c r="B165" s="103"/>
      <c r="C165" s="14" t="s">
        <v>373</v>
      </c>
      <c r="D165" s="68" t="s">
        <v>104</v>
      </c>
      <c r="E165" s="25" t="s">
        <v>775</v>
      </c>
      <c r="F165" s="6">
        <v>2</v>
      </c>
      <c r="G165" s="7"/>
      <c r="H165" s="7">
        <v>180</v>
      </c>
      <c r="I165" s="67">
        <v>22</v>
      </c>
      <c r="J165" s="9">
        <v>0</v>
      </c>
      <c r="K165" s="9">
        <v>1</v>
      </c>
      <c r="L165" s="13">
        <v>135</v>
      </c>
      <c r="M165" s="125"/>
      <c r="N165" s="125"/>
      <c r="O165" s="125"/>
      <c r="P165" s="7">
        <v>180</v>
      </c>
      <c r="Q165" s="125"/>
      <c r="R165" s="131"/>
      <c r="S165" s="129">
        <f t="shared" si="49"/>
        <v>0</v>
      </c>
      <c r="T165" s="187">
        <f t="shared" si="34"/>
        <v>0</v>
      </c>
      <c r="U165" s="187">
        <f t="shared" si="35"/>
        <v>0</v>
      </c>
      <c r="V165" s="127">
        <f t="shared" si="33"/>
        <v>10800</v>
      </c>
      <c r="W165" s="187">
        <f t="shared" si="36"/>
        <v>0</v>
      </c>
      <c r="X165" s="187">
        <f t="shared" si="37"/>
        <v>0</v>
      </c>
      <c r="Y165" s="127"/>
      <c r="Z165" s="127"/>
    </row>
  </sheetData>
  <mergeCells count="3">
    <mergeCell ref="M2:P2"/>
    <mergeCell ref="S2:V2"/>
    <mergeCell ref="W2:X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chung-dt</dc:creator>
  <cp:lastModifiedBy>chung-dt</cp:lastModifiedBy>
  <dcterms:created xsi:type="dcterms:W3CDTF">2023-09-08T08:56:40Z</dcterms:created>
  <dcterms:modified xsi:type="dcterms:W3CDTF">2023-09-13T10:09:56Z</dcterms:modified>
</cp:coreProperties>
</file>