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2]. KhoaCNTT-LTT\[2]. HoSoChuyenMon_ThaiLinh\[4]. SHCN\21C1 - LTM2\"/>
    </mc:Choice>
  </mc:AlternateContent>
  <xr:revisionPtr revIDLastSave="0" documentId="13_ncr:1_{734285B6-160B-4D5E-84CD-B552D5343D1C}" xr6:coauthVersionLast="47" xr6:coauthVersionMax="47" xr10:uidLastSave="{00000000-0000-0000-0000-000000000000}"/>
  <bookViews>
    <workbookView xWindow="-120" yWindow="-120" windowWidth="20730" windowHeight="11160" activeTab="1" xr2:uid="{00000000-000D-0000-FFFF-FFFF00000000}"/>
  </bookViews>
  <sheets>
    <sheet name="Sheet1" sheetId="1" r:id="rId1"/>
    <sheet name="21C1-LTM2" sheetId="2" r:id="rId2"/>
    <sheet name="Sheet7" sheetId="7" r:id="rId3"/>
    <sheet name="Sheet8" sheetId="8" r:id="rId4"/>
  </sheets>
  <definedNames>
    <definedName name="_xlnm.Print_Area" localSheetId="1">'21C1-LTM2'!$A$1:$J$70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0" i="2" l="1"/>
  <c r="G40" i="2"/>
  <c r="H39" i="2"/>
  <c r="F39" i="2"/>
  <c r="G39" i="2" s="1"/>
  <c r="H38" i="2"/>
  <c r="F38" i="2"/>
  <c r="G38" i="2" s="1"/>
  <c r="H37" i="2"/>
  <c r="F37" i="2"/>
  <c r="G37" i="2" s="1"/>
  <c r="H36" i="2"/>
  <c r="F36" i="2"/>
  <c r="G36" i="2" s="1"/>
  <c r="H35" i="2"/>
  <c r="G35" i="2"/>
  <c r="H34" i="2"/>
  <c r="F34" i="2"/>
  <c r="G34" i="2" s="1"/>
  <c r="H33" i="2"/>
  <c r="F33" i="2"/>
  <c r="G33" i="2" s="1"/>
  <c r="H32" i="2"/>
  <c r="F32" i="2"/>
  <c r="G32" i="2" s="1"/>
  <c r="H31" i="2"/>
  <c r="F31" i="2"/>
  <c r="G31" i="2" s="1"/>
  <c r="H30" i="2"/>
  <c r="F30" i="2"/>
  <c r="G30" i="2" s="1"/>
  <c r="H29" i="2"/>
  <c r="G29" i="2"/>
  <c r="H28" i="2"/>
  <c r="F28" i="2"/>
  <c r="G28" i="2" s="1"/>
  <c r="H27" i="2"/>
  <c r="F27" i="2"/>
  <c r="G27" i="2" s="1"/>
  <c r="H26" i="2"/>
  <c r="F26" i="2"/>
  <c r="G26" i="2" s="1"/>
  <c r="H25" i="2"/>
  <c r="F25" i="2"/>
  <c r="G25" i="2" s="1"/>
  <c r="H24" i="2"/>
  <c r="F24" i="2"/>
  <c r="G24" i="2" s="1"/>
  <c r="H23" i="2"/>
  <c r="F23" i="2"/>
  <c r="G23" i="2" s="1"/>
  <c r="H22" i="2"/>
  <c r="F22" i="2"/>
  <c r="G22" i="2" s="1"/>
  <c r="H21" i="2"/>
  <c r="F21" i="2"/>
  <c r="G21" i="2" s="1"/>
  <c r="E44" i="2" l="1"/>
  <c r="E49" i="2"/>
  <c r="E48" i="2"/>
  <c r="E46" i="2"/>
  <c r="E47" i="2"/>
  <c r="E45" i="2"/>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E65" i="1"/>
  <c r="E64" i="1"/>
  <c r="E63" i="1"/>
  <c r="E62" i="1"/>
  <c r="E61" i="1"/>
  <c r="E60" i="1"/>
  <c r="E66" i="1" s="1"/>
  <c r="F63" i="1" s="1"/>
  <c r="E50" i="2" l="1"/>
  <c r="F49" i="2" s="1"/>
  <c r="F61" i="1"/>
  <c r="F62" i="1"/>
  <c r="F60" i="1"/>
  <c r="F65" i="1"/>
  <c r="F64" i="1"/>
  <c r="F44" i="2" l="1"/>
  <c r="F47" i="2"/>
  <c r="F48" i="2"/>
  <c r="F46" i="2"/>
  <c r="F45" i="2"/>
  <c r="H21" i="1"/>
</calcChain>
</file>

<file path=xl/sharedStrings.xml><?xml version="1.0" encoding="utf-8"?>
<sst xmlns="http://schemas.openxmlformats.org/spreadsheetml/2006/main" count="235" uniqueCount="170">
  <si>
    <t>CỘNG HÒA XÃ HỘI CHỦ NGHĨA VIỆT NAM</t>
  </si>
  <si>
    <t>Độc lập - Tự do - Hạnh phúc</t>
  </si>
  <si>
    <t>TRƯỜNG CAO ĐẲNG LÝ TỰ TRỌNG</t>
  </si>
  <si>
    <t>THÀNH PHỐ HỒ CHÍ MINH</t>
  </si>
  <si>
    <t>BIÊN BẢN HỌP LỚP ĐÁNH GIÁ KẾT QUẢ RÈN LUYỆN SINH VIÊN</t>
  </si>
  <si>
    <t>LỚP …</t>
  </si>
  <si>
    <t>NĂM HỌC: …</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</si>
  <si>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</si>
  <si>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</si>
  <si>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</si>
  <si>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</si>
  <si>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</si>
  <si>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</si>
  <si>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</si>
  <si>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</si>
  <si>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</si>
  <si>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</si>
  <si>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</si>
  <si>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</si>
  <si>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</si>
  <si>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</si>
  <si>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</si>
  <si>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</si>
  <si>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</si>
  <si>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</si>
  <si>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</si>
  <si>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</si>
  <si>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</si>
  <si>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</si>
  <si>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</si>
  <si>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</si>
  <si>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</si>
  <si>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</si>
  <si>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</si>
  <si>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</si>
  <si>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</si>
  <si>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</si>
  <si>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</si>
  <si>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</si>
  <si>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</si>
  <si>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</si>
  <si>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</si>
  <si>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</si>
  <si>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</si>
  <si>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</si>
  <si>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TRƯỞNG KHOA</t>
  </si>
  <si>
    <t>01</t>
  </si>
  <si>
    <t>02</t>
  </si>
  <si>
    <t>03</t>
  </si>
  <si>
    <t>04</t>
  </si>
  <si>
    <t>Nguyễn Văn</t>
  </si>
  <si>
    <t>D</t>
  </si>
  <si>
    <t xml:space="preserve">HỌC KỲ … </t>
  </si>
  <si>
    <t>Không xếp loại</t>
  </si>
  <si>
    <t>KHOA CÔNG NGHỆ THÔNG TIN</t>
  </si>
  <si>
    <t>Trần Việt Khánh</t>
  </si>
  <si>
    <t>Thành phố Hồ Chí Minh, ngày … tháng … năm 2023</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</si>
  <si>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</si>
  <si>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</si>
  <si>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</si>
  <si>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</si>
  <si>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</si>
  <si>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</si>
  <si>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</si>
  <si>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</si>
  <si>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</si>
  <si>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</si>
  <si>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</si>
  <si>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</si>
  <si>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</si>
  <si>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</si>
  <si>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</si>
  <si>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</si>
  <si>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</si>
  <si>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</si>
  <si>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</si>
  <si>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</si>
  <si>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</si>
  <si>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</si>
  <si>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</si>
  <si>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</si>
  <si>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</si>
  <si>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</si>
  <si>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</si>
  <si>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</si>
  <si>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</si>
  <si>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</si>
  <si>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</si>
  <si>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</si>
  <si>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SV đồng ý</t>
  </si>
  <si>
    <t>SV tham gia</t>
  </si>
  <si>
    <t>Tỷ lệ %</t>
  </si>
  <si>
    <t>Duy</t>
  </si>
  <si>
    <t>Sang</t>
  </si>
  <si>
    <t>Trần Minh</t>
  </si>
  <si>
    <t>Trí</t>
  </si>
  <si>
    <t>Lớp trưởng</t>
  </si>
  <si>
    <t>LP phong trào</t>
  </si>
  <si>
    <t>HỌC KỲ  I</t>
  </si>
  <si>
    <t>NĂM HỌC: 2023-2024</t>
  </si>
  <si>
    <t>P.TRƯỞNG KHOA</t>
  </si>
  <si>
    <t>Địa điểm: .........</t>
  </si>
  <si>
    <t>Nam</t>
  </si>
  <si>
    <t>Quốc</t>
  </si>
  <si>
    <t>Thuận</t>
  </si>
  <si>
    <t>21C1-LTM2</t>
  </si>
  <si>
    <t>Chủ tọa: Ông (Bà) Vũ Thị Thái Linh; Chức vụ: Cố vấn học tập.</t>
  </si>
  <si>
    <r>
      <t>Thành phần tham dự: Tập thể lớp</t>
    </r>
    <r>
      <rPr>
        <b/>
        <sz val="13"/>
        <color theme="1"/>
        <rFont val="Times New Roman"/>
        <family val="1"/>
      </rPr>
      <t xml:space="preserve"> 21C1-LTMT2</t>
    </r>
  </si>
  <si>
    <t>21003378</t>
  </si>
  <si>
    <t>Nguyễn Ngọc Thanh</t>
  </si>
  <si>
    <t>Điền</t>
  </si>
  <si>
    <t>21004360</t>
  </si>
  <si>
    <t>Trần Văn</t>
  </si>
  <si>
    <t>Được</t>
  </si>
  <si>
    <t>21004232</t>
  </si>
  <si>
    <t>Hồng Thái</t>
  </si>
  <si>
    <t>Dương</t>
  </si>
  <si>
    <t>21003305</t>
  </si>
  <si>
    <t>Văn Khải</t>
  </si>
  <si>
    <t>21000773</t>
  </si>
  <si>
    <t>Huỳnh Nguyễn Gia</t>
  </si>
  <si>
    <t>Hưng</t>
  </si>
  <si>
    <t>21004582</t>
  </si>
  <si>
    <t>Lê Thành</t>
  </si>
  <si>
    <t>21004297</t>
  </si>
  <si>
    <t>Trần Hạo</t>
  </si>
  <si>
    <t>21003734</t>
  </si>
  <si>
    <t>Nguyễn Ngọc Lễ</t>
  </si>
  <si>
    <t>Nghĩa</t>
  </si>
  <si>
    <t>21003939</t>
  </si>
  <si>
    <t>Lư Hồng</t>
  </si>
  <si>
    <t>Nhật</t>
  </si>
  <si>
    <t>21004038</t>
  </si>
  <si>
    <t>Lê Thế</t>
  </si>
  <si>
    <t>Phương</t>
  </si>
  <si>
    <t>21003856</t>
  </si>
  <si>
    <t>Nguyễn Phú</t>
  </si>
  <si>
    <t>21003343</t>
  </si>
  <si>
    <t>Phạm Hữu</t>
  </si>
  <si>
    <t>21003600</t>
  </si>
  <si>
    <t>21001371</t>
  </si>
  <si>
    <t>Phạm Duy</t>
  </si>
  <si>
    <t>Sĩ</t>
  </si>
  <si>
    <t>21003886</t>
  </si>
  <si>
    <t>21004748</t>
  </si>
  <si>
    <t>Phạm Cát</t>
  </si>
  <si>
    <t>Tiên</t>
  </si>
  <si>
    <t>21003926</t>
  </si>
  <si>
    <t>Nguyễn Đăng Minh</t>
  </si>
  <si>
    <t>21003433</t>
  </si>
  <si>
    <t>Lê Hữu</t>
  </si>
  <si>
    <t>Triết</t>
  </si>
  <si>
    <t>21004044</t>
  </si>
  <si>
    <t>Lê Nguyễn Anh</t>
  </si>
  <si>
    <t>Tú</t>
  </si>
  <si>
    <t>21004078</t>
  </si>
  <si>
    <t>Phạm Tấn</t>
  </si>
  <si>
    <t>Tuân</t>
  </si>
  <si>
    <t>Hiện diện: 20/20 SV.</t>
  </si>
  <si>
    <t>Vắng: 0 SV, lý do: 0</t>
  </si>
  <si>
    <t>Thư ký: Nguyễn Ngọc Thanh Điền; Chức vụ: Lớp trưởng</t>
  </si>
  <si>
    <t>Nguyễn Ngọc Thanh Điền</t>
  </si>
  <si>
    <t>Vũ Thị Thái Linh</t>
  </si>
  <si>
    <t>LỚP</t>
  </si>
  <si>
    <t>F2.1 - 03 (Giảng đường F2-B)</t>
  </si>
  <si>
    <t>Thời gian họp: 09 giờ 30 phút ngày 15/12/2023.</t>
  </si>
  <si>
    <t>LP học tập</t>
  </si>
  <si>
    <t>Không có điểm thực tập do chưa đóng học phí</t>
  </si>
  <si>
    <t>Tổ trưởng 1</t>
  </si>
  <si>
    <t>Tổ trưởng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</si>
</sst>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color theme="1"/>
      <name val="Calibri"/>
      <family val="2"/>
      <charset val="163"/>
      <scheme val="minor"/>
    </font>
    <font>
      <sz val="13"/>
      <color theme="0"/>
      <name val="Times New Roman"/>
      <family val="1"/>
    </font>
    <font>
      <sz val="11"/>
      <color indexed="8"/>
      <name val="Times New Roman"/>
      <family val="1"/>
    </font>
    <font>
      <b/>
      <sz val="11"/>
      <color indexed="8"/>
      <name val="Times New Roman"/>
      <family val="1"/>
    </font>
    <font>
      <sz val="12"/>
      <color indexed="8"/>
      <name val="Times New Roman"/>
      <family val="1"/>
    </font>
    <font>
      <sz val="9.5"/>
      <color theme="1"/>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9" fontId="8" fillId="0" borderId="0" applyFont="0" applyFill="0" applyBorder="0" applyAlignment="0" applyProtection="0"/>
  </cellStyleXfs>
  <cellXfs count="65">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0" fontId="7" fillId="0" borderId="0" xfId="0" applyFont="1" applyAlignment="1">
      <alignment vertical="center"/>
    </xf>
    <xf numFmtId="0" fontId="1" fillId="0" borderId="1" xfId="0" applyFont="1" applyBorder="1" applyAlignment="1">
      <alignment vertical="center"/>
    </xf>
    <xf numFmtId="0" fontId="1" fillId="0" borderId="1" xfId="0" applyFont="1" applyBorder="1" applyAlignment="1">
      <alignment vertical="center" wrapText="1"/>
    </xf>
    <xf numFmtId="0" fontId="9" fillId="0" borderId="0" xfId="0" applyFont="1" applyAlignment="1">
      <alignment horizontal="center" vertical="center"/>
    </xf>
    <xf numFmtId="9" fontId="3" fillId="0" borderId="1" xfId="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center" vertical="center" wrapText="1"/>
    </xf>
    <xf numFmtId="0" fontId="10" fillId="0" borderId="1" xfId="0" quotePrefix="1" applyFont="1" applyBorder="1" applyAlignment="1">
      <alignment horizontal="center" vertical="center"/>
    </xf>
    <xf numFmtId="0" fontId="10" fillId="0" borderId="9" xfId="0" applyFont="1" applyBorder="1" applyAlignment="1">
      <alignment vertical="center"/>
    </xf>
    <xf numFmtId="0" fontId="11" fillId="0" borderId="8" xfId="0" applyFont="1" applyBorder="1" applyAlignment="1">
      <alignment vertical="center"/>
    </xf>
    <xf numFmtId="0" fontId="1" fillId="0" borderId="1" xfId="0" applyFont="1" applyBorder="1" applyAlignment="1">
      <alignment horizontal="center" vertical="center"/>
    </xf>
    <xf numFmtId="0" fontId="10" fillId="2" borderId="9" xfId="0" applyFont="1" applyFill="1" applyBorder="1" applyAlignment="1">
      <alignment vertical="center"/>
    </xf>
    <xf numFmtId="0" fontId="11" fillId="2" borderId="8" xfId="0" applyFont="1" applyFill="1" applyBorder="1" applyAlignment="1">
      <alignment vertical="center"/>
    </xf>
    <xf numFmtId="0" fontId="10" fillId="0" borderId="9" xfId="0" applyFont="1" applyFill="1" applyBorder="1" applyAlignment="1">
      <alignment vertical="center"/>
    </xf>
    <xf numFmtId="0" fontId="11" fillId="0" borderId="8" xfId="0" applyFont="1" applyFill="1" applyBorder="1" applyAlignment="1">
      <alignment vertical="center"/>
    </xf>
    <xf numFmtId="0" fontId="12" fillId="0" borderId="1" xfId="0" applyFont="1" applyBorder="1" applyAlignment="1">
      <alignment horizontal="center" vertical="center"/>
    </xf>
    <xf numFmtId="0" fontId="12" fillId="0" borderId="1" xfId="0" applyFont="1" applyFill="1" applyBorder="1" applyAlignment="1">
      <alignment horizontal="center" vertical="center"/>
    </xf>
    <xf numFmtId="0" fontId="12" fillId="2" borderId="1" xfId="0" applyFont="1" applyFill="1" applyBorder="1" applyAlignment="1">
      <alignment horizontal="center" vertical="center"/>
    </xf>
    <xf numFmtId="0" fontId="1" fillId="0" borderId="1" xfId="0" applyFont="1" applyBorder="1" applyAlignment="1">
      <alignment horizontal="center" vertical="center" wrapText="1"/>
    </xf>
    <xf numFmtId="0" fontId="5"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xf>
    <xf numFmtId="0" fontId="1" fillId="0" borderId="0" xfId="0" applyFont="1" applyAlignment="1">
      <alignment horizontal="justify" vertical="justify" wrapText="1"/>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vertical="center" wrapText="1"/>
    </xf>
    <xf numFmtId="0" fontId="13" fillId="0" borderId="1" xfId="0" applyFont="1" applyBorder="1" applyAlignment="1">
      <alignment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id="{1CBBD2AA-78F3-4BF7-840C-564D3147A19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id="{F5576EF7-05C7-47F4-9B65-0270E4F8CB7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id="{26874FB8-B148-44E0-9079-31AD51EBC1D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id="{D0C24395-AEC8-4D38-B1F0-8CE0376472C8}"/>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a16="http://schemas.microsoft.com/office/drawing/2014/main" id="{8715FCDE-3331-435A-8630-1AFE0C00229E}"/>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a16="http://schemas.microsoft.com/office/drawing/2014/main" id="{194BA3FB-2B3E-4E9D-A9F6-9FD2B617A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6"/>
  <sheetViews>
    <sheetView topLeftCell="A13" zoomScale="130" zoomScaleNormal="130" workbookViewId="0">
      <selection activeCell="A13" sqref="A1:XFD1048576"/>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 customWidth="1"/>
    <col min="6" max="6" width="9.140625" style="2"/>
    <col min="7" max="7" width="12.140625" style="2" customWidth="1"/>
    <col min="8" max="8" width="8.7109375" style="1" customWidth="1"/>
    <col min="9" max="9" width="12.5703125" style="1" customWidth="1"/>
    <col min="10" max="16384" width="9.140625" style="1"/>
  </cols>
  <sheetData>
    <row r="1" spans="1:9" s="3" customFormat="1" ht="15.75" x14ac:dyDescent="0.25">
      <c r="A1" s="55" t="s">
        <v>2</v>
      </c>
      <c r="B1" s="55"/>
      <c r="C1" s="55"/>
      <c r="D1" s="55"/>
      <c r="E1" s="19" t="s">
        <v>0</v>
      </c>
      <c r="F1" s="19"/>
      <c r="G1" s="19"/>
      <c r="H1" s="19"/>
      <c r="I1" s="19"/>
    </row>
    <row r="2" spans="1:9" s="3" customFormat="1" x14ac:dyDescent="0.25">
      <c r="A2" s="55" t="s">
        <v>3</v>
      </c>
      <c r="B2" s="55"/>
      <c r="C2" s="55"/>
      <c r="D2" s="55"/>
      <c r="E2" s="47" t="s">
        <v>1</v>
      </c>
      <c r="F2" s="47"/>
      <c r="G2" s="47"/>
      <c r="H2" s="47"/>
      <c r="I2" s="6"/>
    </row>
    <row r="3" spans="1:9" s="3" customFormat="1" x14ac:dyDescent="0.25">
      <c r="A3" s="56" t="s">
        <v>54</v>
      </c>
      <c r="B3" s="56"/>
      <c r="C3" s="56"/>
      <c r="D3" s="56"/>
      <c r="E3" s="19"/>
      <c r="F3" s="47"/>
      <c r="G3" s="47"/>
      <c r="H3" s="47"/>
      <c r="I3" s="47"/>
    </row>
    <row r="4" spans="1:9" s="3" customFormat="1" x14ac:dyDescent="0.25">
      <c r="A4" s="12"/>
      <c r="B4" s="12"/>
      <c r="C4" s="12"/>
      <c r="D4" s="12"/>
      <c r="E4" s="12"/>
      <c r="F4" s="5"/>
      <c r="G4" s="5"/>
      <c r="H4" s="5"/>
      <c r="I4" s="5"/>
    </row>
    <row r="5" spans="1:9" ht="23.25" customHeight="1" x14ac:dyDescent="0.25">
      <c r="A5" s="47" t="s">
        <v>4</v>
      </c>
      <c r="B5" s="47"/>
      <c r="C5" s="47"/>
      <c r="D5" s="47"/>
      <c r="E5" s="47"/>
      <c r="F5" s="47"/>
      <c r="G5" s="47"/>
      <c r="H5" s="47"/>
      <c r="I5" s="47"/>
    </row>
    <row r="6" spans="1:9" s="6" customFormat="1" x14ac:dyDescent="0.25">
      <c r="B6" s="6" t="s">
        <v>5</v>
      </c>
      <c r="D6" s="20" t="s">
        <v>52</v>
      </c>
      <c r="F6" s="20" t="s">
        <v>6</v>
      </c>
    </row>
    <row r="7" spans="1:9" s="6" customFormat="1" x14ac:dyDescent="0.25">
      <c r="E7" s="5"/>
      <c r="F7" s="5"/>
      <c r="G7" s="5"/>
    </row>
    <row r="8" spans="1:9" ht="21.75" customHeight="1" x14ac:dyDescent="0.25">
      <c r="A8" s="8" t="s">
        <v>7</v>
      </c>
      <c r="B8" s="1" t="s">
        <v>8</v>
      </c>
    </row>
    <row r="9" spans="1:9" ht="21.75" customHeight="1" x14ac:dyDescent="0.25">
      <c r="A9" s="8" t="s">
        <v>10</v>
      </c>
      <c r="B9" s="1" t="s">
        <v>9</v>
      </c>
    </row>
    <row r="10" spans="1:9" ht="21.75" customHeight="1" x14ac:dyDescent="0.25">
      <c r="A10" s="8" t="s">
        <v>11</v>
      </c>
      <c r="B10" s="6" t="s">
        <v>12</v>
      </c>
    </row>
    <row r="11" spans="1:9" ht="22.5" customHeight="1" x14ac:dyDescent="0.25">
      <c r="A11" s="8"/>
      <c r="B11" s="1" t="s">
        <v>13</v>
      </c>
    </row>
    <row r="12" spans="1:9" ht="22.5" customHeight="1" x14ac:dyDescent="0.25">
      <c r="A12" s="8"/>
      <c r="B12" s="1" t="s">
        <v>14</v>
      </c>
    </row>
    <row r="13" spans="1:9" ht="22.5" customHeight="1" x14ac:dyDescent="0.25">
      <c r="A13" s="8"/>
      <c r="B13" s="1" t="s">
        <v>15</v>
      </c>
    </row>
    <row r="14" spans="1:9" ht="22.5" customHeight="1" x14ac:dyDescent="0.25">
      <c r="A14" s="8"/>
      <c r="B14" s="1" t="s">
        <v>16</v>
      </c>
    </row>
    <row r="15" spans="1:9" ht="22.5" customHeight="1" x14ac:dyDescent="0.25">
      <c r="A15" s="8"/>
      <c r="B15" s="1" t="s">
        <v>17</v>
      </c>
    </row>
    <row r="16" spans="1:9" x14ac:dyDescent="0.25">
      <c r="A16" s="8" t="s">
        <v>19</v>
      </c>
      <c r="B16" s="6" t="s">
        <v>18</v>
      </c>
    </row>
    <row r="17" spans="1:13" ht="46.5" customHeight="1" x14ac:dyDescent="0.25">
      <c r="A17" s="54" t="s">
        <v>20</v>
      </c>
      <c r="B17" s="54"/>
      <c r="C17" s="54"/>
      <c r="D17" s="54"/>
      <c r="E17" s="54"/>
      <c r="F17" s="54"/>
      <c r="G17" s="54"/>
      <c r="H17" s="54"/>
      <c r="I17" s="54"/>
      <c r="J17" s="9"/>
    </row>
    <row r="18" spans="1:13" x14ac:dyDescent="0.25">
      <c r="A18" s="7"/>
    </row>
    <row r="19" spans="1:13" ht="33" customHeight="1" x14ac:dyDescent="0.25">
      <c r="A19" s="61" t="s">
        <v>21</v>
      </c>
      <c r="B19" s="61" t="s">
        <v>22</v>
      </c>
      <c r="C19" s="48" t="s">
        <v>23</v>
      </c>
      <c r="D19" s="49"/>
      <c r="E19" s="59" t="s">
        <v>24</v>
      </c>
      <c r="F19" s="61" t="s">
        <v>25</v>
      </c>
      <c r="G19" s="61"/>
      <c r="H19" s="61"/>
      <c r="I19" s="62" t="s">
        <v>28</v>
      </c>
      <c r="K19" s="44" t="s">
        <v>89</v>
      </c>
      <c r="M19" s="25" t="s">
        <v>90</v>
      </c>
    </row>
    <row r="20" spans="1:13" ht="16.5" customHeight="1" x14ac:dyDescent="0.25">
      <c r="A20" s="61"/>
      <c r="B20" s="61"/>
      <c r="C20" s="50"/>
      <c r="D20" s="51"/>
      <c r="E20" s="60"/>
      <c r="F20" s="10" t="s">
        <v>26</v>
      </c>
      <c r="G20" s="10" t="s">
        <v>27</v>
      </c>
      <c r="H20" s="10" t="s">
        <v>91</v>
      </c>
      <c r="I20" s="62"/>
      <c r="K20" s="44"/>
      <c r="M20" s="1">
        <v>20</v>
      </c>
    </row>
    <row r="21" spans="1:13" x14ac:dyDescent="0.25">
      <c r="A21" s="16" t="s">
        <v>46</v>
      </c>
      <c r="B21" s="14"/>
      <c r="C21" s="17" t="s">
        <v>50</v>
      </c>
      <c r="D21" s="18" t="s">
        <v>51</v>
      </c>
      <c r="E21" s="14"/>
      <c r="F21" s="14"/>
      <c r="G21" s="14" t="s">
        <v>33</v>
      </c>
      <c r="H21" s="11">
        <f>K21/$M$20</f>
        <v>0</v>
      </c>
      <c r="I21" s="11"/>
      <c r="K21" s="24">
        <v>0</v>
      </c>
    </row>
    <row r="22" spans="1:13" x14ac:dyDescent="0.25">
      <c r="A22" s="16" t="s">
        <v>47</v>
      </c>
      <c r="B22" s="14"/>
      <c r="C22" s="17"/>
      <c r="D22" s="18"/>
      <c r="E22" s="14"/>
      <c r="F22" s="14"/>
      <c r="G22" s="14"/>
      <c r="H22" s="11">
        <f t="shared" ref="H22:H56" si="0">K22/$M$20</f>
        <v>0</v>
      </c>
      <c r="I22" s="11"/>
      <c r="K22" s="24">
        <v>0</v>
      </c>
    </row>
    <row r="23" spans="1:13" x14ac:dyDescent="0.25">
      <c r="A23" s="16" t="s">
        <v>48</v>
      </c>
      <c r="B23" s="14"/>
      <c r="C23" s="17"/>
      <c r="D23" s="18"/>
      <c r="E23" s="14"/>
      <c r="F23" s="14"/>
      <c r="G23" s="14"/>
      <c r="H23" s="11">
        <f t="shared" si="0"/>
        <v>0</v>
      </c>
      <c r="I23" s="11"/>
      <c r="K23" s="24">
        <v>0</v>
      </c>
    </row>
    <row r="24" spans="1:13" x14ac:dyDescent="0.25">
      <c r="A24" s="16" t="s">
        <v>49</v>
      </c>
      <c r="B24" s="14"/>
      <c r="C24" s="17"/>
      <c r="D24" s="18"/>
      <c r="E24" s="14"/>
      <c r="F24" s="14"/>
      <c r="G24" s="14"/>
      <c r="H24" s="11">
        <f t="shared" si="0"/>
        <v>0</v>
      </c>
      <c r="I24" s="11"/>
      <c r="K24" s="24">
        <v>0</v>
      </c>
    </row>
    <row r="25" spans="1:13" x14ac:dyDescent="0.25">
      <c r="A25" s="16" t="s">
        <v>57</v>
      </c>
      <c r="B25" s="14"/>
      <c r="C25" s="17"/>
      <c r="D25" s="18"/>
      <c r="E25" s="14"/>
      <c r="F25" s="14"/>
      <c r="G25" s="14"/>
      <c r="H25" s="11">
        <f t="shared" si="0"/>
        <v>0</v>
      </c>
      <c r="I25" s="11"/>
      <c r="K25" s="24">
        <v>0</v>
      </c>
    </row>
    <row r="26" spans="1:13" x14ac:dyDescent="0.25">
      <c r="A26" s="16" t="s">
        <v>58</v>
      </c>
      <c r="B26" s="14"/>
      <c r="C26" s="17"/>
      <c r="D26" s="18"/>
      <c r="E26" s="14"/>
      <c r="F26" s="14"/>
      <c r="G26" s="14"/>
      <c r="H26" s="11">
        <f t="shared" si="0"/>
        <v>0</v>
      </c>
      <c r="I26" s="11"/>
      <c r="K26" s="24">
        <v>0</v>
      </c>
    </row>
    <row r="27" spans="1:13" x14ac:dyDescent="0.25">
      <c r="A27" s="16" t="s">
        <v>59</v>
      </c>
      <c r="B27" s="14"/>
      <c r="C27" s="17"/>
      <c r="D27" s="18"/>
      <c r="E27" s="14"/>
      <c r="F27" s="14"/>
      <c r="G27" s="14"/>
      <c r="H27" s="11">
        <f t="shared" si="0"/>
        <v>0</v>
      </c>
      <c r="I27" s="11"/>
      <c r="K27" s="24">
        <v>0</v>
      </c>
    </row>
    <row r="28" spans="1:13" x14ac:dyDescent="0.25">
      <c r="A28" s="16" t="s">
        <v>60</v>
      </c>
      <c r="B28" s="14"/>
      <c r="C28" s="17"/>
      <c r="D28" s="18"/>
      <c r="E28" s="14"/>
      <c r="F28" s="14"/>
      <c r="G28" s="14"/>
      <c r="H28" s="11">
        <f t="shared" si="0"/>
        <v>0</v>
      </c>
      <c r="I28" s="11"/>
      <c r="K28" s="24">
        <v>0</v>
      </c>
    </row>
    <row r="29" spans="1:13" x14ac:dyDescent="0.25">
      <c r="A29" s="16" t="s">
        <v>61</v>
      </c>
      <c r="B29" s="14"/>
      <c r="C29" s="17"/>
      <c r="D29" s="18"/>
      <c r="E29" s="14"/>
      <c r="F29" s="14"/>
      <c r="G29" s="14"/>
      <c r="H29" s="11">
        <f t="shared" si="0"/>
        <v>0</v>
      </c>
      <c r="I29" s="11"/>
      <c r="K29" s="24">
        <v>0</v>
      </c>
    </row>
    <row r="30" spans="1:13" x14ac:dyDescent="0.25">
      <c r="A30" s="16" t="s">
        <v>62</v>
      </c>
      <c r="B30" s="14"/>
      <c r="C30" s="17"/>
      <c r="D30" s="18"/>
      <c r="E30" s="14"/>
      <c r="F30" s="14"/>
      <c r="G30" s="14"/>
      <c r="H30" s="11">
        <f t="shared" si="0"/>
        <v>0</v>
      </c>
      <c r="I30" s="11"/>
      <c r="K30" s="24">
        <v>0</v>
      </c>
    </row>
    <row r="31" spans="1:13" x14ac:dyDescent="0.25">
      <c r="A31" s="16" t="s">
        <v>63</v>
      </c>
      <c r="B31" s="14"/>
      <c r="C31" s="17"/>
      <c r="D31" s="18"/>
      <c r="E31" s="14"/>
      <c r="F31" s="14"/>
      <c r="G31" s="14"/>
      <c r="H31" s="11">
        <f t="shared" si="0"/>
        <v>0</v>
      </c>
      <c r="I31" s="11"/>
      <c r="K31" s="24">
        <v>0</v>
      </c>
    </row>
    <row r="32" spans="1:13" x14ac:dyDescent="0.25">
      <c r="A32" s="16" t="s">
        <v>64</v>
      </c>
      <c r="B32" s="14"/>
      <c r="C32" s="17"/>
      <c r="D32" s="18"/>
      <c r="E32" s="14"/>
      <c r="F32" s="14"/>
      <c r="G32" s="14"/>
      <c r="H32" s="11">
        <f t="shared" si="0"/>
        <v>0</v>
      </c>
      <c r="I32" s="11"/>
      <c r="K32" s="24">
        <v>0</v>
      </c>
    </row>
    <row r="33" spans="1:11" x14ac:dyDescent="0.25">
      <c r="A33" s="16" t="s">
        <v>65</v>
      </c>
      <c r="B33" s="14"/>
      <c r="C33" s="17"/>
      <c r="D33" s="18"/>
      <c r="E33" s="14"/>
      <c r="F33" s="14"/>
      <c r="G33" s="14"/>
      <c r="H33" s="11">
        <f t="shared" si="0"/>
        <v>0</v>
      </c>
      <c r="I33" s="11"/>
      <c r="K33" s="24">
        <v>0</v>
      </c>
    </row>
    <row r="34" spans="1:11" x14ac:dyDescent="0.25">
      <c r="A34" s="16" t="s">
        <v>66</v>
      </c>
      <c r="B34" s="14"/>
      <c r="C34" s="17"/>
      <c r="D34" s="18"/>
      <c r="E34" s="14"/>
      <c r="F34" s="14"/>
      <c r="G34" s="14"/>
      <c r="H34" s="11">
        <f t="shared" si="0"/>
        <v>0</v>
      </c>
      <c r="I34" s="11"/>
      <c r="K34" s="24">
        <v>0</v>
      </c>
    </row>
    <row r="35" spans="1:11" x14ac:dyDescent="0.25">
      <c r="A35" s="16" t="s">
        <v>67</v>
      </c>
      <c r="B35" s="14"/>
      <c r="C35" s="17"/>
      <c r="D35" s="18"/>
      <c r="E35" s="14"/>
      <c r="F35" s="14"/>
      <c r="G35" s="14"/>
      <c r="H35" s="11">
        <f t="shared" si="0"/>
        <v>0</v>
      </c>
      <c r="I35" s="11"/>
      <c r="K35" s="24">
        <v>0</v>
      </c>
    </row>
    <row r="36" spans="1:11" x14ac:dyDescent="0.25">
      <c r="A36" s="16" t="s">
        <v>68</v>
      </c>
      <c r="B36" s="14"/>
      <c r="C36" s="17"/>
      <c r="D36" s="18"/>
      <c r="E36" s="14"/>
      <c r="F36" s="14"/>
      <c r="G36" s="14"/>
      <c r="H36" s="11">
        <f t="shared" si="0"/>
        <v>0</v>
      </c>
      <c r="I36" s="11"/>
      <c r="K36" s="24">
        <v>0</v>
      </c>
    </row>
    <row r="37" spans="1:11" x14ac:dyDescent="0.25">
      <c r="A37" s="16" t="s">
        <v>69</v>
      </c>
      <c r="B37" s="14"/>
      <c r="C37" s="17"/>
      <c r="D37" s="18"/>
      <c r="E37" s="14"/>
      <c r="F37" s="14"/>
      <c r="G37" s="14"/>
      <c r="H37" s="11">
        <f t="shared" si="0"/>
        <v>0</v>
      </c>
      <c r="I37" s="11"/>
      <c r="K37" s="24">
        <v>0</v>
      </c>
    </row>
    <row r="38" spans="1:11" x14ac:dyDescent="0.25">
      <c r="A38" s="16" t="s">
        <v>70</v>
      </c>
      <c r="B38" s="14"/>
      <c r="C38" s="17"/>
      <c r="D38" s="18"/>
      <c r="E38" s="14"/>
      <c r="F38" s="14"/>
      <c r="G38" s="14"/>
      <c r="H38" s="11">
        <f t="shared" si="0"/>
        <v>0</v>
      </c>
      <c r="I38" s="11"/>
      <c r="K38" s="24">
        <v>0</v>
      </c>
    </row>
    <row r="39" spans="1:11" x14ac:dyDescent="0.25">
      <c r="A39" s="16" t="s">
        <v>71</v>
      </c>
      <c r="B39" s="14"/>
      <c r="C39" s="17"/>
      <c r="D39" s="18"/>
      <c r="E39" s="14"/>
      <c r="F39" s="14"/>
      <c r="G39" s="14"/>
      <c r="H39" s="11">
        <f t="shared" si="0"/>
        <v>0</v>
      </c>
      <c r="I39" s="11"/>
      <c r="K39" s="24">
        <v>0</v>
      </c>
    </row>
    <row r="40" spans="1:11" x14ac:dyDescent="0.25">
      <c r="A40" s="16" t="s">
        <v>72</v>
      </c>
      <c r="B40" s="14"/>
      <c r="C40" s="17"/>
      <c r="D40" s="18"/>
      <c r="E40" s="14"/>
      <c r="F40" s="14"/>
      <c r="G40" s="14"/>
      <c r="H40" s="11">
        <f t="shared" si="0"/>
        <v>0</v>
      </c>
      <c r="I40" s="11"/>
      <c r="K40" s="24">
        <v>0</v>
      </c>
    </row>
    <row r="41" spans="1:11" x14ac:dyDescent="0.25">
      <c r="A41" s="16" t="s">
        <v>73</v>
      </c>
      <c r="B41" s="14"/>
      <c r="C41" s="17"/>
      <c r="D41" s="18"/>
      <c r="E41" s="14"/>
      <c r="F41" s="14"/>
      <c r="G41" s="14"/>
      <c r="H41" s="11">
        <f t="shared" si="0"/>
        <v>0</v>
      </c>
      <c r="I41" s="11"/>
      <c r="K41" s="24">
        <v>0</v>
      </c>
    </row>
    <row r="42" spans="1:11" x14ac:dyDescent="0.25">
      <c r="A42" s="16" t="s">
        <v>74</v>
      </c>
      <c r="B42" s="14"/>
      <c r="C42" s="17"/>
      <c r="D42" s="18"/>
      <c r="E42" s="14"/>
      <c r="F42" s="14"/>
      <c r="G42" s="14"/>
      <c r="H42" s="11">
        <f t="shared" si="0"/>
        <v>0</v>
      </c>
      <c r="I42" s="11"/>
      <c r="K42" s="24">
        <v>0</v>
      </c>
    </row>
    <row r="43" spans="1:11" x14ac:dyDescent="0.25">
      <c r="A43" s="16" t="s">
        <v>75</v>
      </c>
      <c r="B43" s="14"/>
      <c r="C43" s="17"/>
      <c r="D43" s="18"/>
      <c r="E43" s="14"/>
      <c r="F43" s="14"/>
      <c r="G43" s="14"/>
      <c r="H43" s="11">
        <f t="shared" si="0"/>
        <v>0</v>
      </c>
      <c r="I43" s="11"/>
      <c r="K43" s="24">
        <v>0</v>
      </c>
    </row>
    <row r="44" spans="1:11" x14ac:dyDescent="0.25">
      <c r="A44" s="16" t="s">
        <v>76</v>
      </c>
      <c r="B44" s="14"/>
      <c r="C44" s="17"/>
      <c r="D44" s="18"/>
      <c r="E44" s="14"/>
      <c r="F44" s="14"/>
      <c r="G44" s="14"/>
      <c r="H44" s="11">
        <f t="shared" si="0"/>
        <v>0</v>
      </c>
      <c r="I44" s="11"/>
      <c r="K44" s="24">
        <v>0</v>
      </c>
    </row>
    <row r="45" spans="1:11" x14ac:dyDescent="0.25">
      <c r="A45" s="16" t="s">
        <v>77</v>
      </c>
      <c r="B45" s="14"/>
      <c r="C45" s="17"/>
      <c r="D45" s="18"/>
      <c r="E45" s="14"/>
      <c r="F45" s="14"/>
      <c r="G45" s="14"/>
      <c r="H45" s="11">
        <f t="shared" si="0"/>
        <v>0</v>
      </c>
      <c r="I45" s="11"/>
      <c r="K45" s="24">
        <v>0</v>
      </c>
    </row>
    <row r="46" spans="1:11" x14ac:dyDescent="0.25">
      <c r="A46" s="16" t="s">
        <v>78</v>
      </c>
      <c r="B46" s="14"/>
      <c r="C46" s="17"/>
      <c r="D46" s="18"/>
      <c r="E46" s="14"/>
      <c r="F46" s="14"/>
      <c r="G46" s="14"/>
      <c r="H46" s="11">
        <f t="shared" si="0"/>
        <v>0</v>
      </c>
      <c r="I46" s="11"/>
      <c r="K46" s="24">
        <v>0</v>
      </c>
    </row>
    <row r="47" spans="1:11" x14ac:dyDescent="0.25">
      <c r="A47" s="16" t="s">
        <v>79</v>
      </c>
      <c r="B47" s="14"/>
      <c r="C47" s="17"/>
      <c r="D47" s="18"/>
      <c r="E47" s="14"/>
      <c r="F47" s="14"/>
      <c r="G47" s="14"/>
      <c r="H47" s="11">
        <f t="shared" si="0"/>
        <v>0</v>
      </c>
      <c r="I47" s="11"/>
      <c r="K47" s="24">
        <v>0</v>
      </c>
    </row>
    <row r="48" spans="1:11" x14ac:dyDescent="0.25">
      <c r="A48" s="16" t="s">
        <v>80</v>
      </c>
      <c r="B48" s="14"/>
      <c r="C48" s="17"/>
      <c r="D48" s="18"/>
      <c r="E48" s="14"/>
      <c r="F48" s="14"/>
      <c r="G48" s="14"/>
      <c r="H48" s="11">
        <f t="shared" si="0"/>
        <v>0</v>
      </c>
      <c r="I48" s="11"/>
      <c r="K48" s="24">
        <v>0</v>
      </c>
    </row>
    <row r="49" spans="1:11" x14ac:dyDescent="0.25">
      <c r="A49" s="16" t="s">
        <v>81</v>
      </c>
      <c r="B49" s="14"/>
      <c r="C49" s="17"/>
      <c r="D49" s="18"/>
      <c r="E49" s="14"/>
      <c r="F49" s="14"/>
      <c r="G49" s="14"/>
      <c r="H49" s="11">
        <f t="shared" si="0"/>
        <v>0</v>
      </c>
      <c r="I49" s="11"/>
      <c r="K49" s="24">
        <v>0</v>
      </c>
    </row>
    <row r="50" spans="1:11" x14ac:dyDescent="0.25">
      <c r="A50" s="16" t="s">
        <v>82</v>
      </c>
      <c r="B50" s="14"/>
      <c r="C50" s="17"/>
      <c r="D50" s="18"/>
      <c r="E50" s="14"/>
      <c r="F50" s="14"/>
      <c r="G50" s="14"/>
      <c r="H50" s="11">
        <f t="shared" si="0"/>
        <v>0</v>
      </c>
      <c r="I50" s="11"/>
      <c r="K50" s="24">
        <v>0</v>
      </c>
    </row>
    <row r="51" spans="1:11" x14ac:dyDescent="0.25">
      <c r="A51" s="16" t="s">
        <v>83</v>
      </c>
      <c r="B51" s="14"/>
      <c r="C51" s="17"/>
      <c r="D51" s="18"/>
      <c r="E51" s="14"/>
      <c r="F51" s="14"/>
      <c r="G51" s="14"/>
      <c r="H51" s="11">
        <f t="shared" si="0"/>
        <v>0</v>
      </c>
      <c r="I51" s="11"/>
      <c r="K51" s="24">
        <v>0</v>
      </c>
    </row>
    <row r="52" spans="1:11" x14ac:dyDescent="0.25">
      <c r="A52" s="16" t="s">
        <v>84</v>
      </c>
      <c r="B52" s="14"/>
      <c r="C52" s="17"/>
      <c r="D52" s="18"/>
      <c r="E52" s="14"/>
      <c r="F52" s="14"/>
      <c r="G52" s="14"/>
      <c r="H52" s="11">
        <f t="shared" si="0"/>
        <v>0</v>
      </c>
      <c r="I52" s="11"/>
      <c r="K52" s="24">
        <v>0</v>
      </c>
    </row>
    <row r="53" spans="1:11" x14ac:dyDescent="0.25">
      <c r="A53" s="16" t="s">
        <v>85</v>
      </c>
      <c r="B53" s="14"/>
      <c r="C53" s="17"/>
      <c r="D53" s="18"/>
      <c r="E53" s="14"/>
      <c r="F53" s="14"/>
      <c r="G53" s="14"/>
      <c r="H53" s="11">
        <f t="shared" si="0"/>
        <v>0</v>
      </c>
      <c r="I53" s="11"/>
      <c r="K53" s="24">
        <v>0</v>
      </c>
    </row>
    <row r="54" spans="1:11" x14ac:dyDescent="0.25">
      <c r="A54" s="16" t="s">
        <v>86</v>
      </c>
      <c r="B54" s="14"/>
      <c r="C54" s="17"/>
      <c r="D54" s="18"/>
      <c r="E54" s="14"/>
      <c r="F54" s="14"/>
      <c r="G54" s="14"/>
      <c r="H54" s="11">
        <f t="shared" si="0"/>
        <v>0</v>
      </c>
      <c r="I54" s="11"/>
      <c r="K54" s="24">
        <v>0</v>
      </c>
    </row>
    <row r="55" spans="1:11" x14ac:dyDescent="0.25">
      <c r="A55" s="16" t="s">
        <v>87</v>
      </c>
      <c r="B55" s="14"/>
      <c r="C55" s="17"/>
      <c r="D55" s="18"/>
      <c r="E55" s="14"/>
      <c r="F55" s="14"/>
      <c r="G55" s="14"/>
      <c r="H55" s="11">
        <f t="shared" si="0"/>
        <v>0</v>
      </c>
      <c r="I55" s="11"/>
      <c r="K55" s="24">
        <v>0</v>
      </c>
    </row>
    <row r="56" spans="1:11" x14ac:dyDescent="0.25">
      <c r="A56" s="16" t="s">
        <v>88</v>
      </c>
      <c r="B56" s="14"/>
      <c r="C56" s="17"/>
      <c r="D56" s="18"/>
      <c r="E56" s="14"/>
      <c r="F56" s="14"/>
      <c r="G56" s="14"/>
      <c r="H56" s="11">
        <f t="shared" si="0"/>
        <v>0</v>
      </c>
      <c r="I56" s="11"/>
      <c r="K56" s="24">
        <v>0</v>
      </c>
    </row>
    <row r="57" spans="1:11" ht="10.5" customHeight="1" x14ac:dyDescent="0.25"/>
    <row r="58" spans="1:11" s="3" customFormat="1" ht="26.25" customHeight="1" x14ac:dyDescent="0.25">
      <c r="B58" s="1" t="s">
        <v>29</v>
      </c>
      <c r="E58" s="4"/>
      <c r="F58" s="4"/>
      <c r="G58" s="4"/>
    </row>
    <row r="59" spans="1:11" s="3" customFormat="1" ht="31.5" x14ac:dyDescent="0.25">
      <c r="B59" s="23"/>
      <c r="C59" s="57" t="s">
        <v>30</v>
      </c>
      <c r="D59" s="58"/>
      <c r="E59" s="10" t="s">
        <v>31</v>
      </c>
      <c r="F59" s="10" t="s">
        <v>32</v>
      </c>
      <c r="G59" s="4"/>
    </row>
    <row r="60" spans="1:11" s="3" customFormat="1" ht="15.75" x14ac:dyDescent="0.25">
      <c r="C60" s="22" t="s">
        <v>33</v>
      </c>
      <c r="D60" s="21"/>
      <c r="E60" s="15">
        <f>COUNTIF($G$21:$G$56,"Xuất sắc")</f>
        <v>1</v>
      </c>
      <c r="F60" s="27">
        <f>E60/$E$66</f>
        <v>1</v>
      </c>
      <c r="G60" s="4"/>
    </row>
    <row r="61" spans="1:11" s="3" customFormat="1" ht="15.75" x14ac:dyDescent="0.25">
      <c r="C61" s="22" t="s">
        <v>34</v>
      </c>
      <c r="D61" s="21"/>
      <c r="E61" s="15">
        <f>COUNTIF($G$21:$G$56,"Tốt")</f>
        <v>0</v>
      </c>
      <c r="F61" s="27">
        <f t="shared" ref="F61:F65" si="1">E61/$E$66</f>
        <v>0</v>
      </c>
      <c r="G61" s="4"/>
    </row>
    <row r="62" spans="1:11" s="3" customFormat="1" ht="15.75" x14ac:dyDescent="0.25">
      <c r="C62" s="22" t="s">
        <v>35</v>
      </c>
      <c r="D62" s="21"/>
      <c r="E62" s="15">
        <f>COUNTIF($G$21:$G$56,"Khá")</f>
        <v>0</v>
      </c>
      <c r="F62" s="27">
        <f t="shared" si="1"/>
        <v>0</v>
      </c>
      <c r="G62" s="4"/>
    </row>
    <row r="63" spans="1:11" s="3" customFormat="1" ht="15.75" x14ac:dyDescent="0.25">
      <c r="C63" s="22" t="s">
        <v>36</v>
      </c>
      <c r="D63" s="21"/>
      <c r="E63" s="15">
        <f>COUNTIF($G$21:$G$56,"Trung bình")</f>
        <v>0</v>
      </c>
      <c r="F63" s="27">
        <f t="shared" si="1"/>
        <v>0</v>
      </c>
      <c r="G63" s="4"/>
    </row>
    <row r="64" spans="1:11" s="3" customFormat="1" ht="15.75" x14ac:dyDescent="0.25">
      <c r="C64" s="22" t="s">
        <v>37</v>
      </c>
      <c r="D64" s="21"/>
      <c r="E64" s="15">
        <f>COUNTIF($G$21:$G$56,"Yếu")</f>
        <v>0</v>
      </c>
      <c r="F64" s="27">
        <f t="shared" si="1"/>
        <v>0</v>
      </c>
      <c r="G64" s="4"/>
    </row>
    <row r="65" spans="1:10" s="3" customFormat="1" ht="15.75" x14ac:dyDescent="0.25">
      <c r="C65" s="22" t="s">
        <v>53</v>
      </c>
      <c r="D65" s="21"/>
      <c r="E65" s="15">
        <f>COUNTIF($G$21:$G$56,"Không xếp loại")</f>
        <v>0</v>
      </c>
      <c r="F65" s="27">
        <f t="shared" si="1"/>
        <v>0</v>
      </c>
      <c r="G65" s="4"/>
    </row>
    <row r="66" spans="1:10" x14ac:dyDescent="0.25">
      <c r="E66" s="26">
        <f>SUM(E60:E65)</f>
        <v>1</v>
      </c>
    </row>
    <row r="67" spans="1:10" ht="57" customHeight="1" x14ac:dyDescent="0.25">
      <c r="A67" s="54" t="s">
        <v>38</v>
      </c>
      <c r="B67" s="54"/>
      <c r="C67" s="54"/>
      <c r="D67" s="54"/>
      <c r="E67" s="54"/>
      <c r="F67" s="54"/>
      <c r="G67" s="54"/>
      <c r="H67" s="54"/>
      <c r="I67" s="54"/>
      <c r="J67" s="9"/>
    </row>
    <row r="69" spans="1:10" s="6" customFormat="1" x14ac:dyDescent="0.25">
      <c r="B69" s="47" t="s">
        <v>39</v>
      </c>
      <c r="C69" s="47"/>
      <c r="D69" s="47"/>
      <c r="E69" s="47"/>
      <c r="F69" s="47" t="s">
        <v>40</v>
      </c>
      <c r="G69" s="47"/>
      <c r="H69" s="47"/>
      <c r="I69" s="47"/>
    </row>
    <row r="74" spans="1:10" x14ac:dyDescent="0.25">
      <c r="B74" s="52" t="s">
        <v>42</v>
      </c>
      <c r="C74" s="52"/>
      <c r="D74" s="52"/>
      <c r="E74" s="52"/>
      <c r="F74" s="52" t="s">
        <v>43</v>
      </c>
      <c r="G74" s="52"/>
      <c r="H74" s="52"/>
      <c r="I74" s="52"/>
    </row>
    <row r="75" spans="1:10" x14ac:dyDescent="0.25">
      <c r="B75" s="2"/>
      <c r="C75" s="2"/>
      <c r="D75" s="2"/>
      <c r="H75" s="2"/>
      <c r="I75" s="2"/>
    </row>
    <row r="76" spans="1:10" x14ac:dyDescent="0.25">
      <c r="A76" s="53" t="s">
        <v>41</v>
      </c>
      <c r="B76" s="53"/>
      <c r="C76" s="53"/>
      <c r="D76" s="53"/>
      <c r="E76" s="53"/>
      <c r="F76" s="53"/>
      <c r="G76" s="53"/>
      <c r="H76" s="53"/>
      <c r="I76" s="53"/>
    </row>
    <row r="77" spans="1:10" ht="150.75" customHeight="1" x14ac:dyDescent="0.25">
      <c r="A77" s="45" t="s">
        <v>44</v>
      </c>
      <c r="B77" s="46"/>
      <c r="C77" s="46"/>
      <c r="D77" s="46"/>
      <c r="E77" s="46"/>
      <c r="F77" s="46"/>
      <c r="G77" s="46"/>
      <c r="H77" s="46"/>
      <c r="I77" s="46"/>
    </row>
    <row r="79" spans="1:10" x14ac:dyDescent="0.25">
      <c r="I79" s="13" t="s">
        <v>56</v>
      </c>
    </row>
    <row r="80" spans="1:10" x14ac:dyDescent="0.25">
      <c r="F80" s="47" t="s">
        <v>45</v>
      </c>
      <c r="G80" s="47"/>
      <c r="H80" s="47"/>
    </row>
    <row r="86" spans="6:8" x14ac:dyDescent="0.25">
      <c r="F86" s="47" t="s">
        <v>55</v>
      </c>
      <c r="G86" s="47"/>
      <c r="H86" s="47"/>
    </row>
  </sheetData>
  <mergeCells count="24">
    <mergeCell ref="A1:D1"/>
    <mergeCell ref="A2:D2"/>
    <mergeCell ref="A3:D3"/>
    <mergeCell ref="E2:H2"/>
    <mergeCell ref="C59:D59"/>
    <mergeCell ref="E19:E20"/>
    <mergeCell ref="F19:H19"/>
    <mergeCell ref="F3:I3"/>
    <mergeCell ref="I19:I20"/>
    <mergeCell ref="A5:I5"/>
    <mergeCell ref="A17:I17"/>
    <mergeCell ref="A19:A20"/>
    <mergeCell ref="B19:B20"/>
    <mergeCell ref="K19:K20"/>
    <mergeCell ref="A77:I77"/>
    <mergeCell ref="F80:H80"/>
    <mergeCell ref="F86:H86"/>
    <mergeCell ref="C19:D20"/>
    <mergeCell ref="B69:E69"/>
    <mergeCell ref="B74:E74"/>
    <mergeCell ref="F69:I69"/>
    <mergeCell ref="F74:I74"/>
    <mergeCell ref="A76:I76"/>
    <mergeCell ref="A67:I67"/>
  </mergeCells>
  <pageMargins left="0.5" right="0.27559055118110237" top="0.70866141732283472" bottom="0.39370078740157483" header="0.31496062992125984" footer="0.15748031496062992"/>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70"/>
  <sheetViews>
    <sheetView tabSelected="1" view="pageBreakPreview" topLeftCell="A33" zoomScale="60" zoomScaleNormal="100" workbookViewId="0">
      <selection activeCell="H30" sqref="H30"/>
    </sheetView>
  </sheetViews>
  <sheetFormatPr defaultRowHeight="16.5" x14ac:dyDescent="0.25"/>
  <cols>
    <col min="1" max="1" width="5.5703125" style="1" customWidth="1"/>
    <col min="2" max="2" width="10.85546875" style="1" customWidth="1"/>
    <col min="3" max="3" width="18.28515625" style="1" customWidth="1"/>
    <col min="4" max="4" width="8" style="1" customWidth="1"/>
    <col min="5" max="5" width="10" style="31" customWidth="1"/>
    <col min="6" max="6" width="9.140625" style="31"/>
    <col min="7" max="7" width="12.140625" style="31" customWidth="1"/>
    <col min="8" max="8" width="8.7109375" style="1" customWidth="1"/>
    <col min="9" max="9" width="13.28515625" style="1" customWidth="1"/>
    <col min="10" max="16384" width="9.140625" style="1"/>
  </cols>
  <sheetData>
    <row r="1" spans="1:9" s="3" customFormat="1" ht="15.75" x14ac:dyDescent="0.25">
      <c r="A1" s="55" t="s">
        <v>2</v>
      </c>
      <c r="B1" s="55"/>
      <c r="C1" s="55"/>
      <c r="D1" s="55"/>
      <c r="E1" s="19" t="s">
        <v>0</v>
      </c>
      <c r="F1" s="19"/>
      <c r="G1" s="19"/>
      <c r="H1" s="19"/>
      <c r="I1" s="19"/>
    </row>
    <row r="2" spans="1:9" s="3" customFormat="1" x14ac:dyDescent="0.25">
      <c r="A2" s="55" t="s">
        <v>3</v>
      </c>
      <c r="B2" s="55"/>
      <c r="C2" s="55"/>
      <c r="D2" s="55"/>
      <c r="E2" s="47" t="s">
        <v>1</v>
      </c>
      <c r="F2" s="47"/>
      <c r="G2" s="47"/>
      <c r="H2" s="47"/>
      <c r="I2" s="6"/>
    </row>
    <row r="3" spans="1:9" s="3" customFormat="1" x14ac:dyDescent="0.25">
      <c r="A3" s="56" t="s">
        <v>54</v>
      </c>
      <c r="B3" s="56"/>
      <c r="C3" s="56"/>
      <c r="D3" s="56"/>
      <c r="E3" s="19"/>
      <c r="F3" s="47"/>
      <c r="G3" s="47"/>
      <c r="H3" s="47"/>
      <c r="I3" s="47"/>
    </row>
    <row r="4" spans="1:9" s="3" customFormat="1" x14ac:dyDescent="0.25">
      <c r="A4" s="30"/>
      <c r="B4" s="30"/>
      <c r="C4" s="30"/>
      <c r="D4" s="30"/>
      <c r="E4" s="30"/>
      <c r="F4" s="28"/>
      <c r="G4" s="28"/>
      <c r="H4" s="28"/>
      <c r="I4" s="28"/>
    </row>
    <row r="5" spans="1:9" ht="23.25" customHeight="1" x14ac:dyDescent="0.25">
      <c r="A5" s="47" t="s">
        <v>4</v>
      </c>
      <c r="B5" s="47"/>
      <c r="C5" s="47"/>
      <c r="D5" s="47"/>
      <c r="E5" s="47"/>
      <c r="F5" s="47"/>
      <c r="G5" s="47"/>
      <c r="H5" s="47"/>
      <c r="I5" s="47"/>
    </row>
    <row r="6" spans="1:9" s="6" customFormat="1" x14ac:dyDescent="0.25">
      <c r="B6" s="6" t="s">
        <v>163</v>
      </c>
      <c r="C6" s="6" t="s">
        <v>105</v>
      </c>
      <c r="D6" s="20" t="s">
        <v>98</v>
      </c>
      <c r="F6" s="20" t="s">
        <v>99</v>
      </c>
    </row>
    <row r="7" spans="1:9" s="6" customFormat="1" x14ac:dyDescent="0.25">
      <c r="E7" s="28"/>
      <c r="F7" s="28"/>
      <c r="G7" s="28"/>
    </row>
    <row r="8" spans="1:9" ht="21.75" customHeight="1" x14ac:dyDescent="0.25">
      <c r="A8" s="8" t="s">
        <v>7</v>
      </c>
      <c r="B8" s="6" t="s">
        <v>165</v>
      </c>
    </row>
    <row r="9" spans="1:9" ht="21.75" customHeight="1" x14ac:dyDescent="0.25">
      <c r="A9" s="8" t="s">
        <v>10</v>
      </c>
      <c r="B9" s="6" t="s">
        <v>101</v>
      </c>
      <c r="C9" s="1" t="s">
        <v>164</v>
      </c>
    </row>
    <row r="10" spans="1:9" ht="21.75" customHeight="1" x14ac:dyDescent="0.25">
      <c r="A10" s="8" t="s">
        <v>11</v>
      </c>
      <c r="B10" s="6" t="s">
        <v>12</v>
      </c>
    </row>
    <row r="11" spans="1:9" ht="22.5" customHeight="1" x14ac:dyDescent="0.25">
      <c r="A11" s="8"/>
      <c r="B11" s="1" t="s">
        <v>106</v>
      </c>
    </row>
    <row r="12" spans="1:9" ht="22.5" customHeight="1" x14ac:dyDescent="0.25">
      <c r="A12" s="8"/>
      <c r="B12" s="1" t="s">
        <v>160</v>
      </c>
    </row>
    <row r="13" spans="1:9" ht="22.5" customHeight="1" x14ac:dyDescent="0.25">
      <c r="A13" s="8"/>
      <c r="B13" s="1" t="s">
        <v>107</v>
      </c>
    </row>
    <row r="14" spans="1:9" ht="22.5" customHeight="1" x14ac:dyDescent="0.25">
      <c r="A14" s="8"/>
      <c r="B14" s="1" t="s">
        <v>158</v>
      </c>
    </row>
    <row r="15" spans="1:9" ht="22.5" customHeight="1" x14ac:dyDescent="0.25">
      <c r="A15" s="8"/>
      <c r="B15" s="1" t="s">
        <v>159</v>
      </c>
    </row>
    <row r="16" spans="1:9" x14ac:dyDescent="0.25">
      <c r="A16" s="8" t="s">
        <v>19</v>
      </c>
      <c r="B16" s="6" t="s">
        <v>18</v>
      </c>
    </row>
    <row r="17" spans="1:13" ht="46.5" customHeight="1" x14ac:dyDescent="0.25">
      <c r="A17" s="54" t="s">
        <v>20</v>
      </c>
      <c r="B17" s="54"/>
      <c r="C17" s="54"/>
      <c r="D17" s="54"/>
      <c r="E17" s="54"/>
      <c r="F17" s="54"/>
      <c r="G17" s="54"/>
      <c r="H17" s="54"/>
      <c r="I17" s="54"/>
      <c r="J17" s="9"/>
    </row>
    <row r="18" spans="1:13" x14ac:dyDescent="0.25">
      <c r="A18" s="7"/>
    </row>
    <row r="19" spans="1:13" ht="33" customHeight="1" x14ac:dyDescent="0.25">
      <c r="A19" s="61" t="s">
        <v>21</v>
      </c>
      <c r="B19" s="61" t="s">
        <v>22</v>
      </c>
      <c r="C19" s="48" t="s">
        <v>23</v>
      </c>
      <c r="D19" s="49"/>
      <c r="E19" s="59" t="s">
        <v>24</v>
      </c>
      <c r="F19" s="61" t="s">
        <v>25</v>
      </c>
      <c r="G19" s="61"/>
      <c r="H19" s="61"/>
      <c r="I19" s="62" t="s">
        <v>28</v>
      </c>
      <c r="K19" s="44" t="s">
        <v>89</v>
      </c>
      <c r="M19" s="25" t="s">
        <v>90</v>
      </c>
    </row>
    <row r="20" spans="1:13" ht="16.5" customHeight="1" x14ac:dyDescent="0.25">
      <c r="A20" s="61"/>
      <c r="B20" s="61"/>
      <c r="C20" s="50"/>
      <c r="D20" s="51"/>
      <c r="E20" s="60"/>
      <c r="F20" s="32" t="s">
        <v>26</v>
      </c>
      <c r="G20" s="32" t="s">
        <v>27</v>
      </c>
      <c r="H20" s="32" t="s">
        <v>91</v>
      </c>
      <c r="I20" s="62"/>
      <c r="K20" s="44"/>
      <c r="M20" s="1">
        <v>20</v>
      </c>
    </row>
    <row r="21" spans="1:13" x14ac:dyDescent="0.25">
      <c r="A21" s="16" t="s">
        <v>46</v>
      </c>
      <c r="B21" s="33" t="s">
        <v>108</v>
      </c>
      <c r="C21" s="34" t="s">
        <v>109</v>
      </c>
      <c r="D21" s="35" t="s">
        <v>110</v>
      </c>
      <c r="E21" s="41">
        <v>78</v>
      </c>
      <c r="F21" s="14">
        <f>E21</f>
        <v>78</v>
      </c>
      <c r="G21" s="14" t="str">
        <f>IF(AND(F21&gt;=90),"Xuất sắc",IF(AND(F21&gt;=80),"Tốt",IF(AND(F21&gt;=70),"Khá",IF(AND(F21&gt;=60),"TB",IF(AND(F21&gt;=50),"TB",IF(AND(F21&lt;50),IF(AND(F21&gt;0),"Yếu",IF(AND(F21=0),"Không XL"," "))))))))</f>
        <v>Khá</v>
      </c>
      <c r="H21" s="14">
        <f>K21/$M$20*100</f>
        <v>100</v>
      </c>
      <c r="I21" s="63" t="s">
        <v>96</v>
      </c>
      <c r="K21" s="36">
        <v>20</v>
      </c>
    </row>
    <row r="22" spans="1:13" x14ac:dyDescent="0.25">
      <c r="A22" s="16" t="s">
        <v>47</v>
      </c>
      <c r="B22" s="33" t="s">
        <v>111</v>
      </c>
      <c r="C22" s="34" t="s">
        <v>112</v>
      </c>
      <c r="D22" s="35" t="s">
        <v>113</v>
      </c>
      <c r="E22" s="41">
        <v>70</v>
      </c>
      <c r="F22" s="14">
        <f t="shared" ref="F22:F39" si="0">E22</f>
        <v>70</v>
      </c>
      <c r="G22" s="14" t="str">
        <f t="shared" ref="G22:G40" si="1">IF(AND(F22&gt;=90),"Xuất sắc",IF(AND(F22&gt;=80),"Tốt",IF(AND(F22&gt;=70),"Khá",IF(AND(F22&gt;=60),"TB",IF(AND(F22&gt;=50),"TB",IF(AND(F22&lt;50),IF(AND(F22&gt;0),"Yếu",IF(AND(F22=0),"Không XL"," "))))))))</f>
        <v>Khá</v>
      </c>
      <c r="H22" s="14">
        <f t="shared" ref="H22:H40" si="2">K22/$M$20*100</f>
        <v>100</v>
      </c>
      <c r="I22" s="63"/>
      <c r="K22" s="36">
        <v>20</v>
      </c>
    </row>
    <row r="23" spans="1:13" x14ac:dyDescent="0.25">
      <c r="A23" s="16" t="s">
        <v>48</v>
      </c>
      <c r="B23" s="33" t="s">
        <v>114</v>
      </c>
      <c r="C23" s="34" t="s">
        <v>115</v>
      </c>
      <c r="D23" s="35" t="s">
        <v>116</v>
      </c>
      <c r="E23" s="41">
        <v>70</v>
      </c>
      <c r="F23" s="14">
        <f t="shared" si="0"/>
        <v>70</v>
      </c>
      <c r="G23" s="14" t="str">
        <f t="shared" si="1"/>
        <v>Khá</v>
      </c>
      <c r="H23" s="14">
        <f t="shared" si="2"/>
        <v>100</v>
      </c>
      <c r="I23" s="63"/>
      <c r="K23" s="36">
        <v>20</v>
      </c>
    </row>
    <row r="24" spans="1:13" x14ac:dyDescent="0.25">
      <c r="A24" s="16" t="s">
        <v>49</v>
      </c>
      <c r="B24" s="33" t="s">
        <v>117</v>
      </c>
      <c r="C24" s="34" t="s">
        <v>118</v>
      </c>
      <c r="D24" s="35" t="s">
        <v>92</v>
      </c>
      <c r="E24" s="41">
        <v>70</v>
      </c>
      <c r="F24" s="14">
        <f t="shared" si="0"/>
        <v>70</v>
      </c>
      <c r="G24" s="14" t="str">
        <f t="shared" si="1"/>
        <v>Khá</v>
      </c>
      <c r="H24" s="14">
        <f t="shared" si="2"/>
        <v>100</v>
      </c>
      <c r="I24" s="63"/>
      <c r="K24" s="36">
        <v>20</v>
      </c>
    </row>
    <row r="25" spans="1:13" x14ac:dyDescent="0.25">
      <c r="A25" s="16" t="s">
        <v>57</v>
      </c>
      <c r="B25" s="33" t="s">
        <v>119</v>
      </c>
      <c r="C25" s="34" t="s">
        <v>120</v>
      </c>
      <c r="D25" s="35" t="s">
        <v>121</v>
      </c>
      <c r="E25" s="41">
        <v>70</v>
      </c>
      <c r="F25" s="14">
        <f t="shared" si="0"/>
        <v>70</v>
      </c>
      <c r="G25" s="14" t="str">
        <f t="shared" si="1"/>
        <v>Khá</v>
      </c>
      <c r="H25" s="14">
        <f t="shared" si="2"/>
        <v>100</v>
      </c>
      <c r="I25" s="63"/>
      <c r="K25" s="36">
        <v>20</v>
      </c>
    </row>
    <row r="26" spans="1:13" x14ac:dyDescent="0.25">
      <c r="A26" s="16" t="s">
        <v>58</v>
      </c>
      <c r="B26" s="33" t="s">
        <v>122</v>
      </c>
      <c r="C26" s="34" t="s">
        <v>123</v>
      </c>
      <c r="D26" s="35" t="s">
        <v>102</v>
      </c>
      <c r="E26" s="41">
        <v>70</v>
      </c>
      <c r="F26" s="14">
        <f t="shared" si="0"/>
        <v>70</v>
      </c>
      <c r="G26" s="14" t="str">
        <f t="shared" si="1"/>
        <v>Khá</v>
      </c>
      <c r="H26" s="14">
        <f t="shared" si="2"/>
        <v>100</v>
      </c>
      <c r="I26" s="63"/>
      <c r="K26" s="36">
        <v>20</v>
      </c>
    </row>
    <row r="27" spans="1:13" x14ac:dyDescent="0.25">
      <c r="A27" s="16" t="s">
        <v>59</v>
      </c>
      <c r="B27" s="33" t="s">
        <v>124</v>
      </c>
      <c r="C27" s="34" t="s">
        <v>125</v>
      </c>
      <c r="D27" s="35" t="s">
        <v>102</v>
      </c>
      <c r="E27" s="41">
        <v>70</v>
      </c>
      <c r="F27" s="14">
        <f t="shared" si="0"/>
        <v>70</v>
      </c>
      <c r="G27" s="14" t="str">
        <f t="shared" si="1"/>
        <v>Khá</v>
      </c>
      <c r="H27" s="14">
        <f t="shared" si="2"/>
        <v>100</v>
      </c>
      <c r="I27" s="63"/>
      <c r="K27" s="36">
        <v>20</v>
      </c>
    </row>
    <row r="28" spans="1:13" x14ac:dyDescent="0.25">
      <c r="A28" s="16" t="s">
        <v>60</v>
      </c>
      <c r="B28" s="33" t="s">
        <v>126</v>
      </c>
      <c r="C28" s="34" t="s">
        <v>127</v>
      </c>
      <c r="D28" s="35" t="s">
        <v>128</v>
      </c>
      <c r="E28" s="41">
        <v>70</v>
      </c>
      <c r="F28" s="14">
        <f t="shared" si="0"/>
        <v>70</v>
      </c>
      <c r="G28" s="14" t="str">
        <f t="shared" si="1"/>
        <v>Khá</v>
      </c>
      <c r="H28" s="14">
        <f t="shared" si="2"/>
        <v>100</v>
      </c>
      <c r="I28" s="63"/>
      <c r="K28" s="36">
        <v>20</v>
      </c>
    </row>
    <row r="29" spans="1:13" x14ac:dyDescent="0.25">
      <c r="A29" s="16" t="s">
        <v>61</v>
      </c>
      <c r="B29" s="33" t="s">
        <v>129</v>
      </c>
      <c r="C29" s="39" t="s">
        <v>130</v>
      </c>
      <c r="D29" s="40" t="s">
        <v>131</v>
      </c>
      <c r="E29" s="42">
        <v>76</v>
      </c>
      <c r="F29" s="14">
        <v>76</v>
      </c>
      <c r="G29" s="14" t="str">
        <f t="shared" si="1"/>
        <v>Khá</v>
      </c>
      <c r="H29" s="14">
        <f t="shared" si="2"/>
        <v>100</v>
      </c>
      <c r="I29" s="63" t="s">
        <v>166</v>
      </c>
      <c r="K29" s="36">
        <v>20</v>
      </c>
    </row>
    <row r="30" spans="1:13" ht="19.5" customHeight="1" x14ac:dyDescent="0.25">
      <c r="A30" s="16" t="s">
        <v>62</v>
      </c>
      <c r="B30" s="33" t="s">
        <v>132</v>
      </c>
      <c r="C30" s="34" t="s">
        <v>133</v>
      </c>
      <c r="D30" s="35" t="s">
        <v>134</v>
      </c>
      <c r="E30" s="41">
        <v>76</v>
      </c>
      <c r="F30" s="14">
        <f t="shared" si="0"/>
        <v>76</v>
      </c>
      <c r="G30" s="14" t="str">
        <f t="shared" si="1"/>
        <v>Khá</v>
      </c>
      <c r="H30" s="14">
        <f t="shared" si="2"/>
        <v>100</v>
      </c>
      <c r="I30" s="63" t="s">
        <v>97</v>
      </c>
      <c r="K30" s="36">
        <v>20</v>
      </c>
    </row>
    <row r="31" spans="1:13" x14ac:dyDescent="0.25">
      <c r="A31" s="16" t="s">
        <v>63</v>
      </c>
      <c r="B31" s="33" t="s">
        <v>135</v>
      </c>
      <c r="C31" s="34" t="s">
        <v>136</v>
      </c>
      <c r="D31" s="35" t="s">
        <v>103</v>
      </c>
      <c r="E31" s="41">
        <v>70</v>
      </c>
      <c r="F31" s="14">
        <f t="shared" si="0"/>
        <v>70</v>
      </c>
      <c r="G31" s="14" t="str">
        <f t="shared" si="1"/>
        <v>Khá</v>
      </c>
      <c r="H31" s="14">
        <f t="shared" si="2"/>
        <v>100</v>
      </c>
      <c r="I31" s="63"/>
      <c r="K31" s="36">
        <v>20</v>
      </c>
    </row>
    <row r="32" spans="1:13" x14ac:dyDescent="0.25">
      <c r="A32" s="16" t="s">
        <v>64</v>
      </c>
      <c r="B32" s="33" t="s">
        <v>137</v>
      </c>
      <c r="C32" s="34" t="s">
        <v>138</v>
      </c>
      <c r="D32" s="35" t="s">
        <v>93</v>
      </c>
      <c r="E32" s="41">
        <v>70</v>
      </c>
      <c r="F32" s="14">
        <f t="shared" si="0"/>
        <v>70</v>
      </c>
      <c r="G32" s="14" t="str">
        <f t="shared" si="1"/>
        <v>Khá</v>
      </c>
      <c r="H32" s="14">
        <f t="shared" si="2"/>
        <v>100</v>
      </c>
      <c r="I32" s="63"/>
      <c r="K32" s="36">
        <v>20</v>
      </c>
    </row>
    <row r="33" spans="1:11" x14ac:dyDescent="0.25">
      <c r="A33" s="16" t="s">
        <v>65</v>
      </c>
      <c r="B33" s="33" t="s">
        <v>139</v>
      </c>
      <c r="C33" s="34" t="s">
        <v>94</v>
      </c>
      <c r="D33" s="35" t="s">
        <v>93</v>
      </c>
      <c r="E33" s="41">
        <v>70</v>
      </c>
      <c r="F33" s="14">
        <f t="shared" si="0"/>
        <v>70</v>
      </c>
      <c r="G33" s="14" t="str">
        <f t="shared" si="1"/>
        <v>Khá</v>
      </c>
      <c r="H33" s="14">
        <f t="shared" si="2"/>
        <v>100</v>
      </c>
      <c r="I33" s="63"/>
      <c r="K33" s="36">
        <v>20</v>
      </c>
    </row>
    <row r="34" spans="1:11" x14ac:dyDescent="0.25">
      <c r="A34" s="16" t="s">
        <v>66</v>
      </c>
      <c r="B34" s="33" t="s">
        <v>140</v>
      </c>
      <c r="C34" s="34" t="s">
        <v>141</v>
      </c>
      <c r="D34" s="35" t="s">
        <v>142</v>
      </c>
      <c r="E34" s="41">
        <v>50</v>
      </c>
      <c r="F34" s="14">
        <f t="shared" si="0"/>
        <v>50</v>
      </c>
      <c r="G34" s="14" t="str">
        <f t="shared" si="1"/>
        <v>TB</v>
      </c>
      <c r="H34" s="14">
        <f t="shared" si="2"/>
        <v>100</v>
      </c>
      <c r="I34" s="63"/>
      <c r="K34" s="36">
        <v>20</v>
      </c>
    </row>
    <row r="35" spans="1:11" x14ac:dyDescent="0.25">
      <c r="A35" s="16" t="s">
        <v>67</v>
      </c>
      <c r="B35" s="33" t="s">
        <v>143</v>
      </c>
      <c r="C35" s="34" t="s">
        <v>50</v>
      </c>
      <c r="D35" s="35" t="s">
        <v>104</v>
      </c>
      <c r="E35" s="41">
        <v>74</v>
      </c>
      <c r="F35" s="14">
        <v>74</v>
      </c>
      <c r="G35" s="14" t="str">
        <f t="shared" si="1"/>
        <v>Khá</v>
      </c>
      <c r="H35" s="14">
        <f t="shared" si="2"/>
        <v>100</v>
      </c>
      <c r="I35" s="63" t="s">
        <v>169</v>
      </c>
      <c r="K35" s="36">
        <v>20</v>
      </c>
    </row>
    <row r="36" spans="1:11" ht="51" x14ac:dyDescent="0.25">
      <c r="A36" s="16" t="s">
        <v>68</v>
      </c>
      <c r="B36" s="33" t="s">
        <v>144</v>
      </c>
      <c r="C36" s="37" t="s">
        <v>145</v>
      </c>
      <c r="D36" s="38" t="s">
        <v>146</v>
      </c>
      <c r="E36" s="43">
        <v>45</v>
      </c>
      <c r="F36" s="14">
        <f t="shared" si="0"/>
        <v>45</v>
      </c>
      <c r="G36" s="14" t="str">
        <f t="shared" si="1"/>
        <v>Yếu</v>
      </c>
      <c r="H36" s="14">
        <f t="shared" si="2"/>
        <v>100</v>
      </c>
      <c r="I36" s="64" t="s">
        <v>167</v>
      </c>
      <c r="K36" s="36">
        <v>20</v>
      </c>
    </row>
    <row r="37" spans="1:11" x14ac:dyDescent="0.25">
      <c r="A37" s="16" t="s">
        <v>69</v>
      </c>
      <c r="B37" s="33" t="s">
        <v>147</v>
      </c>
      <c r="C37" s="34" t="s">
        <v>148</v>
      </c>
      <c r="D37" s="35" t="s">
        <v>95</v>
      </c>
      <c r="E37" s="41">
        <v>70</v>
      </c>
      <c r="F37" s="14">
        <f t="shared" si="0"/>
        <v>70</v>
      </c>
      <c r="G37" s="14" t="str">
        <f t="shared" si="1"/>
        <v>Khá</v>
      </c>
      <c r="H37" s="14">
        <f t="shared" si="2"/>
        <v>100</v>
      </c>
      <c r="I37" s="63"/>
      <c r="K37" s="36">
        <v>20</v>
      </c>
    </row>
    <row r="38" spans="1:11" x14ac:dyDescent="0.25">
      <c r="A38" s="16" t="s">
        <v>70</v>
      </c>
      <c r="B38" s="33" t="s">
        <v>149</v>
      </c>
      <c r="C38" s="34" t="s">
        <v>150</v>
      </c>
      <c r="D38" s="35" t="s">
        <v>151</v>
      </c>
      <c r="E38" s="41">
        <v>70</v>
      </c>
      <c r="F38" s="14">
        <f t="shared" si="0"/>
        <v>70</v>
      </c>
      <c r="G38" s="14" t="str">
        <f t="shared" si="1"/>
        <v>Khá</v>
      </c>
      <c r="H38" s="14">
        <f t="shared" si="2"/>
        <v>100</v>
      </c>
      <c r="I38" s="63"/>
      <c r="K38" s="36">
        <v>20</v>
      </c>
    </row>
    <row r="39" spans="1:11" x14ac:dyDescent="0.25">
      <c r="A39" s="16" t="s">
        <v>71</v>
      </c>
      <c r="B39" s="33" t="s">
        <v>152</v>
      </c>
      <c r="C39" s="34" t="s">
        <v>153</v>
      </c>
      <c r="D39" s="35" t="s">
        <v>154</v>
      </c>
      <c r="E39" s="41">
        <v>70</v>
      </c>
      <c r="F39" s="14">
        <f t="shared" si="0"/>
        <v>70</v>
      </c>
      <c r="G39" s="14" t="str">
        <f t="shared" si="1"/>
        <v>Khá</v>
      </c>
      <c r="H39" s="14">
        <f t="shared" si="2"/>
        <v>100</v>
      </c>
      <c r="I39" s="63"/>
      <c r="K39" s="36">
        <v>20</v>
      </c>
    </row>
    <row r="40" spans="1:11" x14ac:dyDescent="0.25">
      <c r="A40" s="16" t="s">
        <v>72</v>
      </c>
      <c r="B40" s="33" t="s">
        <v>155</v>
      </c>
      <c r="C40" s="34" t="s">
        <v>156</v>
      </c>
      <c r="D40" s="35" t="s">
        <v>157</v>
      </c>
      <c r="E40" s="41">
        <v>74</v>
      </c>
      <c r="F40" s="14">
        <v>74</v>
      </c>
      <c r="G40" s="14" t="str">
        <f t="shared" si="1"/>
        <v>Khá</v>
      </c>
      <c r="H40" s="14">
        <f t="shared" si="2"/>
        <v>100</v>
      </c>
      <c r="I40" s="63" t="s">
        <v>168</v>
      </c>
      <c r="K40" s="36">
        <v>20</v>
      </c>
    </row>
    <row r="41" spans="1:11" ht="10.5" customHeight="1" x14ac:dyDescent="0.25"/>
    <row r="42" spans="1:11" s="3" customFormat="1" ht="26.25" customHeight="1" x14ac:dyDescent="0.25">
      <c r="B42" s="1" t="s">
        <v>29</v>
      </c>
      <c r="E42" s="29"/>
      <c r="F42" s="29"/>
      <c r="G42" s="29"/>
    </row>
    <row r="43" spans="1:11" s="3" customFormat="1" ht="31.5" x14ac:dyDescent="0.25">
      <c r="B43" s="23"/>
      <c r="C43" s="57" t="s">
        <v>30</v>
      </c>
      <c r="D43" s="58"/>
      <c r="E43" s="32" t="s">
        <v>31</v>
      </c>
      <c r="F43" s="32" t="s">
        <v>32</v>
      </c>
      <c r="G43" s="29"/>
    </row>
    <row r="44" spans="1:11" s="3" customFormat="1" ht="15.75" x14ac:dyDescent="0.25">
      <c r="C44" s="22" t="s">
        <v>33</v>
      </c>
      <c r="D44" s="21"/>
      <c r="E44" s="15">
        <f>COUNTIF($G$21:$G$40,"Xuất sắc")</f>
        <v>0</v>
      </c>
      <c r="F44" s="27">
        <f>E44/$E$50</f>
        <v>0</v>
      </c>
      <c r="G44" s="29"/>
    </row>
    <row r="45" spans="1:11" s="3" customFormat="1" ht="15.75" x14ac:dyDescent="0.25">
      <c r="C45" s="22" t="s">
        <v>34</v>
      </c>
      <c r="D45" s="21"/>
      <c r="E45" s="15">
        <f>COUNTIF($G$21:$G$40,"Tốt")</f>
        <v>0</v>
      </c>
      <c r="F45" s="27">
        <f t="shared" ref="F45:F49" si="3">E45/$E$50</f>
        <v>0</v>
      </c>
      <c r="G45" s="29"/>
    </row>
    <row r="46" spans="1:11" s="3" customFormat="1" ht="15.75" x14ac:dyDescent="0.25">
      <c r="C46" s="22" t="s">
        <v>35</v>
      </c>
      <c r="D46" s="21"/>
      <c r="E46" s="15">
        <f>COUNTIF($G$21:$G$40,"Khá")</f>
        <v>18</v>
      </c>
      <c r="F46" s="27">
        <f t="shared" si="3"/>
        <v>0.9</v>
      </c>
      <c r="G46" s="29"/>
    </row>
    <row r="47" spans="1:11" s="3" customFormat="1" ht="15.75" x14ac:dyDescent="0.25">
      <c r="C47" s="22" t="s">
        <v>36</v>
      </c>
      <c r="D47" s="21"/>
      <c r="E47" s="15">
        <f>COUNTIF($G$21:$G$40,"TB")</f>
        <v>1</v>
      </c>
      <c r="F47" s="27">
        <f t="shared" si="3"/>
        <v>0.05</v>
      </c>
      <c r="G47" s="29"/>
    </row>
    <row r="48" spans="1:11" s="3" customFormat="1" ht="15.75" x14ac:dyDescent="0.25">
      <c r="C48" s="22" t="s">
        <v>37</v>
      </c>
      <c r="D48" s="21"/>
      <c r="E48" s="15">
        <f>COUNTIF($G$21:$G$40,"Yếu")</f>
        <v>1</v>
      </c>
      <c r="F48" s="27">
        <f t="shared" si="3"/>
        <v>0.05</v>
      </c>
      <c r="G48" s="29"/>
    </row>
    <row r="49" spans="1:10" s="3" customFormat="1" ht="15.75" x14ac:dyDescent="0.25">
      <c r="C49" s="22" t="s">
        <v>53</v>
      </c>
      <c r="D49" s="21"/>
      <c r="E49" s="15">
        <f>COUNTIF($G$21:$G$40,"Không XL")</f>
        <v>0</v>
      </c>
      <c r="F49" s="27">
        <f t="shared" si="3"/>
        <v>0</v>
      </c>
      <c r="G49" s="29"/>
    </row>
    <row r="50" spans="1:10" x14ac:dyDescent="0.25">
      <c r="E50" s="26">
        <f>SUM(E44:E49)</f>
        <v>20</v>
      </c>
    </row>
    <row r="51" spans="1:10" ht="57" customHeight="1" x14ac:dyDescent="0.25">
      <c r="A51" s="54" t="s">
        <v>38</v>
      </c>
      <c r="B51" s="54"/>
      <c r="C51" s="54"/>
      <c r="D51" s="54"/>
      <c r="E51" s="54"/>
      <c r="F51" s="54"/>
      <c r="G51" s="54"/>
      <c r="H51" s="54"/>
      <c r="I51" s="54"/>
      <c r="J51" s="9"/>
    </row>
    <row r="53" spans="1:10" s="6" customFormat="1" x14ac:dyDescent="0.25">
      <c r="B53" s="47" t="s">
        <v>39</v>
      </c>
      <c r="C53" s="47"/>
      <c r="D53" s="47"/>
      <c r="E53" s="47"/>
      <c r="F53" s="47" t="s">
        <v>40</v>
      </c>
      <c r="G53" s="47"/>
      <c r="H53" s="47"/>
      <c r="I53" s="47"/>
    </row>
    <row r="58" spans="1:10" x14ac:dyDescent="0.25">
      <c r="B58" s="52" t="s">
        <v>161</v>
      </c>
      <c r="C58" s="52"/>
      <c r="D58" s="52"/>
      <c r="E58" s="52"/>
      <c r="F58" s="52" t="s">
        <v>162</v>
      </c>
      <c r="G58" s="52"/>
      <c r="H58" s="52"/>
      <c r="I58" s="52"/>
    </row>
    <row r="59" spans="1:10" x14ac:dyDescent="0.25">
      <c r="B59" s="31"/>
      <c r="C59" s="31"/>
      <c r="D59" s="31"/>
      <c r="H59" s="31"/>
      <c r="I59" s="31"/>
    </row>
    <row r="60" spans="1:10" x14ac:dyDescent="0.25">
      <c r="A60" s="53" t="s">
        <v>41</v>
      </c>
      <c r="B60" s="53"/>
      <c r="C60" s="53"/>
      <c r="D60" s="53"/>
      <c r="E60" s="53"/>
      <c r="F60" s="53"/>
      <c r="G60" s="53"/>
      <c r="H60" s="53"/>
      <c r="I60" s="53"/>
    </row>
    <row r="61" spans="1:10" ht="150.75" customHeight="1" x14ac:dyDescent="0.25">
      <c r="A61" s="45" t="s">
        <v>44</v>
      </c>
      <c r="B61" s="46"/>
      <c r="C61" s="46"/>
      <c r="D61" s="46"/>
      <c r="E61" s="46"/>
      <c r="F61" s="46"/>
      <c r="G61" s="46"/>
      <c r="H61" s="46"/>
      <c r="I61" s="46"/>
    </row>
    <row r="63" spans="1:10" x14ac:dyDescent="0.25">
      <c r="I63" s="13" t="s">
        <v>56</v>
      </c>
    </row>
    <row r="64" spans="1:10" x14ac:dyDescent="0.25">
      <c r="F64" s="47" t="s">
        <v>100</v>
      </c>
      <c r="G64" s="47"/>
      <c r="H64" s="47"/>
    </row>
    <row r="70" spans="6:8" x14ac:dyDescent="0.25">
      <c r="F70" s="47" t="s">
        <v>55</v>
      </c>
      <c r="G70" s="47"/>
      <c r="H70" s="47"/>
    </row>
  </sheetData>
  <mergeCells count="24">
    <mergeCell ref="K19:K20"/>
    <mergeCell ref="B58:E58"/>
    <mergeCell ref="F58:I58"/>
    <mergeCell ref="A60:I60"/>
    <mergeCell ref="A61:I61"/>
    <mergeCell ref="A1:D1"/>
    <mergeCell ref="A2:D2"/>
    <mergeCell ref="E2:H2"/>
    <mergeCell ref="A3:D3"/>
    <mergeCell ref="F3:I3"/>
    <mergeCell ref="F70:H70"/>
    <mergeCell ref="A5:I5"/>
    <mergeCell ref="C43:D43"/>
    <mergeCell ref="A51:I51"/>
    <mergeCell ref="B53:E53"/>
    <mergeCell ref="F53:I53"/>
    <mergeCell ref="A17:I17"/>
    <mergeCell ref="A19:A20"/>
    <mergeCell ref="B19:B20"/>
    <mergeCell ref="C19:D20"/>
    <mergeCell ref="E19:E20"/>
    <mergeCell ref="F19:H19"/>
    <mergeCell ref="I19:I20"/>
    <mergeCell ref="F64:H64"/>
  </mergeCells>
  <pageMargins left="0.7" right="0.7" top="0.75" bottom="0.75" header="0.3" footer="0.3"/>
  <pageSetup scale="86" fitToHeight="0" orientation="portrait" r:id="rId1"/>
  <rowBreaks count="1" manualBreakCount="1">
    <brk id="41" max="16383" man="1"/>
  </rowBreaks>
  <colBreaks count="1" manualBreakCount="1">
    <brk id="10"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79007-AB21-41F5-B1BC-6FE075C335D2}">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78162-C3E8-44B8-9E57-930D153BC144}">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Sheet1</vt:lpstr>
      <vt:lpstr>21C1-LTM2</vt:lpstr>
      <vt:lpstr>Sheet7</vt:lpstr>
      <vt:lpstr>Sheet8</vt:lpstr>
      <vt:lpstr>'21C1-LTM2'!Print_Area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Vu Thi Thai Linh</cp:lastModifiedBy>
  <cp:lastPrinted>2023-12-15T11:11:05Z</cp:lastPrinted>
  <dcterms:created xsi:type="dcterms:W3CDTF">2023-12-01T01:41:38Z</dcterms:created>
  <dcterms:modified xsi:type="dcterms:W3CDTF">2023-12-15T11:11:13Z</dcterms:modified>
</cp:coreProperties>
</file>