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580" windowHeight="6285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hop'!$A$1:$I$74</definedName>
  </definedNames>
  <calcPr calcId="144525"/>
</workbook>
</file>

<file path=xl/calcChain.xml><?xml version="1.0" encoding="utf-8"?>
<calcChain xmlns="http://schemas.openxmlformats.org/spreadsheetml/2006/main">
  <c r="F13" i="25" l="1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H57" i="25" l="1"/>
  <c r="H56" i="25"/>
  <c r="H55" i="25"/>
  <c r="H54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F12" i="25"/>
  <c r="E66" i="25" l="1"/>
  <c r="F66" i="25" s="1"/>
  <c r="E61" i="25"/>
  <c r="F61" i="25" s="1"/>
  <c r="E62" i="25"/>
  <c r="F62" i="25" s="1"/>
  <c r="E63" i="25"/>
  <c r="F63" i="25" s="1"/>
  <c r="E64" i="25"/>
  <c r="F64" i="25" s="1"/>
  <c r="E65" i="25"/>
  <c r="F65" i="25" s="1"/>
</calcChain>
</file>

<file path=xl/sharedStrings.xml><?xml version="1.0" encoding="utf-8"?>
<sst xmlns="http://schemas.openxmlformats.org/spreadsheetml/2006/main" count="177" uniqueCount="156">
  <si>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</si>
  <si>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</si>
  <si>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</si>
  <si>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</si>
  <si>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</si>
  <si>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</si>
  <si>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</si>
  <si>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</si>
  <si>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</si>
  <si>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</si>
  <si>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</si>
  <si>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</si>
  <si>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</si>
  <si>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</si>
  <si>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</si>
  <si>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</si>
  <si>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</si>
  <si>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</si>
  <si>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</si>
  <si>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</si>
  <si>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</si>
  <si>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</si>
  <si>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</si>
  <si>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</si>
  <si>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</si>
  <si>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</t>
  </si>
  <si>
    <t>PHÒNG TTGD - CTSV                QUẢN LÝ SV</t>
  </si>
  <si>
    <t>LỚP TRƯỞNG</t>
  </si>
  <si>
    <r>
      <t>Học kỳ: I Năm học: 2023 - 2024</t>
    </r>
    <r>
      <rPr>
        <sz val="14"/>
        <rFont val="Times New Roman"/>
        <family val="1"/>
      </rPr>
      <t xml:space="preserve"> </t>
    </r>
  </si>
  <si>
    <t xml:space="preserve">Lớp:                Sĩ số:          Khoa: Động lực                                                  </t>
  </si>
  <si>
    <t>Nguyễn Văn A</t>
  </si>
  <si>
    <t>23004604</t>
  </si>
  <si>
    <t>Nguyễn Tấn</t>
  </si>
  <si>
    <t>An</t>
  </si>
  <si>
    <t>22002993</t>
  </si>
  <si>
    <t>Đỗ Chơn</t>
  </si>
  <si>
    <t>Bằng</t>
  </si>
  <si>
    <t>23004748</t>
  </si>
  <si>
    <t>Nguyễn Việt</t>
  </si>
  <si>
    <t>Chiến</t>
  </si>
  <si>
    <t>23004370</t>
  </si>
  <si>
    <t>Phạm Văn</t>
  </si>
  <si>
    <t>Công</t>
  </si>
  <si>
    <t>23004437</t>
  </si>
  <si>
    <t>Nguyễn Hữu Chí</t>
  </si>
  <si>
    <t>Cường</t>
  </si>
  <si>
    <t>23004674</t>
  </si>
  <si>
    <t>Phạm Quốc</t>
  </si>
  <si>
    <t>23004447</t>
  </si>
  <si>
    <t>Lê Thành</t>
  </si>
  <si>
    <t>Danh</t>
  </si>
  <si>
    <t>23004880</t>
  </si>
  <si>
    <t>Trịnh Thành</t>
  </si>
  <si>
    <t>Đạt</t>
  </si>
  <si>
    <t>23004398</t>
  </si>
  <si>
    <t>Đặng Lê Anh</t>
  </si>
  <si>
    <t>Đức</t>
  </si>
  <si>
    <t>23004369</t>
  </si>
  <si>
    <t>Trần Ngọc</t>
  </si>
  <si>
    <t>Hiệp</t>
  </si>
  <si>
    <t>23004667</t>
  </si>
  <si>
    <t>Nguyễn Trung</t>
  </si>
  <si>
    <t>Hiếu</t>
  </si>
  <si>
    <t>23004867</t>
  </si>
  <si>
    <t>23004449</t>
  </si>
  <si>
    <t>Võ Trần Anh</t>
  </si>
  <si>
    <t>23004433</t>
  </si>
  <si>
    <t>Trương Xuân</t>
  </si>
  <si>
    <t>Hòa</t>
  </si>
  <si>
    <t>23004425</t>
  </si>
  <si>
    <t>Bùi Phước</t>
  </si>
  <si>
    <t>Hoàng</t>
  </si>
  <si>
    <t>23004481</t>
  </si>
  <si>
    <t>Phạm Huy</t>
  </si>
  <si>
    <t>23004418</t>
  </si>
  <si>
    <t>Bùi Quang</t>
  </si>
  <si>
    <t>Hùng</t>
  </si>
  <si>
    <t>23004427</t>
  </si>
  <si>
    <t>La Văn</t>
  </si>
  <si>
    <t>Hưng</t>
  </si>
  <si>
    <t>23004464</t>
  </si>
  <si>
    <t>Lê Anh</t>
  </si>
  <si>
    <t>Huy</t>
  </si>
  <si>
    <t>23004700</t>
  </si>
  <si>
    <t>Nguyễn Anh</t>
  </si>
  <si>
    <t>23004644</t>
  </si>
  <si>
    <t>Trần Thái</t>
  </si>
  <si>
    <t>Khang</t>
  </si>
  <si>
    <t>23004401</t>
  </si>
  <si>
    <t>Nguyễn Cao Gia</t>
  </si>
  <si>
    <t>Khánh</t>
  </si>
  <si>
    <t>23004421</t>
  </si>
  <si>
    <t>Khoa</t>
  </si>
  <si>
    <t>23004430</t>
  </si>
  <si>
    <t>Thân Văn</t>
  </si>
  <si>
    <t>Lợi</t>
  </si>
  <si>
    <t>23004863</t>
  </si>
  <si>
    <t>Huỳnh Nguyễn Minh</t>
  </si>
  <si>
    <t>Long</t>
  </si>
  <si>
    <t>23004545</t>
  </si>
  <si>
    <t>Lê Minh</t>
  </si>
  <si>
    <t>23004768</t>
  </si>
  <si>
    <t>Lư Duy</t>
  </si>
  <si>
    <t>23004385</t>
  </si>
  <si>
    <t>Nguyễn Thành</t>
  </si>
  <si>
    <t>Luân</t>
  </si>
  <si>
    <t>23004472</t>
  </si>
  <si>
    <t>Thân Hoàng</t>
  </si>
  <si>
    <t>Minh</t>
  </si>
  <si>
    <t>23004485</t>
  </si>
  <si>
    <t>Trần Đức</t>
  </si>
  <si>
    <t>23004371</t>
  </si>
  <si>
    <t>Huỳnh Thanh</t>
  </si>
  <si>
    <t>Nam</t>
  </si>
  <si>
    <t>23004407</t>
  </si>
  <si>
    <t>Đặng Chánh</t>
  </si>
  <si>
    <t>Nhật</t>
  </si>
  <si>
    <t>23002072</t>
  </si>
  <si>
    <t>Nguyễn Ngọc Minh</t>
  </si>
  <si>
    <t>23004641</t>
  </si>
  <si>
    <t>Nguyễn Trọng</t>
  </si>
  <si>
    <t>Phát</t>
  </si>
  <si>
    <t>23004372</t>
  </si>
  <si>
    <t>Trần Tấn</t>
  </si>
  <si>
    <t>23004510</t>
  </si>
  <si>
    <t>Lê Thiên</t>
  </si>
  <si>
    <t>Phú</t>
  </si>
  <si>
    <t>23004411</t>
  </si>
  <si>
    <t>Trà Minh</t>
  </si>
  <si>
    <t>Tâm</t>
  </si>
  <si>
    <t>23004607</t>
  </si>
  <si>
    <t>Trần Văn</t>
  </si>
  <si>
    <t>Thế</t>
  </si>
  <si>
    <t>23004759</t>
  </si>
  <si>
    <t>Đặng Hoàng</t>
  </si>
  <si>
    <t>Tín</t>
  </si>
  <si>
    <t>23004448</t>
  </si>
  <si>
    <t>Lê Phát</t>
  </si>
  <si>
    <t>Triển</t>
  </si>
  <si>
    <t>23004426</t>
  </si>
  <si>
    <t>Đặng Văn</t>
  </si>
  <si>
    <t>Trọng</t>
  </si>
  <si>
    <t>23004611</t>
  </si>
  <si>
    <t>Tạ Quốc</t>
  </si>
  <si>
    <t>Trung</t>
  </si>
  <si>
    <t>23004869</t>
  </si>
  <si>
    <t>Phan Châu</t>
  </si>
  <si>
    <t>Tú</t>
  </si>
  <si>
    <t>23004774</t>
  </si>
  <si>
    <t>.</t>
  </si>
  <si>
    <t>Tuân</t>
  </si>
  <si>
    <t>23004480</t>
  </si>
  <si>
    <t>Vàng</t>
  </si>
  <si>
    <t>23004397</t>
  </si>
  <si>
    <t>Lê Thái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</si>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</sst>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6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7" xfId="0" applyFont="1" applyBorder="1"/>
    <xf numFmtId="0" fontId="18" fillId="0" borderId="21" xfId="0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right" vertical="center"/>
    </xf>
    <xf numFmtId="0" fontId="9" fillId="0" borderId="22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26" fillId="2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914400</xdr:colOff>
      <xdr:row>4</xdr:row>
      <xdr:rowOff>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0150" y="8191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view="pageBreakPreview" topLeftCell="A48" zoomScaleNormal="100" zoomScaleSheetLayoutView="100" workbookViewId="0">
      <selection activeCell="C56" sqref="C56"/>
    </sheetView>
  </sheetViews>
  <sheetFormatPr defaultRowHeight="15"/>
  <cols>
    <col min="1" max="1" width="5.125" style="4" customWidth="1"/>
    <col min="2" max="2" width="10.625" style="4" customWidth="1"/>
    <col min="3" max="3" width="18.87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54" t="s">
        <v>3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5" t="s">
        <v>5</v>
      </c>
      <c r="B3" s="55"/>
      <c r="C3" s="55"/>
      <c r="D3" s="55"/>
      <c r="E3" s="56" t="s">
        <v>6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5" t="s">
        <v>7</v>
      </c>
      <c r="B4" s="55"/>
      <c r="C4" s="55"/>
      <c r="D4" s="55"/>
      <c r="E4" s="34"/>
      <c r="F4" s="34"/>
      <c r="G4" s="34"/>
      <c r="H4" s="34"/>
      <c r="I4" s="3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57"/>
      <c r="B5" s="57"/>
      <c r="C5" s="57"/>
      <c r="D5" s="57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58" t="s">
        <v>8</v>
      </c>
      <c r="B6" s="58"/>
      <c r="C6" s="58"/>
      <c r="D6" s="58"/>
      <c r="E6" s="58"/>
      <c r="F6" s="58"/>
      <c r="G6" s="58"/>
      <c r="H6" s="58"/>
      <c r="I6" s="58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58" t="s">
        <v>28</v>
      </c>
      <c r="B7" s="58"/>
      <c r="C7" s="58"/>
      <c r="D7" s="58"/>
      <c r="E7" s="58"/>
      <c r="F7" s="58"/>
      <c r="G7" s="58"/>
      <c r="H7" s="58"/>
      <c r="I7" s="5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59" t="s">
        <v>29</v>
      </c>
      <c r="B8" s="59"/>
      <c r="C8" s="59"/>
      <c r="D8" s="59"/>
      <c r="E8" s="59"/>
      <c r="F8" s="59"/>
      <c r="G8" s="59"/>
      <c r="H8" s="59"/>
      <c r="I8" s="59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60" t="s">
        <v>0</v>
      </c>
      <c r="B10" s="60" t="s">
        <v>9</v>
      </c>
      <c r="C10" s="62" t="s">
        <v>10</v>
      </c>
      <c r="D10" s="63"/>
      <c r="E10" s="40" t="s">
        <v>11</v>
      </c>
      <c r="F10" s="41"/>
      <c r="G10" s="40" t="s">
        <v>12</v>
      </c>
      <c r="H10" s="41"/>
      <c r="I10" s="42" t="s">
        <v>1</v>
      </c>
    </row>
    <row r="11" spans="1:20" s="8" customFormat="1" ht="30" customHeight="1">
      <c r="A11" s="43"/>
      <c r="B11" s="61"/>
      <c r="C11" s="64"/>
      <c r="D11" s="65"/>
      <c r="E11" s="19" t="s">
        <v>13</v>
      </c>
      <c r="F11" s="19" t="s">
        <v>14</v>
      </c>
      <c r="G11" s="19" t="s">
        <v>13</v>
      </c>
      <c r="H11" s="19" t="s">
        <v>14</v>
      </c>
      <c r="I11" s="43"/>
    </row>
    <row r="12" spans="1:20" s="8" customFormat="1" ht="20.100000000000001" customHeight="1">
      <c r="A12" s="12">
        <v>1</v>
      </c>
      <c r="B12" s="20" t="s">
        <v>31</v>
      </c>
      <c r="C12" s="21" t="s">
        <v>32</v>
      </c>
      <c r="D12" s="22" t="s">
        <v>33</v>
      </c>
      <c r="E12" s="12"/>
      <c r="F12" s="23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12"/>
      <c r="H12" s="23"/>
      <c r="I12" s="24"/>
    </row>
    <row r="13" spans="1:20" s="8" customFormat="1" ht="20.100000000000001" customHeight="1">
      <c r="A13" s="12">
        <v>2</v>
      </c>
      <c r="B13" s="20" t="s">
        <v>34</v>
      </c>
      <c r="C13" s="21" t="s">
        <v>35</v>
      </c>
      <c r="D13" s="22" t="s">
        <v>36</v>
      </c>
      <c r="E13" s="12"/>
      <c r="F13" s="23" t="str">
        <f t="shared" ref="F13:F56" si="0">IF(AND(E13&gt;=90),"Xuất sắc",IF(AND(E13&gt;=80),"Tốt",IF(AND(E13&gt;=70),"Khá",IF(AND(E13&gt;=60),"TB",IF(AND(E13&gt;=50),"TB",IF(AND(E13&lt;50),IF(AND(E13&gt;0),"Yếu",IF(AND(E13=0),"Không XL"," "))))))))</f>
        <v>Không XL</v>
      </c>
      <c r="G13" s="12"/>
      <c r="H13" s="33" t="str">
        <f t="shared" ref="H13:H56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24"/>
    </row>
    <row r="14" spans="1:20" s="8" customFormat="1" ht="20.100000000000001" customHeight="1">
      <c r="A14" s="12">
        <v>3</v>
      </c>
      <c r="B14" s="20" t="s">
        <v>37</v>
      </c>
      <c r="C14" s="21" t="s">
        <v>38</v>
      </c>
      <c r="D14" s="22" t="s">
        <v>39</v>
      </c>
      <c r="E14" s="12"/>
      <c r="F14" s="23" t="str">
        <f t="shared" si="0"/>
        <v>Không XL</v>
      </c>
      <c r="G14" s="12"/>
      <c r="H14" s="33" t="str">
        <f t="shared" si="1"/>
        <v>Không XL</v>
      </c>
      <c r="I14" s="24"/>
    </row>
    <row r="15" spans="1:20" s="8" customFormat="1" ht="20.100000000000001" customHeight="1">
      <c r="A15" s="12">
        <v>4</v>
      </c>
      <c r="B15" s="20" t="s">
        <v>40</v>
      </c>
      <c r="C15" s="21" t="s">
        <v>41</v>
      </c>
      <c r="D15" s="22" t="s">
        <v>42</v>
      </c>
      <c r="E15" s="12"/>
      <c r="F15" s="23" t="str">
        <f t="shared" si="0"/>
        <v>Không XL</v>
      </c>
      <c r="G15" s="12"/>
      <c r="H15" s="33" t="str">
        <f t="shared" si="1"/>
        <v>Không XL</v>
      </c>
      <c r="I15" s="9"/>
    </row>
    <row r="16" spans="1:20" s="8" customFormat="1" ht="20.100000000000001" customHeight="1">
      <c r="A16" s="12">
        <v>5</v>
      </c>
      <c r="B16" s="20" t="s">
        <v>43</v>
      </c>
      <c r="C16" s="21" t="s">
        <v>44</v>
      </c>
      <c r="D16" s="22" t="s">
        <v>45</v>
      </c>
      <c r="E16" s="12"/>
      <c r="F16" s="23" t="str">
        <f t="shared" si="0"/>
        <v>Không XL</v>
      </c>
      <c r="G16" s="12"/>
      <c r="H16" s="33" t="str">
        <f t="shared" si="1"/>
        <v>Không XL</v>
      </c>
      <c r="I16" s="9"/>
    </row>
    <row r="17" spans="1:9" s="8" customFormat="1" ht="20.100000000000001" customHeight="1">
      <c r="A17" s="12">
        <v>6</v>
      </c>
      <c r="B17" s="20" t="s">
        <v>46</v>
      </c>
      <c r="C17" s="21" t="s">
        <v>47</v>
      </c>
      <c r="D17" s="22" t="s">
        <v>45</v>
      </c>
      <c r="E17" s="12"/>
      <c r="F17" s="23" t="str">
        <f t="shared" si="0"/>
        <v>Không XL</v>
      </c>
      <c r="G17" s="12"/>
      <c r="H17" s="33" t="str">
        <f t="shared" si="1"/>
        <v>Không XL</v>
      </c>
      <c r="I17" s="9"/>
    </row>
    <row r="18" spans="1:9" s="8" customFormat="1" ht="20.100000000000001" customHeight="1">
      <c r="A18" s="12">
        <v>7</v>
      </c>
      <c r="B18" s="20" t="s">
        <v>48</v>
      </c>
      <c r="C18" s="21" t="s">
        <v>49</v>
      </c>
      <c r="D18" s="22" t="s">
        <v>50</v>
      </c>
      <c r="E18" s="12"/>
      <c r="F18" s="23" t="str">
        <f t="shared" si="0"/>
        <v>Không XL</v>
      </c>
      <c r="G18" s="12"/>
      <c r="H18" s="33" t="str">
        <f t="shared" si="1"/>
        <v>Không XL</v>
      </c>
      <c r="I18" s="9"/>
    </row>
    <row r="19" spans="1:9" s="8" customFormat="1" ht="20.100000000000001" customHeight="1">
      <c r="A19" s="12">
        <v>8</v>
      </c>
      <c r="B19" s="20" t="s">
        <v>51</v>
      </c>
      <c r="C19" s="21" t="s">
        <v>52</v>
      </c>
      <c r="D19" s="22" t="s">
        <v>53</v>
      </c>
      <c r="E19" s="12"/>
      <c r="F19" s="23" t="str">
        <f t="shared" si="0"/>
        <v>Không XL</v>
      </c>
      <c r="G19" s="12"/>
      <c r="H19" s="33" t="str">
        <f t="shared" si="1"/>
        <v>Không XL</v>
      </c>
      <c r="I19" s="9"/>
    </row>
    <row r="20" spans="1:9" s="8" customFormat="1" ht="20.100000000000001" customHeight="1">
      <c r="A20" s="12">
        <v>9</v>
      </c>
      <c r="B20" s="20" t="s">
        <v>54</v>
      </c>
      <c r="C20" s="21" t="s">
        <v>55</v>
      </c>
      <c r="D20" s="22" t="s">
        <v>56</v>
      </c>
      <c r="E20" s="12"/>
      <c r="F20" s="23" t="str">
        <f t="shared" si="0"/>
        <v>Không XL</v>
      </c>
      <c r="G20" s="12"/>
      <c r="H20" s="33" t="str">
        <f t="shared" si="1"/>
        <v>Không XL</v>
      </c>
      <c r="I20" s="24"/>
    </row>
    <row r="21" spans="1:9" s="8" customFormat="1" ht="20.100000000000001" customHeight="1">
      <c r="A21" s="12">
        <v>10</v>
      </c>
      <c r="B21" s="20" t="s">
        <v>57</v>
      </c>
      <c r="C21" s="21" t="s">
        <v>58</v>
      </c>
      <c r="D21" s="22" t="s">
        <v>59</v>
      </c>
      <c r="E21" s="12"/>
      <c r="F21" s="23" t="str">
        <f t="shared" si="0"/>
        <v>Không XL</v>
      </c>
      <c r="G21" s="12"/>
      <c r="H21" s="33" t="str">
        <f t="shared" si="1"/>
        <v>Không XL</v>
      </c>
      <c r="I21" s="24"/>
    </row>
    <row r="22" spans="1:9" s="8" customFormat="1" ht="20.100000000000001" customHeight="1">
      <c r="A22" s="12">
        <v>11</v>
      </c>
      <c r="B22" s="20" t="s">
        <v>60</v>
      </c>
      <c r="C22" s="21" t="s">
        <v>61</v>
      </c>
      <c r="D22" s="22" t="s">
        <v>62</v>
      </c>
      <c r="E22" s="12"/>
      <c r="F22" s="23" t="str">
        <f t="shared" si="0"/>
        <v>Không XL</v>
      </c>
      <c r="G22" s="12"/>
      <c r="H22" s="33" t="str">
        <f t="shared" si="1"/>
        <v>Không XL</v>
      </c>
      <c r="I22" s="24"/>
    </row>
    <row r="23" spans="1:9" s="8" customFormat="1" ht="20.100000000000001" customHeight="1">
      <c r="A23" s="12">
        <v>12</v>
      </c>
      <c r="B23" s="20" t="s">
        <v>63</v>
      </c>
      <c r="C23" s="21" t="s">
        <v>61</v>
      </c>
      <c r="D23" s="22" t="s">
        <v>62</v>
      </c>
      <c r="E23" s="12"/>
      <c r="F23" s="23" t="str">
        <f t="shared" si="0"/>
        <v>Không XL</v>
      </c>
      <c r="G23" s="12"/>
      <c r="H23" s="33" t="str">
        <f t="shared" si="1"/>
        <v>Không XL</v>
      </c>
      <c r="I23" s="9"/>
    </row>
    <row r="24" spans="1:9" s="8" customFormat="1" ht="20.100000000000001" customHeight="1">
      <c r="A24" s="12">
        <v>13</v>
      </c>
      <c r="B24" s="20" t="s">
        <v>64</v>
      </c>
      <c r="C24" s="21" t="s">
        <v>65</v>
      </c>
      <c r="D24" s="22" t="s">
        <v>62</v>
      </c>
      <c r="E24" s="12"/>
      <c r="F24" s="23" t="str">
        <f t="shared" si="0"/>
        <v>Không XL</v>
      </c>
      <c r="G24" s="12"/>
      <c r="H24" s="33" t="str">
        <f t="shared" si="1"/>
        <v>Không XL</v>
      </c>
      <c r="I24" s="9"/>
    </row>
    <row r="25" spans="1:9" s="8" customFormat="1" ht="20.100000000000001" customHeight="1">
      <c r="A25" s="12">
        <v>14</v>
      </c>
      <c r="B25" s="20" t="s">
        <v>66</v>
      </c>
      <c r="C25" s="21" t="s">
        <v>67</v>
      </c>
      <c r="D25" s="22" t="s">
        <v>68</v>
      </c>
      <c r="E25" s="12"/>
      <c r="F25" s="23" t="str">
        <f t="shared" si="0"/>
        <v>Không XL</v>
      </c>
      <c r="G25" s="12"/>
      <c r="H25" s="33" t="str">
        <f t="shared" si="1"/>
        <v>Không XL</v>
      </c>
      <c r="I25" s="9"/>
    </row>
    <row r="26" spans="1:9" s="8" customFormat="1" ht="20.100000000000001" customHeight="1">
      <c r="A26" s="12">
        <v>15</v>
      </c>
      <c r="B26" s="20" t="s">
        <v>69</v>
      </c>
      <c r="C26" s="21" t="s">
        <v>70</v>
      </c>
      <c r="D26" s="22" t="s">
        <v>71</v>
      </c>
      <c r="E26" s="12"/>
      <c r="F26" s="23" t="str">
        <f t="shared" si="0"/>
        <v>Không XL</v>
      </c>
      <c r="G26" s="12"/>
      <c r="H26" s="33" t="str">
        <f t="shared" si="1"/>
        <v>Không XL</v>
      </c>
      <c r="I26" s="9"/>
    </row>
    <row r="27" spans="1:9" s="8" customFormat="1" ht="20.100000000000001" customHeight="1">
      <c r="A27" s="12">
        <v>16</v>
      </c>
      <c r="B27" s="20" t="s">
        <v>72</v>
      </c>
      <c r="C27" s="21" t="s">
        <v>73</v>
      </c>
      <c r="D27" s="22" t="s">
        <v>71</v>
      </c>
      <c r="E27" s="12"/>
      <c r="F27" s="23" t="str">
        <f t="shared" si="0"/>
        <v>Không XL</v>
      </c>
      <c r="G27" s="12"/>
      <c r="H27" s="33" t="str">
        <f t="shared" si="1"/>
        <v>Không XL</v>
      </c>
      <c r="I27" s="9"/>
    </row>
    <row r="28" spans="1:9" s="8" customFormat="1" ht="20.100000000000001" customHeight="1">
      <c r="A28" s="12">
        <v>17</v>
      </c>
      <c r="B28" s="20" t="s">
        <v>74</v>
      </c>
      <c r="C28" s="21" t="s">
        <v>75</v>
      </c>
      <c r="D28" s="22" t="s">
        <v>76</v>
      </c>
      <c r="E28" s="12"/>
      <c r="F28" s="23" t="str">
        <f t="shared" si="0"/>
        <v>Không XL</v>
      </c>
      <c r="G28" s="12"/>
      <c r="H28" s="33" t="str">
        <f t="shared" si="1"/>
        <v>Không XL</v>
      </c>
      <c r="I28" s="9"/>
    </row>
    <row r="29" spans="1:9" s="8" customFormat="1" ht="20.100000000000001" customHeight="1">
      <c r="A29" s="12">
        <v>18</v>
      </c>
      <c r="B29" s="20" t="s">
        <v>77</v>
      </c>
      <c r="C29" s="21" t="s">
        <v>78</v>
      </c>
      <c r="D29" s="22" t="s">
        <v>79</v>
      </c>
      <c r="E29" s="12"/>
      <c r="F29" s="23" t="str">
        <f t="shared" si="0"/>
        <v>Không XL</v>
      </c>
      <c r="G29" s="12"/>
      <c r="H29" s="33" t="str">
        <f t="shared" si="1"/>
        <v>Không XL</v>
      </c>
      <c r="I29" s="9"/>
    </row>
    <row r="30" spans="1:9" s="8" customFormat="1" ht="20.100000000000001" customHeight="1">
      <c r="A30" s="12">
        <v>19</v>
      </c>
      <c r="B30" s="20" t="s">
        <v>80</v>
      </c>
      <c r="C30" s="21" t="s">
        <v>81</v>
      </c>
      <c r="D30" s="22" t="s">
        <v>82</v>
      </c>
      <c r="E30" s="12"/>
      <c r="F30" s="23" t="str">
        <f t="shared" si="0"/>
        <v>Không XL</v>
      </c>
      <c r="G30" s="12"/>
      <c r="H30" s="33" t="str">
        <f t="shared" si="1"/>
        <v>Không XL</v>
      </c>
      <c r="I30" s="9"/>
    </row>
    <row r="31" spans="1:9" s="8" customFormat="1" ht="20.100000000000001" customHeight="1">
      <c r="A31" s="12">
        <v>20</v>
      </c>
      <c r="B31" s="20" t="s">
        <v>83</v>
      </c>
      <c r="C31" s="21" t="s">
        <v>84</v>
      </c>
      <c r="D31" s="22" t="s">
        <v>82</v>
      </c>
      <c r="E31" s="12"/>
      <c r="F31" s="23" t="str">
        <f t="shared" si="0"/>
        <v>Không XL</v>
      </c>
      <c r="G31" s="12"/>
      <c r="H31" s="33" t="str">
        <f t="shared" si="1"/>
        <v>Không XL</v>
      </c>
      <c r="I31" s="24"/>
    </row>
    <row r="32" spans="1:9" s="8" customFormat="1" ht="20.100000000000001" customHeight="1">
      <c r="A32" s="12">
        <v>21</v>
      </c>
      <c r="B32" s="20" t="s">
        <v>85</v>
      </c>
      <c r="C32" s="21" t="s">
        <v>86</v>
      </c>
      <c r="D32" s="22" t="s">
        <v>87</v>
      </c>
      <c r="E32" s="12"/>
      <c r="F32" s="23" t="str">
        <f t="shared" si="0"/>
        <v>Không XL</v>
      </c>
      <c r="G32" s="12"/>
      <c r="H32" s="33" t="str">
        <f t="shared" si="1"/>
        <v>Không XL</v>
      </c>
      <c r="I32" s="9"/>
    </row>
    <row r="33" spans="1:9" s="8" customFormat="1" ht="20.100000000000001" customHeight="1">
      <c r="A33" s="12">
        <v>22</v>
      </c>
      <c r="B33" s="20" t="s">
        <v>88</v>
      </c>
      <c r="C33" s="21" t="s">
        <v>89</v>
      </c>
      <c r="D33" s="22" t="s">
        <v>90</v>
      </c>
      <c r="E33" s="12"/>
      <c r="F33" s="23" t="str">
        <f t="shared" si="0"/>
        <v>Không XL</v>
      </c>
      <c r="G33" s="12"/>
      <c r="H33" s="33" t="str">
        <f t="shared" si="1"/>
        <v>Không XL</v>
      </c>
      <c r="I33" s="9"/>
    </row>
    <row r="34" spans="1:9" s="8" customFormat="1" ht="20.100000000000001" customHeight="1">
      <c r="A34" s="12">
        <v>23</v>
      </c>
      <c r="B34" s="20" t="s">
        <v>91</v>
      </c>
      <c r="C34" s="21" t="s">
        <v>84</v>
      </c>
      <c r="D34" s="22" t="s">
        <v>92</v>
      </c>
      <c r="E34" s="12"/>
      <c r="F34" s="23" t="str">
        <f t="shared" si="0"/>
        <v>Không XL</v>
      </c>
      <c r="G34" s="12"/>
      <c r="H34" s="33" t="str">
        <f t="shared" si="1"/>
        <v>Không XL</v>
      </c>
      <c r="I34" s="9"/>
    </row>
    <row r="35" spans="1:9" s="8" customFormat="1" ht="20.100000000000001" customHeight="1">
      <c r="A35" s="12">
        <v>24</v>
      </c>
      <c r="B35" s="20" t="s">
        <v>93</v>
      </c>
      <c r="C35" s="21" t="s">
        <v>94</v>
      </c>
      <c r="D35" s="22" t="s">
        <v>95</v>
      </c>
      <c r="E35" s="12"/>
      <c r="F35" s="23" t="str">
        <f t="shared" si="0"/>
        <v>Không XL</v>
      </c>
      <c r="G35" s="12"/>
      <c r="H35" s="33" t="str">
        <f t="shared" si="1"/>
        <v>Không XL</v>
      </c>
      <c r="I35" s="9"/>
    </row>
    <row r="36" spans="1:9" s="8" customFormat="1" ht="20.100000000000001" customHeight="1">
      <c r="A36" s="12">
        <v>25</v>
      </c>
      <c r="B36" s="20" t="s">
        <v>96</v>
      </c>
      <c r="C36" s="21" t="s">
        <v>97</v>
      </c>
      <c r="D36" s="22" t="s">
        <v>98</v>
      </c>
      <c r="E36" s="12"/>
      <c r="F36" s="23" t="str">
        <f t="shared" si="0"/>
        <v>Không XL</v>
      </c>
      <c r="G36" s="12"/>
      <c r="H36" s="33" t="str">
        <f t="shared" si="1"/>
        <v>Không XL</v>
      </c>
      <c r="I36" s="9"/>
    </row>
    <row r="37" spans="1:9" s="8" customFormat="1" ht="20.100000000000001" customHeight="1">
      <c r="A37" s="12">
        <v>26</v>
      </c>
      <c r="B37" s="20" t="s">
        <v>99</v>
      </c>
      <c r="C37" s="21" t="s">
        <v>100</v>
      </c>
      <c r="D37" s="22" t="s">
        <v>98</v>
      </c>
      <c r="E37" s="12"/>
      <c r="F37" s="23" t="str">
        <f t="shared" si="0"/>
        <v>Không XL</v>
      </c>
      <c r="G37" s="12"/>
      <c r="H37" s="33" t="str">
        <f t="shared" si="1"/>
        <v>Không XL</v>
      </c>
      <c r="I37" s="9"/>
    </row>
    <row r="38" spans="1:9" s="8" customFormat="1" ht="20.100000000000001" customHeight="1">
      <c r="A38" s="12">
        <v>27</v>
      </c>
      <c r="B38" s="20" t="s">
        <v>101</v>
      </c>
      <c r="C38" s="21" t="s">
        <v>102</v>
      </c>
      <c r="D38" s="22" t="s">
        <v>98</v>
      </c>
      <c r="E38" s="12"/>
      <c r="F38" s="23" t="str">
        <f t="shared" si="0"/>
        <v>Không XL</v>
      </c>
      <c r="G38" s="12"/>
      <c r="H38" s="33" t="str">
        <f t="shared" si="1"/>
        <v>Không XL</v>
      </c>
      <c r="I38" s="24"/>
    </row>
    <row r="39" spans="1:9" s="8" customFormat="1" ht="20.100000000000001" customHeight="1">
      <c r="A39" s="12">
        <v>28</v>
      </c>
      <c r="B39" s="20" t="s">
        <v>103</v>
      </c>
      <c r="C39" s="21" t="s">
        <v>104</v>
      </c>
      <c r="D39" s="22" t="s">
        <v>105</v>
      </c>
      <c r="E39" s="12"/>
      <c r="F39" s="23" t="str">
        <f t="shared" si="0"/>
        <v>Không XL</v>
      </c>
      <c r="G39" s="12"/>
      <c r="H39" s="33" t="str">
        <f t="shared" si="1"/>
        <v>Không XL</v>
      </c>
      <c r="I39" s="9"/>
    </row>
    <row r="40" spans="1:9" s="8" customFormat="1" ht="20.100000000000001" customHeight="1">
      <c r="A40" s="12">
        <v>29</v>
      </c>
      <c r="B40" s="20" t="s">
        <v>106</v>
      </c>
      <c r="C40" s="21" t="s">
        <v>107</v>
      </c>
      <c r="D40" s="22" t="s">
        <v>108</v>
      </c>
      <c r="E40" s="12"/>
      <c r="F40" s="23" t="str">
        <f t="shared" si="0"/>
        <v>Không XL</v>
      </c>
      <c r="G40" s="12"/>
      <c r="H40" s="33" t="str">
        <f t="shared" si="1"/>
        <v>Không XL</v>
      </c>
      <c r="I40" s="24"/>
    </row>
    <row r="41" spans="1:9" s="8" customFormat="1" ht="20.100000000000001" customHeight="1">
      <c r="A41" s="12">
        <v>30</v>
      </c>
      <c r="B41" s="20" t="s">
        <v>109</v>
      </c>
      <c r="C41" s="21" t="s">
        <v>110</v>
      </c>
      <c r="D41" s="22" t="s">
        <v>108</v>
      </c>
      <c r="E41" s="12"/>
      <c r="F41" s="23" t="str">
        <f t="shared" si="0"/>
        <v>Không XL</v>
      </c>
      <c r="G41" s="12"/>
      <c r="H41" s="33" t="str">
        <f t="shared" si="1"/>
        <v>Không XL</v>
      </c>
      <c r="I41" s="24"/>
    </row>
    <row r="42" spans="1:9" s="8" customFormat="1" ht="20.100000000000001" customHeight="1">
      <c r="A42" s="12">
        <v>31</v>
      </c>
      <c r="B42" s="20" t="s">
        <v>111</v>
      </c>
      <c r="C42" s="21" t="s">
        <v>112</v>
      </c>
      <c r="D42" s="22" t="s">
        <v>113</v>
      </c>
      <c r="E42" s="12"/>
      <c r="F42" s="23" t="str">
        <f t="shared" si="0"/>
        <v>Không XL</v>
      </c>
      <c r="G42" s="12"/>
      <c r="H42" s="33" t="str">
        <f t="shared" si="1"/>
        <v>Không XL</v>
      </c>
      <c r="I42" s="24"/>
    </row>
    <row r="43" spans="1:9" s="8" customFormat="1" ht="20.100000000000001" customHeight="1">
      <c r="A43" s="12">
        <v>32</v>
      </c>
      <c r="B43" s="20" t="s">
        <v>114</v>
      </c>
      <c r="C43" s="21" t="s">
        <v>115</v>
      </c>
      <c r="D43" s="22" t="s">
        <v>116</v>
      </c>
      <c r="E43" s="12"/>
      <c r="F43" s="23" t="str">
        <f t="shared" si="0"/>
        <v>Không XL</v>
      </c>
      <c r="G43" s="12"/>
      <c r="H43" s="33" t="str">
        <f t="shared" si="1"/>
        <v>Không XL</v>
      </c>
      <c r="I43" s="9"/>
    </row>
    <row r="44" spans="1:9" s="8" customFormat="1" ht="20.100000000000001" customHeight="1">
      <c r="A44" s="12">
        <v>33</v>
      </c>
      <c r="B44" s="20" t="s">
        <v>117</v>
      </c>
      <c r="C44" s="21" t="s">
        <v>118</v>
      </c>
      <c r="D44" s="22" t="s">
        <v>116</v>
      </c>
      <c r="E44" s="12"/>
      <c r="F44" s="23" t="str">
        <f t="shared" si="0"/>
        <v>Không XL</v>
      </c>
      <c r="G44" s="12"/>
      <c r="H44" s="33" t="str">
        <f t="shared" si="1"/>
        <v>Không XL</v>
      </c>
      <c r="I44" s="9"/>
    </row>
    <row r="45" spans="1:9" s="8" customFormat="1" ht="20.100000000000001" customHeight="1">
      <c r="A45" s="12">
        <v>34</v>
      </c>
      <c r="B45" s="20" t="s">
        <v>119</v>
      </c>
      <c r="C45" s="21" t="s">
        <v>120</v>
      </c>
      <c r="D45" s="22" t="s">
        <v>121</v>
      </c>
      <c r="E45" s="12"/>
      <c r="F45" s="23" t="str">
        <f t="shared" si="0"/>
        <v>Không XL</v>
      </c>
      <c r="G45" s="12"/>
      <c r="H45" s="33" t="str">
        <f t="shared" si="1"/>
        <v>Không XL</v>
      </c>
      <c r="I45" s="9"/>
    </row>
    <row r="46" spans="1:9" s="8" customFormat="1" ht="20.100000000000001" customHeight="1">
      <c r="A46" s="12">
        <v>35</v>
      </c>
      <c r="B46" s="20" t="s">
        <v>122</v>
      </c>
      <c r="C46" s="21" t="s">
        <v>123</v>
      </c>
      <c r="D46" s="22" t="s">
        <v>121</v>
      </c>
      <c r="E46" s="12"/>
      <c r="F46" s="23" t="str">
        <f t="shared" si="0"/>
        <v>Không XL</v>
      </c>
      <c r="G46" s="12"/>
      <c r="H46" s="33" t="str">
        <f t="shared" si="1"/>
        <v>Không XL</v>
      </c>
      <c r="I46" s="9"/>
    </row>
    <row r="47" spans="1:9" s="8" customFormat="1" ht="20.100000000000001" customHeight="1">
      <c r="A47" s="12">
        <v>36</v>
      </c>
      <c r="B47" s="20" t="s">
        <v>124</v>
      </c>
      <c r="C47" s="21" t="s">
        <v>125</v>
      </c>
      <c r="D47" s="22" t="s">
        <v>126</v>
      </c>
      <c r="E47" s="12"/>
      <c r="F47" s="23" t="str">
        <f t="shared" si="0"/>
        <v>Không XL</v>
      </c>
      <c r="G47" s="12"/>
      <c r="H47" s="33" t="str">
        <f t="shared" si="1"/>
        <v>Không XL</v>
      </c>
      <c r="I47" s="9"/>
    </row>
    <row r="48" spans="1:9" s="8" customFormat="1" ht="20.100000000000001" customHeight="1">
      <c r="A48" s="12">
        <v>37</v>
      </c>
      <c r="B48" s="20" t="s">
        <v>127</v>
      </c>
      <c r="C48" s="21" t="s">
        <v>128</v>
      </c>
      <c r="D48" s="22" t="s">
        <v>129</v>
      </c>
      <c r="E48" s="12"/>
      <c r="F48" s="23" t="str">
        <f t="shared" si="0"/>
        <v>Không XL</v>
      </c>
      <c r="G48" s="12"/>
      <c r="H48" s="33" t="str">
        <f t="shared" si="1"/>
        <v>Không XL</v>
      </c>
      <c r="I48" s="9"/>
    </row>
    <row r="49" spans="1:9" s="8" customFormat="1" ht="20.100000000000001" customHeight="1">
      <c r="A49" s="12">
        <v>38</v>
      </c>
      <c r="B49" s="20" t="s">
        <v>130</v>
      </c>
      <c r="C49" s="21" t="s">
        <v>131</v>
      </c>
      <c r="D49" s="22" t="s">
        <v>132</v>
      </c>
      <c r="E49" s="12"/>
      <c r="F49" s="23" t="str">
        <f t="shared" si="0"/>
        <v>Không XL</v>
      </c>
      <c r="G49" s="12"/>
      <c r="H49" s="33" t="str">
        <f t="shared" si="1"/>
        <v>Không XL</v>
      </c>
      <c r="I49" s="9"/>
    </row>
    <row r="50" spans="1:9" s="8" customFormat="1" ht="20.100000000000001" customHeight="1">
      <c r="A50" s="12">
        <v>39</v>
      </c>
      <c r="B50" s="20" t="s">
        <v>133</v>
      </c>
      <c r="C50" s="21" t="s">
        <v>134</v>
      </c>
      <c r="D50" s="22" t="s">
        <v>135</v>
      </c>
      <c r="E50" s="12"/>
      <c r="F50" s="23" t="str">
        <f t="shared" si="0"/>
        <v>Không XL</v>
      </c>
      <c r="G50" s="12"/>
      <c r="H50" s="33" t="str">
        <f t="shared" si="1"/>
        <v>Không XL</v>
      </c>
      <c r="I50" s="9"/>
    </row>
    <row r="51" spans="1:9" s="8" customFormat="1" ht="20.100000000000001" customHeight="1">
      <c r="A51" s="12">
        <v>40</v>
      </c>
      <c r="B51" s="20" t="s">
        <v>136</v>
      </c>
      <c r="C51" s="21" t="s">
        <v>137</v>
      </c>
      <c r="D51" s="22" t="s">
        <v>138</v>
      </c>
      <c r="E51" s="12"/>
      <c r="F51" s="23" t="str">
        <f t="shared" si="0"/>
        <v>Không XL</v>
      </c>
      <c r="G51" s="12"/>
      <c r="H51" s="33" t="str">
        <f t="shared" si="1"/>
        <v>Không XL</v>
      </c>
      <c r="I51" s="24"/>
    </row>
    <row r="52" spans="1:9" s="8" customFormat="1" ht="20.100000000000001" customHeight="1">
      <c r="A52" s="12">
        <v>41</v>
      </c>
      <c r="B52" s="20" t="s">
        <v>139</v>
      </c>
      <c r="C52" s="21" t="s">
        <v>140</v>
      </c>
      <c r="D52" s="22" t="s">
        <v>141</v>
      </c>
      <c r="E52" s="12"/>
      <c r="F52" s="23" t="str">
        <f t="shared" si="0"/>
        <v>Không XL</v>
      </c>
      <c r="G52" s="12"/>
      <c r="H52" s="33" t="str">
        <f t="shared" si="1"/>
        <v>Không XL</v>
      </c>
      <c r="I52" s="9"/>
    </row>
    <row r="53" spans="1:9" s="8" customFormat="1" ht="20.100000000000001" customHeight="1">
      <c r="A53" s="12">
        <v>42</v>
      </c>
      <c r="B53" s="20" t="s">
        <v>142</v>
      </c>
      <c r="C53" s="21" t="s">
        <v>143</v>
      </c>
      <c r="D53" s="22" t="s">
        <v>144</v>
      </c>
      <c r="E53" s="12"/>
      <c r="F53" s="23" t="str">
        <f t="shared" si="0"/>
        <v>Không XL</v>
      </c>
      <c r="G53" s="12"/>
      <c r="H53" s="33" t="str">
        <f t="shared" si="1"/>
        <v>Không XL</v>
      </c>
      <c r="I53" s="9"/>
    </row>
    <row r="54" spans="1:9" s="8" customFormat="1" ht="20.100000000000001" customHeight="1">
      <c r="A54" s="12">
        <v>43</v>
      </c>
      <c r="B54" s="20" t="s">
        <v>145</v>
      </c>
      <c r="C54" s="21" t="s">
        <v>146</v>
      </c>
      <c r="D54" s="22" t="s">
        <v>147</v>
      </c>
      <c r="E54" s="12"/>
      <c r="F54" s="23" t="str">
        <f t="shared" si="0"/>
        <v>Không XL</v>
      </c>
      <c r="G54" s="12"/>
      <c r="H54" s="33" t="str">
        <f t="shared" si="1"/>
        <v>Không XL</v>
      </c>
      <c r="I54" s="9"/>
    </row>
    <row r="55" spans="1:9" s="8" customFormat="1" ht="20.100000000000001" customHeight="1">
      <c r="A55" s="12">
        <v>44</v>
      </c>
      <c r="B55" s="20" t="s">
        <v>148</v>
      </c>
      <c r="C55" s="21" t="s">
        <v>149</v>
      </c>
      <c r="D55" s="22" t="s">
        <v>150</v>
      </c>
      <c r="E55" s="12"/>
      <c r="F55" s="23" t="str">
        <f t="shared" si="0"/>
        <v>Không XL</v>
      </c>
      <c r="G55" s="12"/>
      <c r="H55" s="33" t="str">
        <f t="shared" si="1"/>
        <v>Không XL</v>
      </c>
      <c r="I55" s="9"/>
    </row>
    <row r="56" spans="1:9" s="8" customFormat="1" ht="20.100000000000001" customHeight="1">
      <c r="A56" s="12">
        <v>45</v>
      </c>
      <c r="B56" s="20" t="s">
        <v>151</v>
      </c>
      <c r="C56" s="21" t="s">
        <v>32</v>
      </c>
      <c r="D56" s="22" t="s">
        <v>152</v>
      </c>
      <c r="E56" s="12"/>
      <c r="F56" s="23" t="str">
        <f t="shared" si="0"/>
        <v>Không XL</v>
      </c>
      <c r="G56" s="12"/>
      <c r="H56" s="33" t="str">
        <f t="shared" si="1"/>
        <v>Không XL</v>
      </c>
      <c r="I56" s="9"/>
    </row>
    <row r="57" spans="1:9" s="8" customFormat="1" ht="20.100000000000001" customHeight="1">
      <c r="A57" s="12">
        <v>46</v>
      </c>
      <c r="B57" s="20" t="s">
        <v>153</v>
      </c>
      <c r="C57" s="21" t="s">
        <v>154</v>
      </c>
      <c r="D57" s="22" t="s">
        <v>155</v>
      </c>
      <c r="E57" s="12"/>
      <c r="F57" s="23" t="str">
        <f t="shared" ref="F57" si="2">IF(AND(E57&gt;=90),"Xuất sắc",IF(AND(E57&gt;=80),"Tốt",IF(AND(E57&gt;=70),"Khá",IF(AND(E57&gt;=60),"TB",IF(AND(E57&gt;=50),"TB",IF(AND(E57&lt;50),IF(AND(E57&gt;0),"Yếu",IF(AND(E57=0),"Không XL"," "))))))))</f>
        <v>Không XL</v>
      </c>
      <c r="G57" s="12"/>
      <c r="H57" s="33" t="str">
        <f t="shared" ref="H57" si="3">IF(AND(G57&gt;=90),"Xuất sắc",IF(AND(G57&gt;=80),"Tốt",IF(AND(G57&gt;=70),"Khá",IF(AND(G57&gt;=60),"TB",IF(AND(G57&gt;=50),"TB",IF(AND(G57&lt;50),IF(AND(G57&gt;0),"Yếu",IF(AND(G57=0),"Không XL"," "))))))))</f>
        <v>Không XL</v>
      </c>
      <c r="I57" s="9"/>
    </row>
    <row r="58" spans="1:9" ht="20.100000000000001" customHeight="1">
      <c r="A58" s="13"/>
      <c r="B58" s="13"/>
      <c r="C58" s="44" t="s">
        <v>15</v>
      </c>
      <c r="D58" s="44"/>
      <c r="E58" s="44"/>
      <c r="F58" s="44"/>
      <c r="G58" s="44"/>
      <c r="H58" s="44"/>
      <c r="I58" s="44"/>
    </row>
    <row r="59" spans="1:9" ht="18" customHeight="1">
      <c r="C59" s="45" t="s">
        <v>16</v>
      </c>
      <c r="D59" s="46"/>
      <c r="E59" s="49" t="s">
        <v>11</v>
      </c>
      <c r="F59" s="50"/>
      <c r="G59" s="49" t="s">
        <v>12</v>
      </c>
      <c r="H59" s="50"/>
      <c r="I59" s="51" t="s">
        <v>1</v>
      </c>
    </row>
    <row r="60" spans="1:9" s="8" customFormat="1" ht="18" customHeight="1">
      <c r="C60" s="47"/>
      <c r="D60" s="48"/>
      <c r="E60" s="19" t="s">
        <v>17</v>
      </c>
      <c r="F60" s="10" t="s">
        <v>18</v>
      </c>
      <c r="G60" s="19" t="s">
        <v>17</v>
      </c>
      <c r="H60" s="10" t="s">
        <v>18</v>
      </c>
      <c r="I60" s="52"/>
    </row>
    <row r="61" spans="1:9" ht="18" customHeight="1">
      <c r="C61" s="35" t="s">
        <v>19</v>
      </c>
      <c r="D61" s="36"/>
      <c r="E61" s="25">
        <f>COUNTIF(F12:F57,"Xuất sắc")</f>
        <v>0</v>
      </c>
      <c r="F61" s="26">
        <f>E61*100/$A$57</f>
        <v>0</v>
      </c>
      <c r="G61" s="25"/>
      <c r="H61" s="26"/>
      <c r="I61" s="27"/>
    </row>
    <row r="62" spans="1:9" ht="18" customHeight="1">
      <c r="C62" s="35" t="s">
        <v>20</v>
      </c>
      <c r="D62" s="36"/>
      <c r="E62" s="25">
        <f>COUNTIF(F12:F57,"Tốt")</f>
        <v>0</v>
      </c>
      <c r="F62" s="26">
        <f>E62*100/$A$57</f>
        <v>0</v>
      </c>
      <c r="G62" s="25"/>
      <c r="H62" s="26"/>
      <c r="I62" s="27"/>
    </row>
    <row r="63" spans="1:9" ht="18" customHeight="1">
      <c r="C63" s="35" t="s">
        <v>21</v>
      </c>
      <c r="D63" s="36"/>
      <c r="E63" s="25">
        <f>COUNTIF(F12:F57,"Khá")</f>
        <v>0</v>
      </c>
      <c r="F63" s="26">
        <f t="shared" ref="F63:F66" si="4">E63*100/$A$57</f>
        <v>0</v>
      </c>
      <c r="G63" s="25"/>
      <c r="H63" s="26"/>
      <c r="I63" s="27"/>
    </row>
    <row r="64" spans="1:9" ht="18" customHeight="1">
      <c r="C64" s="35" t="s">
        <v>22</v>
      </c>
      <c r="D64" s="36"/>
      <c r="E64" s="25">
        <f>COUNTIF(F12:F57,"TB")</f>
        <v>0</v>
      </c>
      <c r="F64" s="26">
        <f t="shared" si="4"/>
        <v>0</v>
      </c>
      <c r="G64" s="25"/>
      <c r="H64" s="26"/>
      <c r="I64" s="27"/>
    </row>
    <row r="65" spans="1:10" ht="18" customHeight="1">
      <c r="C65" s="35" t="s">
        <v>23</v>
      </c>
      <c r="D65" s="36"/>
      <c r="E65" s="25">
        <f>COUNTIF(F12:F57,"Yếu")</f>
        <v>0</v>
      </c>
      <c r="F65" s="26">
        <f t="shared" si="4"/>
        <v>0</v>
      </c>
      <c r="G65" s="25"/>
      <c r="H65" s="26"/>
      <c r="I65" s="27"/>
    </row>
    <row r="66" spans="1:10" ht="18" customHeight="1" thickBot="1">
      <c r="C66" s="37" t="s">
        <v>24</v>
      </c>
      <c r="D66" s="38"/>
      <c r="E66" s="28">
        <f>COUNTIF(F12:F57,"Không XL")</f>
        <v>46</v>
      </c>
      <c r="F66" s="29">
        <f t="shared" si="4"/>
        <v>100</v>
      </c>
      <c r="G66" s="28"/>
      <c r="H66" s="29"/>
      <c r="I66" s="30"/>
    </row>
    <row r="67" spans="1:10">
      <c r="C67" s="11"/>
      <c r="D67" s="11"/>
      <c r="F67" s="31"/>
    </row>
    <row r="68" spans="1:10" ht="18" customHeight="1">
      <c r="E68" s="39" t="s">
        <v>25</v>
      </c>
      <c r="F68" s="39"/>
      <c r="G68" s="39"/>
      <c r="H68" s="39"/>
      <c r="I68" s="39"/>
    </row>
    <row r="69" spans="1:10" ht="18" customHeight="1">
      <c r="A69" s="34" t="s">
        <v>26</v>
      </c>
      <c r="B69" s="34"/>
      <c r="C69" s="34"/>
      <c r="D69" s="34"/>
      <c r="E69" s="34"/>
      <c r="F69" s="34" t="s">
        <v>11</v>
      </c>
      <c r="G69" s="34"/>
      <c r="H69" s="34"/>
      <c r="I69" s="32" t="s">
        <v>27</v>
      </c>
      <c r="J69" s="32"/>
    </row>
    <row r="70" spans="1:10" ht="18" customHeight="1"/>
    <row r="71" spans="1:10" ht="18" customHeight="1"/>
    <row r="72" spans="1:10" ht="18" customHeight="1"/>
    <row r="73" spans="1:10" ht="18" customHeight="1"/>
    <row r="74" spans="1:10" ht="15.75">
      <c r="F74" s="53" t="s">
        <v>30</v>
      </c>
      <c r="G74" s="53"/>
      <c r="H74" s="53"/>
    </row>
  </sheetData>
  <mergeCells count="31">
    <mergeCell ref="F74:H74"/>
    <mergeCell ref="A2:D2"/>
    <mergeCell ref="E2:I2"/>
    <mergeCell ref="A3:D3"/>
    <mergeCell ref="E3:I3"/>
    <mergeCell ref="A4:D4"/>
    <mergeCell ref="E4:I4"/>
    <mergeCell ref="C61:D6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8:I58"/>
    <mergeCell ref="C59:D60"/>
    <mergeCell ref="E59:F59"/>
    <mergeCell ref="G59:H59"/>
    <mergeCell ref="I59:I60"/>
    <mergeCell ref="A69:E69"/>
    <mergeCell ref="F69:H69"/>
    <mergeCell ref="C62:D62"/>
    <mergeCell ref="C63:D63"/>
    <mergeCell ref="C64:D64"/>
    <mergeCell ref="C65:D65"/>
    <mergeCell ref="C66:D66"/>
    <mergeCell ref="E68:I68"/>
  </mergeCells>
  <conditionalFormatting sqref="H12:H57 F12:F5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2022-02-11T01:30:58Z</cp:lastPrinted>
  <dcterms:created xsi:type="dcterms:W3CDTF">1999-12-31T18:49:42Z</dcterms:created>
  <dcterms:modified xsi:type="dcterms:W3CDTF">2023-12-29T09:41:53Z</dcterms:modified>
</cp:coreProperties>
</file>