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6" windowHeight="7656" firstSheet="1" activeTab="1"/>
  </bookViews>
  <sheets>
    <sheet name="Kangatang" sheetId="5" state="veryHidden" r:id=""/>
    <sheet name="BIÊN BẢN HỌP LỚP" sheetId="1" r:id="rId1"/>
    <sheet name="BẢNG ĐIỂM" sheetId="3" r:id="rId2"/>
    <sheet name="BẢNG TỔNG" sheetId="4" r:id="rId3"/>
  </sheets>
  <definedNames>
    <definedName name="_xlnm.Print_Titles" localSheetId="1">'BIÊN BẢN HỌP LỚP'!$19:$20</definedName>
  </definedNames>
  <calcPr calcId="144525"/>
</workbook>
</file>

<file path=xl/calcChain.xml><?xml version="1.0" encoding="utf-8"?>
<calcChain xmlns="http://schemas.openxmlformats.org/spreadsheetml/2006/main">
  <c r="G64" i="1" l="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H52" i="4" l="1"/>
  <c r="H20" i="4"/>
  <c r="H41" i="4"/>
  <c r="H33" i="4"/>
  <c r="H25" i="4"/>
  <c r="H40" i="4"/>
  <c r="H32" i="4"/>
  <c r="H53" i="4"/>
  <c r="H37" i="4"/>
  <c r="H29" i="4"/>
  <c r="H21" i="4"/>
  <c r="H12" i="4"/>
  <c r="H55" i="4"/>
  <c r="F55" i="4"/>
  <c r="H13" i="4"/>
  <c r="H14" i="4"/>
  <c r="H15" i="4"/>
  <c r="H16" i="4"/>
  <c r="H17" i="4"/>
  <c r="H18" i="4"/>
  <c r="H19" i="4"/>
  <c r="H22" i="4"/>
  <c r="H23" i="4"/>
  <c r="H24" i="4"/>
  <c r="H26" i="4"/>
  <c r="H27" i="4"/>
  <c r="H28" i="4"/>
  <c r="H30" i="4"/>
  <c r="H31" i="4"/>
  <c r="H34" i="4"/>
  <c r="H35" i="4"/>
  <c r="H36" i="4"/>
  <c r="H38" i="4"/>
  <c r="H39" i="4"/>
  <c r="H42" i="4"/>
  <c r="H43" i="4"/>
  <c r="H44" i="4"/>
  <c r="H45" i="4"/>
  <c r="H46" i="4"/>
  <c r="H47" i="4"/>
  <c r="H48" i="4"/>
  <c r="H49" i="4"/>
  <c r="H50" i="4"/>
  <c r="H51"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H54" i="4"/>
  <c r="G64" i="4" s="1"/>
  <c r="H64" i="4" s="1"/>
  <c r="F54" i="4"/>
  <c r="E64" i="4" s="1"/>
  <c r="F64" i="4" s="1"/>
  <c r="F53" i="4"/>
  <c r="F12" i="4"/>
  <c r="G60" i="4" l="1"/>
  <c r="H60" i="4" s="1"/>
  <c r="G63" i="4"/>
  <c r="H63" i="4" s="1"/>
  <c r="E63" i="4"/>
  <c r="F63" i="4" s="1"/>
  <c r="G59" i="4"/>
  <c r="H59" i="4" s="1"/>
  <c r="E59" i="4"/>
  <c r="F59" i="4" s="1"/>
  <c r="E60" i="4"/>
  <c r="F60" i="4" s="1"/>
  <c r="E61" i="4"/>
  <c r="F61" i="4" s="1"/>
  <c r="E62" i="4"/>
  <c r="F62" i="4" s="1"/>
  <c r="G61" i="4"/>
  <c r="H61" i="4" s="1"/>
  <c r="G62" i="4"/>
  <c r="H62" i="4" s="1"/>
  <c r="E73" i="1" l="1"/>
  <c r="F73" i="1" s="1"/>
  <c r="E72" i="1"/>
  <c r="F72" i="1" s="1"/>
  <c r="E68" i="1"/>
  <c r="F68" i="1" s="1"/>
  <c r="E70" i="1"/>
  <c r="F70" i="1" s="1"/>
  <c r="E69" i="1"/>
  <c r="F69" i="1" s="1"/>
  <c r="E71" i="1"/>
  <c r="F71" i="1" s="1"/>
</calcChain>
</file>

<file path=xl/sharedStrings.xml><?xml version="1.0" encoding="utf-8"?>
<sst xmlns="http://schemas.openxmlformats.org/spreadsheetml/2006/main" count="597" uniqueCount="245">
  <si>
    <t>CỘNG HÒA XÃ HỘI CHỦ NGHĨA VIỆT NAM</t>
  </si>
  <si>
    <t>Độc lập - Tự do - Hạnh phúc</t>
  </si>
  <si>
    <t>TRƯỜNG CAO ĐẲNG LÝ TỰ TRỌNG</t>
  </si>
  <si>
    <t>THÀNH PHỐ HỒ CHÍ MINH</t>
  </si>
  <si>
    <t>BIÊN BẢN HỌP LỚP ĐÁNH GIÁ KẾT QUẢ RÈN LUYỆN SINH VIÊN</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</si>
  <si>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</si>
  <si>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</si>
  <si>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</si>
  <si>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</si>
  <si>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</si>
  <si>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</si>
  <si>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</si>
  <si>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</si>
  <si>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</si>
  <si>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</si>
  <si>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</si>
  <si>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</si>
  <si>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</si>
  <si>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</si>
  <si>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</si>
  <si>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</si>
  <si>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</si>
  <si>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</si>
  <si>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</si>
  <si>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</si>
  <si>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</si>
  <si>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</si>
  <si>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</si>
  <si>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</si>
  <si>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</si>
  <si>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</si>
  <si>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</si>
  <si>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</si>
  <si>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</si>
  <si>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</si>
  <si>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</si>
  <si>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</si>
  <si>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</si>
  <si>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</si>
  <si>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</si>
  <si>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</si>
  <si>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</si>
  <si>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</si>
  <si>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</si>
  <si>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Thành phố Hồ Chí Minh, ngày … tháng … năm ……</t>
  </si>
  <si>
    <t>TRƯỞNG KHOA</t>
  </si>
  <si>
    <t>…………………..</t>
  </si>
  <si>
    <t>01</t>
  </si>
  <si>
    <t>02</t>
  </si>
  <si>
    <t>03</t>
  </si>
  <si>
    <t>04</t>
  </si>
  <si>
    <t>Nguyễn Văn</t>
  </si>
  <si>
    <t>Không xếp loại</t>
  </si>
  <si>
    <t>KHOA CÔNG NGHỆ THÔNG TIN</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</si>
  <si>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</si>
  <si>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</si>
  <si>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</si>
  <si>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</si>
  <si>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</si>
  <si>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</si>
  <si>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</si>
  <si>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</si>
  <si>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</si>
  <si>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</si>
  <si>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</si>
  <si>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</si>
  <si>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</si>
  <si>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</si>
  <si>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</si>
  <si>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</si>
  <si>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</si>
  <si>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</si>
  <si>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</si>
  <si>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</si>
  <si>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</si>
  <si>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</si>
  <si>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</si>
  <si>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</si>
  <si>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</si>
  <si>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</si>
  <si>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</si>
  <si>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</si>
  <si>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</si>
  <si>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</si>
  <si>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</si>
  <si>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</si>
  <si>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</si>
  <si>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</si>
  <si>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</si>
  <si>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</si>
  <si>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HỌC KỲ I</t>
  </si>
  <si>
    <t>NĂM HỌC: 2023-2024</t>
  </si>
  <si>
    <t>41</t>
  </si>
  <si>
    <t>42</t>
  </si>
  <si>
    <t>43</t>
  </si>
  <si>
    <t>44</t>
  </si>
  <si>
    <t>Mã Quốc</t>
  </si>
  <si>
    <t>Bảo</t>
  </si>
  <si>
    <t>Tăng Gia</t>
  </si>
  <si>
    <t>Nguyễn Thị An</t>
  </si>
  <si>
    <t>Chi</t>
  </si>
  <si>
    <t>Võ Hoàng Thành</t>
  </si>
  <si>
    <t>Đạt</t>
  </si>
  <si>
    <t>Bùi Quang</t>
  </si>
  <si>
    <t>Đức</t>
  </si>
  <si>
    <t>Vũ Thị Mỹ</t>
  </si>
  <si>
    <t>Dung</t>
  </si>
  <si>
    <t>Nguyễn Quang</t>
  </si>
  <si>
    <t>Dũng</t>
  </si>
  <si>
    <t>Nguyễn Thị Ngọc</t>
  </si>
  <si>
    <t>Hân</t>
  </si>
  <si>
    <t>Nguyễn Huỳnh Hữu</t>
  </si>
  <si>
    <t>Hậu</t>
  </si>
  <si>
    <t>Hoàng Trần Ngọc</t>
  </si>
  <si>
    <t>Hiếu</t>
  </si>
  <si>
    <t>Trương Thế</t>
  </si>
  <si>
    <t>Hưng</t>
  </si>
  <si>
    <t>Dương Đình Gia</t>
  </si>
  <si>
    <t>Huy</t>
  </si>
  <si>
    <t>Lê Phan Nhật</t>
  </si>
  <si>
    <t>Nguyễn Phúc</t>
  </si>
  <si>
    <t>Phùng Đạt</t>
  </si>
  <si>
    <t>Nguyễn Phạm Hữu</t>
  </si>
  <si>
    <t>Khôi</t>
  </si>
  <si>
    <t>Nguyễn Trường Đăng</t>
  </si>
  <si>
    <t>Nguyễn Ngọc Đường</t>
  </si>
  <si>
    <t>Khuyên</t>
  </si>
  <si>
    <t>Nguyễn Khánh</t>
  </si>
  <si>
    <t>Linh</t>
  </si>
  <si>
    <t>Lâm Tuấn</t>
  </si>
  <si>
    <t>Lộc</t>
  </si>
  <si>
    <t>Nguyễn Trương Hoàng</t>
  </si>
  <si>
    <t>Minh</t>
  </si>
  <si>
    <t>Trần Hà Hải</t>
  </si>
  <si>
    <t>My</t>
  </si>
  <si>
    <t>Đào Lê Phương</t>
  </si>
  <si>
    <t>Nam</t>
  </si>
  <si>
    <t>Lê Thị Kim</t>
  </si>
  <si>
    <t>Ngọc</t>
  </si>
  <si>
    <t>Lương Thành</t>
  </si>
  <si>
    <t>Nhân</t>
  </si>
  <si>
    <t>Nguyễn Thị Quỳnh</t>
  </si>
  <si>
    <t>Như</t>
  </si>
  <si>
    <t>Tăng Cẩm</t>
  </si>
  <si>
    <t>Phong</t>
  </si>
  <si>
    <t>Nguyễn Đỗ Minh</t>
  </si>
  <si>
    <t>Quang</t>
  </si>
  <si>
    <t>Đặng Lê Xuân</t>
  </si>
  <si>
    <t>Quỳnh</t>
  </si>
  <si>
    <t>Đặng Trần Tấn</t>
  </si>
  <si>
    <t>Sang</t>
  </si>
  <si>
    <t>Nguyễn Tăng Minh</t>
  </si>
  <si>
    <t>Tâm</t>
  </si>
  <si>
    <t>Nguyễn Viết</t>
  </si>
  <si>
    <t>Thắng</t>
  </si>
  <si>
    <t>Vũ Đức</t>
  </si>
  <si>
    <t>Thiện</t>
  </si>
  <si>
    <t>Trần Đức</t>
  </si>
  <si>
    <t>Thịnh</t>
  </si>
  <si>
    <t>Hoàng Huỳnh Anh</t>
  </si>
  <si>
    <t>Thư</t>
  </si>
  <si>
    <t>Phạm Lê Thảo</t>
  </si>
  <si>
    <t>Tiên</t>
  </si>
  <si>
    <t>Trần Trung</t>
  </si>
  <si>
    <t>Tín</t>
  </si>
  <si>
    <t>Đỗ Cao</t>
  </si>
  <si>
    <t>Trí</t>
  </si>
  <si>
    <t>Lê Vạn</t>
  </si>
  <si>
    <t>Tỷ</t>
  </si>
  <si>
    <t>Huỳnh Quốc</t>
  </si>
  <si>
    <t>Việt</t>
  </si>
  <si>
    <t>Xuân</t>
  </si>
  <si>
    <t>Nguyễn Ngọc Như</t>
  </si>
  <si>
    <t>Ý</t>
  </si>
  <si>
    <t>Tạ Hữu Như</t>
  </si>
  <si>
    <t>LỚP 22T4-ĐHĐ1</t>
  </si>
  <si>
    <t>STT</t>
  </si>
  <si>
    <t>Họ đệm</t>
  </si>
  <si>
    <t>Tên</t>
  </si>
  <si>
    <t>Ghi chú</t>
  </si>
  <si>
    <t>MẪU 2</t>
  </si>
  <si>
    <t>UBND THÀNH PHỐ HỒ CHÍ MINH</t>
  </si>
  <si>
    <t>Độc lập  -  Tự do  -  Hạnh phúc</t>
  </si>
  <si>
    <t>BẢNG TỔNG KẾT ĐÁNH GIÁ KẾT QUẢ RÈN LUYỆN</t>
  </si>
  <si>
    <t>Học kỳ: I        Năm học: 2023 - 2024</t>
  </si>
  <si>
    <t>S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</si>
  <si>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</si>
  <si>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</si>
  <si>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</si>
  <si>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</si>
  <si>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</si>
  <si>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</si>
  <si>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</si>
  <si>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</si>
  <si>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</si>
  <si>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</si>
  <si>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</si>
  <si>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</si>
  <si>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</si>
  <si>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</si>
  <si>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01 năm 2024</t>
  </si>
  <si>
    <t>PHÒNG TTGD - CTSV                QUẢN LÝ SV</t>
  </si>
  <si>
    <t>CỐ VẤN HỌC TẬP         LỚP TRƯỞNG</t>
  </si>
  <si>
    <t>BẢNG ĐIỂM TỔNG KẾT HK1 (2023 - 2024) NĂM HỌC 2023-2024</t>
  </si>
  <si>
    <t>Lớp: 22T4-ĐHĐ1</t>
  </si>
  <si>
    <t>Khóa học: 2022-2025</t>
  </si>
  <si>
    <t>Ngành: Đồ họa đa phương tiện</t>
  </si>
  <si>
    <t>Bậc đào tạo: Trung cấp</t>
  </si>
  <si>
    <t xml:space="preserve">Chuyên ngành: Đồ họa đa phương tiện </t>
  </si>
  <si>
    <t>Loại đào tạo: Chính quy 3 năm</t>
  </si>
  <si>
    <t>Mã sinh viên</t>
  </si>
  <si>
    <t>Giáo dục chính trị</t>
  </si>
  <si>
    <t>Pháp luật</t>
  </si>
  <si>
    <t>Xây dựng giao diện Web</t>
  </si>
  <si>
    <t>Mỹ thuật cơ bản</t>
  </si>
  <si>
    <t>Rèn luyện</t>
  </si>
  <si>
    <t>Học lực</t>
  </si>
  <si>
    <t>2</t>
  </si>
  <si>
    <t>1</t>
  </si>
  <si>
    <t xml:space="preserve">2 </t>
  </si>
  <si>
    <t xml:space="preserve">2  </t>
  </si>
  <si>
    <t>Điểm</t>
  </si>
  <si>
    <t>Điểm 10</t>
  </si>
  <si>
    <t>Điểm 4</t>
  </si>
  <si>
    <t>Điểm chữ</t>
  </si>
  <si>
    <t>L1</t>
  </si>
  <si>
    <t>L2</t>
  </si>
  <si>
    <t xml:space="preserve">B </t>
  </si>
  <si>
    <t>Giỏi</t>
  </si>
  <si>
    <t>Học tiếp</t>
  </si>
  <si>
    <t xml:space="preserve">A </t>
  </si>
  <si>
    <t xml:space="preserve">C </t>
  </si>
  <si>
    <t xml:space="preserve">D </t>
  </si>
  <si>
    <t xml:space="preserve">E </t>
  </si>
  <si>
    <t>Cảnh cáo học vụ lần 2</t>
  </si>
  <si>
    <t>Cảnh cáo học vụ lần 1</t>
  </si>
  <si>
    <t>*Danh sách có 44   sinh viên</t>
  </si>
  <si>
    <t>Trong đó</t>
  </si>
  <si>
    <t>TP. Hồ Chí Minh, ngày 23 tháng 01 năm 2024</t>
  </si>
  <si>
    <t>Hạnh kiểm</t>
  </si>
  <si>
    <t>PHÒNG TUYỂN SINH - ĐÀO TẠO</t>
  </si>
  <si>
    <t>Số lượng</t>
  </si>
  <si>
    <t>Tỉ lệ %</t>
  </si>
  <si>
    <t/>
  </si>
  <si>
    <t>Lớp:  22T4-ĐHĐ1           Sĩ số: 44                  Khoa: CÔNG NGHỆ THÔNG TIN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</si>
</sst>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2"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color theme="0"/>
      <name val="Times New Roman"/>
      <family val="1"/>
    </font>
    <font>
      <b/>
      <sz val="13"/>
      <name val="Times New Roman"/>
      <family val="1"/>
    </font>
    <font>
      <sz val="12"/>
      <color rgb="FFFF0000"/>
      <name val="Times New Roman"/>
      <family val="1"/>
    </font>
    <font>
      <sz val="12"/>
      <color indexed="8"/>
      <name val="Times New Roman"/>
      <family val="1"/>
    </font>
    <font>
      <sz val="11"/>
      <color indexed="8"/>
      <name val="Calibri"/>
      <family val="2"/>
      <charset val="163"/>
    </font>
    <font>
      <b/>
      <sz val="11"/>
      <color indexed="8"/>
      <name val="Times New Roman"/>
      <family val="1"/>
    </font>
    <font>
      <b/>
      <sz val="12"/>
      <color indexed="8"/>
      <name val="Times New Roman"/>
      <family val="1"/>
    </font>
    <font>
      <sz val="11"/>
      <name val="Times New Roman"/>
      <family val="1"/>
    </font>
    <font>
      <sz val="12"/>
      <name val="Times New Roman"/>
      <family val="1"/>
    </font>
    <font>
      <b/>
      <sz val="12"/>
      <name val="Times New Roman"/>
      <family val="1"/>
    </font>
    <font>
      <b/>
      <sz val="11"/>
      <name val="Times New Roman"/>
      <family val="1"/>
    </font>
    <font>
      <vertAlign val="superscript"/>
      <sz val="12"/>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sz val="10"/>
      <name val="Times New Roman"/>
      <family val="1"/>
    </font>
    <font>
      <i/>
      <sz val="12"/>
      <name val="Times New Roman"/>
      <family val="1"/>
    </font>
    <font>
      <sz val="11"/>
      <color indexed="8"/>
      <name val="Times New Roman"/>
      <family val="1"/>
    </font>
    <font>
      <b/>
      <u/>
      <sz val="11"/>
      <color indexed="8"/>
      <name val="Times New Roman"/>
      <family val="1"/>
    </font>
    <font>
      <b/>
      <sz val="14"/>
      <color indexed="8"/>
      <name val="Times New Roman"/>
      <family val="1"/>
    </font>
    <font>
      <sz val="11"/>
      <color indexed="9"/>
      <name val="Times New Roman"/>
      <family val="1"/>
    </font>
    <font>
      <i/>
      <sz val="11"/>
      <color indexed="8"/>
      <name val="Times New Roman"/>
      <family val="1"/>
    </font>
  </fonts>
  <fills count="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1" fillId="0" borderId="0"/>
  </cellStyleXfs>
  <cellXfs count="160">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3" fillId="0" borderId="9" xfId="0" applyFont="1" applyBorder="1" applyAlignment="1">
      <alignment vertical="center" wrapText="1"/>
    </xf>
    <xf numFmtId="10" fontId="3" fillId="0" borderId="1" xfId="0" applyNumberFormat="1"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xf>
    <xf numFmtId="0" fontId="9" fillId="0" borderId="1" xfId="0" applyFont="1" applyBorder="1" applyAlignment="1">
      <alignment vertical="center"/>
    </xf>
    <xf numFmtId="0" fontId="9" fillId="0" borderId="1" xfId="0" applyFont="1" applyBorder="1" applyAlignment="1">
      <alignment vertical="center" wrapText="1"/>
    </xf>
    <xf numFmtId="0" fontId="3" fillId="0" borderId="8"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10" fillId="0" borderId="1" xfId="0" quotePrefix="1" applyFont="1" applyBorder="1" applyAlignment="1">
      <alignment horizontal="center" vertical="center"/>
    </xf>
    <xf numFmtId="0" fontId="10" fillId="0" borderId="1" xfId="0" applyFont="1" applyBorder="1" applyAlignment="1">
      <alignment vertical="center"/>
    </xf>
    <xf numFmtId="0" fontId="10" fillId="0" borderId="1" xfId="0" applyFont="1" applyBorder="1" applyAlignment="1">
      <alignment horizontal="center" vertical="center"/>
    </xf>
    <xf numFmtId="0" fontId="14" fillId="0" borderId="0" xfId="0" applyFont="1" applyBorder="1"/>
    <xf numFmtId="0" fontId="14" fillId="0" borderId="0" xfId="0" applyFont="1" applyBorder="1" applyAlignment="1">
      <alignment horizontal="center" vertical="center"/>
    </xf>
    <xf numFmtId="0" fontId="8" fillId="0" borderId="0" xfId="0" applyFont="1" applyBorder="1" applyAlignment="1">
      <alignment horizontal="center"/>
    </xf>
    <xf numFmtId="0" fontId="14" fillId="0" borderId="0" xfId="0" applyFont="1"/>
    <xf numFmtId="0" fontId="14" fillId="0" borderId="0" xfId="0" applyFont="1" applyAlignment="1"/>
    <xf numFmtId="0" fontId="19" fillId="0" borderId="0" xfId="0" applyFont="1" applyAlignment="1"/>
    <xf numFmtId="0" fontId="19" fillId="0" borderId="0" xfId="0" applyFont="1"/>
    <xf numFmtId="0" fontId="20" fillId="0" borderId="0" xfId="0" applyFont="1" applyAlignment="1">
      <alignment horizontal="center"/>
    </xf>
    <xf numFmtId="0" fontId="22" fillId="0" borderId="0" xfId="0" applyFont="1" applyAlignment="1"/>
    <xf numFmtId="0" fontId="23" fillId="0" borderId="0" xfId="0" applyFont="1" applyAlignment="1">
      <alignment vertical="justify"/>
    </xf>
    <xf numFmtId="0" fontId="14" fillId="0" borderId="0" xfId="0" applyFont="1" applyAlignment="1">
      <alignment vertical="justify"/>
    </xf>
    <xf numFmtId="0" fontId="21" fillId="0" borderId="0" xfId="0" applyFont="1" applyAlignment="1">
      <alignment vertical="justify"/>
    </xf>
    <xf numFmtId="0" fontId="23" fillId="0" borderId="0" xfId="0" applyFont="1" applyBorder="1" applyAlignment="1">
      <alignment horizontal="center"/>
    </xf>
    <xf numFmtId="0" fontId="23" fillId="0" borderId="0" xfId="0" applyFont="1" applyBorder="1" applyAlignment="1">
      <alignment horizontal="center" vertical="center"/>
    </xf>
    <xf numFmtId="0" fontId="14" fillId="0" borderId="0" xfId="0" applyFont="1" applyAlignment="1">
      <alignment vertical="center"/>
    </xf>
    <xf numFmtId="0" fontId="24"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0" fontId="17" fillId="4" borderId="1" xfId="0" applyFont="1" applyFill="1" applyBorder="1" applyAlignment="1">
      <alignment horizontal="center" vertical="center"/>
    </xf>
    <xf numFmtId="4" fontId="25" fillId="4" borderId="1" xfId="0" applyNumberFormat="1" applyFont="1" applyFill="1" applyBorder="1" applyAlignment="1">
      <alignment horizontal="center" vertical="center"/>
    </xf>
    <xf numFmtId="0" fontId="8" fillId="4" borderId="3" xfId="0" applyFont="1" applyFill="1" applyBorder="1" applyAlignment="1">
      <alignment horizontal="center" vertical="center"/>
    </xf>
    <xf numFmtId="0" fontId="14" fillId="4" borderId="0" xfId="0" applyFont="1" applyFill="1" applyBorder="1"/>
    <xf numFmtId="0" fontId="14" fillId="4" borderId="0" xfId="0" applyFont="1" applyFill="1"/>
    <xf numFmtId="0" fontId="14" fillId="4" borderId="0" xfId="0" applyFont="1" applyFill="1" applyAlignment="1">
      <alignment vertical="center"/>
    </xf>
    <xf numFmtId="0" fontId="24" fillId="4" borderId="1" xfId="0" applyFont="1" applyFill="1" applyBorder="1" applyAlignment="1">
      <alignment horizontal="center" vertical="center"/>
    </xf>
    <xf numFmtId="2" fontId="14" fillId="4" borderId="1" xfId="0" applyNumberFormat="1" applyFont="1" applyFill="1" applyBorder="1" applyAlignment="1">
      <alignment horizontal="right" vertical="center"/>
    </xf>
    <xf numFmtId="0" fontId="8" fillId="4" borderId="15" xfId="0" applyFont="1" applyFill="1" applyBorder="1" applyAlignment="1">
      <alignment horizontal="center"/>
    </xf>
    <xf numFmtId="0" fontId="8" fillId="4" borderId="19" xfId="0" applyFont="1" applyFill="1" applyBorder="1" applyAlignment="1">
      <alignment horizontal="center"/>
    </xf>
    <xf numFmtId="0" fontId="24" fillId="0" borderId="0" xfId="0" applyFont="1" applyAlignment="1">
      <alignment horizontal="center"/>
    </xf>
    <xf numFmtId="0" fontId="24" fillId="0" borderId="0" xfId="0" applyFont="1" applyAlignment="1">
      <alignment horizontal="center" vertical="center"/>
    </xf>
    <xf numFmtId="2" fontId="14" fillId="0" borderId="0" xfId="0" applyNumberFormat="1" applyFont="1" applyBorder="1" applyAlignment="1">
      <alignment horizontal="right"/>
    </xf>
    <xf numFmtId="0" fontId="8" fillId="0" borderId="0" xfId="0" applyFont="1" applyAlignment="1">
      <alignment horizontal="center"/>
    </xf>
    <xf numFmtId="0" fontId="14" fillId="0" borderId="0" xfId="0" applyFont="1" applyAlignment="1">
      <alignment horizontal="center" vertical="center"/>
    </xf>
    <xf numFmtId="0" fontId="17" fillId="0" borderId="0" xfId="0" applyFont="1" applyAlignment="1"/>
    <xf numFmtId="0" fontId="10" fillId="0" borderId="0" xfId="0" applyFont="1" applyAlignment="1"/>
    <xf numFmtId="0" fontId="27" fillId="0" borderId="0" xfId="0" applyFont="1"/>
    <xf numFmtId="0" fontId="12" fillId="3" borderId="0" xfId="0" applyFont="1" applyFill="1"/>
    <xf numFmtId="0" fontId="12" fillId="0" borderId="0" xfId="0" applyFont="1"/>
    <xf numFmtId="0" fontId="30" fillId="0" borderId="0" xfId="0" applyFont="1"/>
    <xf numFmtId="0" fontId="27" fillId="2" borderId="1" xfId="0" applyFont="1" applyFill="1" applyBorder="1" applyAlignment="1">
      <alignment horizontal="center" vertical="center"/>
    </xf>
    <xf numFmtId="0" fontId="27" fillId="0" borderId="1" xfId="0" applyFont="1" applyBorder="1" applyAlignment="1">
      <alignment horizontal="center" vertical="center"/>
    </xf>
    <xf numFmtId="0" fontId="27" fillId="0" borderId="1" xfId="0" quotePrefix="1" applyFont="1" applyBorder="1" applyAlignment="1">
      <alignment horizontal="center" vertical="center"/>
    </xf>
    <xf numFmtId="0" fontId="27" fillId="0" borderId="1" xfId="0" applyFont="1" applyBorder="1" applyAlignment="1">
      <alignment vertical="center"/>
    </xf>
    <xf numFmtId="0" fontId="27" fillId="0" borderId="1" xfId="0" applyFont="1" applyBorder="1" applyAlignment="1">
      <alignment horizontal="right" vertical="center"/>
    </xf>
    <xf numFmtId="0" fontId="27" fillId="0" borderId="1" xfId="0" applyFont="1" applyBorder="1" applyAlignment="1">
      <alignment vertical="center" wrapText="1"/>
    </xf>
    <xf numFmtId="0" fontId="27" fillId="0" borderId="0" xfId="0" applyFont="1" applyAlignment="1">
      <alignment vertical="center"/>
    </xf>
    <xf numFmtId="0" fontId="31" fillId="0" borderId="0" xfId="0" applyFont="1" applyAlignment="1"/>
    <xf numFmtId="0" fontId="12" fillId="0" borderId="0" xfId="0" applyFont="1" applyAlignment="1"/>
    <xf numFmtId="0" fontId="12" fillId="0" borderId="1" xfId="0" applyFont="1" applyBorder="1" applyAlignment="1">
      <alignment horizontal="center"/>
    </xf>
    <xf numFmtId="0" fontId="27" fillId="0" borderId="1" xfId="0" applyFont="1" applyBorder="1" applyAlignment="1">
      <alignment horizontal="left" vertical="center"/>
    </xf>
    <xf numFmtId="164" fontId="27" fillId="0" borderId="1" xfId="0" quotePrefix="1" applyNumberFormat="1" applyFont="1" applyBorder="1" applyAlignment="1">
      <alignment horizontal="left" vertical="center"/>
    </xf>
    <xf numFmtId="164" fontId="27" fillId="0" borderId="1" xfId="0" applyNumberFormat="1" applyFont="1" applyBorder="1" applyAlignment="1">
      <alignment horizontal="left" vertical="center"/>
    </xf>
    <xf numFmtId="0" fontId="27" fillId="0" borderId="9" xfId="0" applyFont="1" applyBorder="1" applyAlignment="1">
      <alignment horizontal="center"/>
    </xf>
    <xf numFmtId="0" fontId="27" fillId="0" borderId="8" xfId="0" applyFont="1" applyBorder="1" applyAlignment="1">
      <alignment horizontal="center"/>
    </xf>
    <xf numFmtId="0" fontId="1" fillId="0" borderId="10"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4" fillId="0" borderId="1" xfId="0" applyFont="1" applyBorder="1" applyAlignment="1">
      <alignment horizontal="center" vertical="center" wrapText="1"/>
    </xf>
    <xf numFmtId="0" fontId="5" fillId="0" borderId="0" xfId="0" applyFont="1" applyAlignment="1">
      <alignment horizontal="justify" wrapText="1"/>
    </xf>
    <xf numFmtId="0" fontId="1" fillId="0" borderId="0" xfId="0" applyFont="1" applyAlignment="1">
      <alignment horizontal="justify"/>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164" fontId="27" fillId="0" borderId="1" xfId="0" quotePrefix="1" applyNumberFormat="1" applyFont="1" applyBorder="1" applyAlignment="1">
      <alignment horizontal="left" vertical="center"/>
    </xf>
    <xf numFmtId="164" fontId="27" fillId="0" borderId="1" xfId="0" applyNumberFormat="1" applyFont="1" applyBorder="1" applyAlignment="1">
      <alignment horizontal="left" vertical="center"/>
    </xf>
    <xf numFmtId="0" fontId="27" fillId="0" borderId="9" xfId="0" applyFont="1" applyBorder="1" applyAlignment="1">
      <alignment horizontal="center"/>
    </xf>
    <xf numFmtId="0" fontId="27" fillId="0" borderId="8" xfId="0" applyFont="1" applyBorder="1" applyAlignment="1">
      <alignment horizontal="center"/>
    </xf>
    <xf numFmtId="0" fontId="12" fillId="0" borderId="1" xfId="0" applyFont="1" applyBorder="1" applyAlignment="1">
      <alignment horizontal="center"/>
    </xf>
    <xf numFmtId="0" fontId="12" fillId="0" borderId="0" xfId="0" applyFont="1" applyAlignment="1">
      <alignment horizont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31" fillId="0" borderId="0" xfId="0" applyFont="1" applyAlignment="1">
      <alignment horizontal="center"/>
    </xf>
    <xf numFmtId="0" fontId="27" fillId="2" borderId="9" xfId="0" applyFont="1" applyFill="1" applyBorder="1" applyAlignment="1">
      <alignment horizontal="center" vertical="center" textRotation="90" wrapText="1"/>
    </xf>
    <xf numFmtId="0" fontId="27" fillId="2" borderId="8" xfId="0" applyFont="1" applyFill="1" applyBorder="1" applyAlignment="1">
      <alignment horizontal="center" vertical="center" textRotation="90" wrapText="1"/>
    </xf>
    <xf numFmtId="0" fontId="12" fillId="2" borderId="9" xfId="0" applyFont="1" applyFill="1" applyBorder="1" applyAlignment="1">
      <alignment horizontal="center" vertical="center"/>
    </xf>
    <xf numFmtId="0" fontId="12" fillId="2" borderId="8" xfId="0" applyFont="1" applyFill="1" applyBorder="1" applyAlignment="1">
      <alignment horizontal="center" vertical="center"/>
    </xf>
    <xf numFmtId="0" fontId="12" fillId="2" borderId="20" xfId="0" applyFont="1" applyFill="1" applyBorder="1" applyAlignment="1">
      <alignment horizontal="center" vertical="center"/>
    </xf>
    <xf numFmtId="0" fontId="12" fillId="2" borderId="21" xfId="0" applyFont="1" applyFill="1" applyBorder="1" applyAlignment="1">
      <alignment horizontal="center" vertical="center"/>
    </xf>
    <xf numFmtId="0" fontId="10" fillId="0" borderId="0" xfId="0" applyFont="1" applyAlignment="1">
      <alignment horizontal="center"/>
    </xf>
    <xf numFmtId="0" fontId="13" fillId="0" borderId="0" xfId="0" applyFont="1" applyAlignment="1">
      <alignment horizontal="center"/>
    </xf>
    <xf numFmtId="0" fontId="28" fillId="0" borderId="0" xfId="0" applyFont="1" applyBorder="1" applyAlignment="1">
      <alignment horizontal="center"/>
    </xf>
    <xf numFmtId="0" fontId="29" fillId="0" borderId="0" xfId="0" applyFont="1" applyAlignment="1">
      <alignment horizontal="center" vertical="center"/>
    </xf>
    <xf numFmtId="0" fontId="12" fillId="2" borderId="2"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27" fillId="2" borderId="9" xfId="0" applyFont="1" applyFill="1" applyBorder="1" applyAlignment="1">
      <alignment horizontal="center" vertical="center"/>
    </xf>
    <xf numFmtId="0" fontId="27" fillId="2" borderId="8" xfId="0" applyFont="1" applyFill="1" applyBorder="1" applyAlignment="1">
      <alignment horizontal="center" vertical="center"/>
    </xf>
    <xf numFmtId="0" fontId="26" fillId="0" borderId="0" xfId="0" applyFont="1" applyAlignment="1">
      <alignment horizontal="center"/>
    </xf>
    <xf numFmtId="0" fontId="17" fillId="0" borderId="0" xfId="0" applyFont="1" applyAlignment="1">
      <alignment horizontal="center"/>
    </xf>
    <xf numFmtId="0" fontId="17" fillId="4" borderId="16"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17" xfId="0" applyFont="1" applyFill="1" applyBorder="1" applyAlignment="1">
      <alignment horizontal="center" vertical="center"/>
    </xf>
    <xf numFmtId="0" fontId="17" fillId="4" borderId="18" xfId="0" applyFont="1" applyFill="1" applyBorder="1" applyAlignment="1">
      <alignment horizontal="center" vertical="center"/>
    </xf>
    <xf numFmtId="0" fontId="18" fillId="0" borderId="0" xfId="0" applyFont="1" applyAlignment="1">
      <alignment horizontal="center"/>
    </xf>
    <xf numFmtId="0" fontId="21" fillId="0" borderId="0" xfId="0" applyFont="1" applyAlignment="1">
      <alignment horizontal="center"/>
    </xf>
    <xf numFmtId="0" fontId="21" fillId="0" borderId="0" xfId="0" applyFont="1" applyBorder="1" applyAlignment="1">
      <alignment horizontal="center"/>
    </xf>
    <xf numFmtId="0" fontId="17" fillId="4" borderId="2" xfId="0" applyFont="1" applyFill="1" applyBorder="1" applyAlignment="1">
      <alignment horizontal="center" vertical="center" wrapText="1"/>
    </xf>
    <xf numFmtId="0" fontId="17" fillId="4" borderId="3" xfId="0" applyFont="1" applyFill="1" applyBorder="1" applyAlignment="1">
      <alignment horizontal="center" vertical="center"/>
    </xf>
    <xf numFmtId="0" fontId="17" fillId="4" borderId="3" xfId="0" applyFont="1" applyFill="1" applyBorder="1" applyAlignment="1">
      <alignment horizontal="center" vertical="center" wrapText="1"/>
    </xf>
    <xf numFmtId="0" fontId="17" fillId="4" borderId="4" xfId="0" applyFont="1" applyFill="1" applyBorder="1" applyAlignment="1">
      <alignment horizontal="center" vertical="center"/>
    </xf>
    <xf numFmtId="0" fontId="17" fillId="4" borderId="5" xfId="0" applyFont="1" applyFill="1" applyBorder="1" applyAlignment="1">
      <alignment horizontal="center" vertical="center"/>
    </xf>
    <xf numFmtId="0" fontId="17" fillId="4" borderId="6" xfId="0" applyFont="1" applyFill="1" applyBorder="1" applyAlignment="1">
      <alignment horizontal="center" vertical="center"/>
    </xf>
    <xf numFmtId="0" fontId="17" fillId="4" borderId="7" xfId="0" applyFont="1" applyFill="1" applyBorder="1" applyAlignment="1">
      <alignment horizontal="center" vertical="center"/>
    </xf>
    <xf numFmtId="0" fontId="24" fillId="4" borderId="9" xfId="0" applyFont="1" applyFill="1" applyBorder="1" applyAlignment="1">
      <alignment horizontal="center" vertical="center"/>
    </xf>
    <xf numFmtId="0" fontId="24" fillId="4" borderId="8" xfId="0" applyFont="1" applyFill="1" applyBorder="1" applyAlignment="1">
      <alignment horizontal="center" vertical="center"/>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xf numFmtId="0" fontId="16" fillId="4" borderId="11" xfId="0" applyFont="1" applyFill="1" applyBorder="1" applyAlignment="1">
      <alignment horizontal="center"/>
    </xf>
    <xf numFmtId="0" fontId="16" fillId="4" borderId="12" xfId="0" applyFont="1" applyFill="1" applyBorder="1" applyAlignment="1">
      <alignment horizontal="center" vertical="center"/>
    </xf>
    <xf numFmtId="0" fontId="16" fillId="4" borderId="5" xfId="0" applyFont="1" applyFill="1" applyBorder="1" applyAlignment="1">
      <alignment horizontal="center" vertical="center"/>
    </xf>
    <xf numFmtId="0" fontId="16" fillId="4" borderId="14" xfId="0" applyFont="1" applyFill="1" applyBorder="1" applyAlignment="1">
      <alignment horizontal="center" vertical="center"/>
    </xf>
    <xf numFmtId="0" fontId="16" fillId="4" borderId="7" xfId="0" applyFont="1" applyFill="1" applyBorder="1" applyAlignment="1">
      <alignment horizontal="center" vertical="center"/>
    </xf>
    <xf numFmtId="0" fontId="24" fillId="4" borderId="6" xfId="0" applyFont="1" applyFill="1" applyBorder="1" applyAlignment="1">
      <alignment horizontal="center"/>
    </xf>
    <xf numFmtId="0" fontId="24" fillId="4" borderId="7" xfId="0" applyFont="1" applyFill="1" applyBorder="1" applyAlignment="1">
      <alignment horizontal="center"/>
    </xf>
    <xf numFmtId="0" fontId="8" fillId="4" borderId="13" xfId="0" applyFont="1" applyFill="1" applyBorder="1" applyAlignment="1">
      <alignment horizontal="center" vertical="center"/>
    </xf>
    <xf numFmtId="0" fontId="8" fillId="4" borderId="15" xfId="0" applyFont="1" applyFill="1" applyBorder="1" applyAlignment="1">
      <alignment horizontal="center" vertical="center"/>
    </xf>
    <xf numFmtId="0" fontId="15" fillId="0" borderId="0" xfId="0" applyFont="1" applyAlignment="1">
      <alignment horizontal="center"/>
    </xf>
    <xf numFmtId="0" fontId="16" fillId="0" borderId="0" xfId="0" applyFont="1" applyAlignment="1">
      <alignment horizontal="center"/>
    </xf>
    <xf numFmtId="0" fontId="8" fillId="0" borderId="0" xfId="0" applyFont="1" applyAlignment="1">
      <alignment horizontal="center"/>
    </xf>
  </cellXfs>
  <cellStyles count="2">
    <cellStyle name="Normal" xfId="0" builtinId="0"/>
    <cellStyle name="Normal 2" xfId="1"/>
  </cellStyles>
  <dxfs count="16">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263770</xdr:colOff>
      <xdr:row>2</xdr:row>
      <xdr:rowOff>0</xdr:rowOff>
    </xdr:from>
    <xdr:to>
      <xdr:col>7</xdr:col>
      <xdr:colOff>329711</xdr:colOff>
      <xdr:row>2</xdr:row>
      <xdr:rowOff>7328</xdr:rowOff>
    </xdr:to>
    <xdr:cxnSp macro="">
      <xdr:nvCxnSpPr>
        <xdr:cNvPr id="4" name="Straight Connector 3"/>
        <xdr:cNvCxnSpPr/>
      </xdr:nvCxnSpPr>
      <xdr:spPr>
        <a:xfrm flipV="1">
          <a:off x="3363058" y="410308"/>
          <a:ext cx="2058865" cy="732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523875</xdr:colOff>
      <xdr:row>3</xdr:row>
      <xdr:rowOff>0</xdr:rowOff>
    </xdr:from>
    <xdr:to>
      <xdr:col>3</xdr:col>
      <xdr:colOff>352425</xdr:colOff>
      <xdr:row>3</xdr:row>
      <xdr:rowOff>0</xdr:rowOff>
    </xdr:to>
    <xdr:sp macro="" textlink="">
      <xdr:nvSpPr>
        <xdr:cNvPr id="2" name="Line 34"/>
        <xdr:cNvSpPr>
          <a:spLocks noChangeShapeType="1"/>
        </xdr:cNvSpPr>
      </xdr:nvSpPr>
      <xdr:spPr bwMode="auto">
        <a:xfrm>
          <a:off x="1628775" y="571500"/>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0</xdr:row>
      <xdr:rowOff>0</xdr:rowOff>
    </xdr:from>
    <xdr:to>
      <xdr:col>1</xdr:col>
      <xdr:colOff>390525</xdr:colOff>
      <xdr:row>3</xdr:row>
      <xdr:rowOff>47625</xdr:rowOff>
    </xdr:to>
    <xdr:pic>
      <xdr:nvPicPr>
        <xdr:cNvPr id="3"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723900" cy="6191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30492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57151</xdr:colOff>
      <xdr:row>2</xdr:row>
      <xdr:rowOff>209549</xdr:rowOff>
    </xdr:from>
    <xdr:to>
      <xdr:col>8</xdr:col>
      <xdr:colOff>142875</xdr:colOff>
      <xdr:row>3</xdr:row>
      <xdr:rowOff>9522</xdr:rowOff>
    </xdr:to>
    <xdr:sp macro="" textlink="">
      <xdr:nvSpPr>
        <xdr:cNvPr id="3" name="Line 124"/>
        <xdr:cNvSpPr>
          <a:spLocks noChangeShapeType="1"/>
        </xdr:cNvSpPr>
      </xdr:nvSpPr>
      <xdr:spPr bwMode="auto">
        <a:xfrm flipV="1">
          <a:off x="4000501" y="609599"/>
          <a:ext cx="2019299" cy="952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
  <sheetViews>
    <sheetView tabSelected="1" zoomScale="130" zoomScaleNormal="130" workbookViewId="0">
      <selection activeCell="D8" sqref="D8"/>
    </sheetView>
  </sheetViews>
  <sheetFormatPr defaultColWidth="9.109375" defaultRowHeight="16.8" x14ac:dyDescent="0.3"/>
  <cols>
    <col min="1" max="1" width="5.5546875" style="1" customWidth="1"/>
    <col min="2" max="2" width="10.88671875" style="1" customWidth="1"/>
    <col min="3" max="3" width="22" style="1" customWidth="1"/>
    <col min="4" max="4" width="8" style="28" customWidth="1"/>
    <col min="5" max="5" width="9.88671875" style="2" customWidth="1"/>
    <col min="6" max="6" width="9.44140625" style="2" customWidth="1"/>
    <col min="7" max="7" width="10.5546875" style="2" customWidth="1"/>
    <col min="8" max="8" width="8.77734375" style="1" customWidth="1"/>
    <col min="9" max="9" width="11.5546875" style="1" customWidth="1"/>
    <col min="10" max="16384" width="9.109375" style="1"/>
  </cols>
  <sheetData>
    <row r="1" spans="1:9" s="3" customFormat="1" ht="15.6" x14ac:dyDescent="0.3">
      <c r="A1" s="97" t="s">
        <v>2</v>
      </c>
      <c r="B1" s="97"/>
      <c r="C1" s="97"/>
      <c r="D1" s="97"/>
      <c r="E1" s="16" t="s">
        <v>0</v>
      </c>
      <c r="F1" s="16"/>
      <c r="G1" s="16"/>
      <c r="H1" s="16"/>
      <c r="I1" s="16"/>
    </row>
    <row r="2" spans="1:9" s="3" customFormat="1" x14ac:dyDescent="0.3">
      <c r="A2" s="97" t="s">
        <v>3</v>
      </c>
      <c r="B2" s="97"/>
      <c r="C2" s="97"/>
      <c r="D2" s="97"/>
      <c r="E2" s="87" t="s">
        <v>1</v>
      </c>
      <c r="F2" s="87"/>
      <c r="G2" s="87"/>
      <c r="H2" s="87"/>
      <c r="I2" s="6"/>
    </row>
    <row r="3" spans="1:9" s="3" customFormat="1" x14ac:dyDescent="0.3">
      <c r="A3" s="98" t="s">
        <v>53</v>
      </c>
      <c r="B3" s="98"/>
      <c r="C3" s="98"/>
      <c r="D3" s="98"/>
      <c r="E3" s="16"/>
      <c r="F3" s="87"/>
      <c r="G3" s="87"/>
      <c r="H3" s="87"/>
      <c r="I3" s="87"/>
    </row>
    <row r="4" spans="1:9" s="3" customFormat="1" x14ac:dyDescent="0.3">
      <c r="A4" s="12"/>
      <c r="B4" s="12"/>
      <c r="C4" s="12"/>
      <c r="D4" s="27"/>
      <c r="E4" s="12"/>
      <c r="F4" s="5"/>
      <c r="G4" s="5"/>
      <c r="H4" s="5"/>
      <c r="I4" s="5"/>
    </row>
    <row r="5" spans="1:9" ht="23.25" customHeight="1" x14ac:dyDescent="0.3">
      <c r="A5" s="87" t="s">
        <v>4</v>
      </c>
      <c r="B5" s="87"/>
      <c r="C5" s="87"/>
      <c r="D5" s="87"/>
      <c r="E5" s="87"/>
      <c r="F5" s="87"/>
      <c r="G5" s="87"/>
      <c r="H5" s="87"/>
      <c r="I5" s="87"/>
    </row>
    <row r="6" spans="1:9" s="6" customFormat="1" x14ac:dyDescent="0.3">
      <c r="B6" s="21" t="s">
        <v>175</v>
      </c>
      <c r="D6" s="25" t="s">
        <v>90</v>
      </c>
      <c r="F6" s="17" t="s">
        <v>91</v>
      </c>
    </row>
    <row r="7" spans="1:9" s="6" customFormat="1" x14ac:dyDescent="0.3">
      <c r="D7" s="25"/>
      <c r="E7" s="5"/>
      <c r="F7" s="5"/>
      <c r="G7" s="5"/>
    </row>
    <row r="8" spans="1:9" ht="21.75" customHeight="1" x14ac:dyDescent="0.3">
      <c r="A8" s="8" t="s">
        <v>5</v>
      </c>
      <c r="B8" s="1" t="s">
        <v>6</v>
      </c>
    </row>
    <row r="9" spans="1:9" ht="21.75" customHeight="1" x14ac:dyDescent="0.3">
      <c r="A9" s="8" t="s">
        <v>8</v>
      </c>
      <c r="B9" s="1" t="s">
        <v>7</v>
      </c>
    </row>
    <row r="10" spans="1:9" ht="21.75" customHeight="1" x14ac:dyDescent="0.3">
      <c r="A10" s="8" t="s">
        <v>9</v>
      </c>
      <c r="B10" s="6" t="s">
        <v>10</v>
      </c>
    </row>
    <row r="11" spans="1:9" ht="22.5" customHeight="1" x14ac:dyDescent="0.3">
      <c r="A11" s="8"/>
      <c r="B11" s="1" t="s">
        <v>11</v>
      </c>
    </row>
    <row r="12" spans="1:9" ht="22.5" customHeight="1" x14ac:dyDescent="0.3">
      <c r="A12" s="8"/>
      <c r="B12" s="1" t="s">
        <v>12</v>
      </c>
    </row>
    <row r="13" spans="1:9" ht="22.5" customHeight="1" x14ac:dyDescent="0.3">
      <c r="A13" s="8"/>
      <c r="B13" s="1" t="s">
        <v>13</v>
      </c>
    </row>
    <row r="14" spans="1:9" ht="22.5" customHeight="1" x14ac:dyDescent="0.3">
      <c r="A14" s="8"/>
      <c r="B14" s="1" t="s">
        <v>14</v>
      </c>
    </row>
    <row r="15" spans="1:9" ht="22.5" customHeight="1" x14ac:dyDescent="0.3">
      <c r="A15" s="8"/>
      <c r="B15" s="1" t="s">
        <v>15</v>
      </c>
    </row>
    <row r="16" spans="1:9" x14ac:dyDescent="0.3">
      <c r="A16" s="8" t="s">
        <v>17</v>
      </c>
      <c r="B16" s="6" t="s">
        <v>16</v>
      </c>
    </row>
    <row r="17" spans="1:10" ht="56.25" customHeight="1" x14ac:dyDescent="0.3">
      <c r="A17" s="89" t="s">
        <v>18</v>
      </c>
      <c r="B17" s="89"/>
      <c r="C17" s="89"/>
      <c r="D17" s="89"/>
      <c r="E17" s="89"/>
      <c r="F17" s="89"/>
      <c r="G17" s="89"/>
      <c r="H17" s="89"/>
      <c r="I17" s="89"/>
      <c r="J17" s="9"/>
    </row>
    <row r="18" spans="1:10" x14ac:dyDescent="0.3">
      <c r="A18" s="7"/>
    </row>
    <row r="19" spans="1:10" ht="33" customHeight="1" x14ac:dyDescent="0.3">
      <c r="A19" s="90" t="s">
        <v>19</v>
      </c>
      <c r="B19" s="90" t="s">
        <v>20</v>
      </c>
      <c r="C19" s="93" t="s">
        <v>21</v>
      </c>
      <c r="D19" s="94"/>
      <c r="E19" s="102" t="s">
        <v>22</v>
      </c>
      <c r="F19" s="90" t="s">
        <v>23</v>
      </c>
      <c r="G19" s="90"/>
      <c r="H19" s="90"/>
      <c r="I19" s="88" t="s">
        <v>27</v>
      </c>
    </row>
    <row r="20" spans="1:10" ht="16.5" customHeight="1" x14ac:dyDescent="0.3">
      <c r="A20" s="90"/>
      <c r="B20" s="90"/>
      <c r="C20" s="95"/>
      <c r="D20" s="96"/>
      <c r="E20" s="103"/>
      <c r="F20" s="10" t="s">
        <v>24</v>
      </c>
      <c r="G20" s="10" t="s">
        <v>25</v>
      </c>
      <c r="H20" s="10" t="s">
        <v>26</v>
      </c>
      <c r="I20" s="88"/>
    </row>
    <row r="21" spans="1:10" x14ac:dyDescent="0.3">
      <c r="A21" s="15" t="s">
        <v>47</v>
      </c>
      <c r="B21" s="29">
        <v>22001602</v>
      </c>
      <c r="C21" s="30" t="s">
        <v>96</v>
      </c>
      <c r="D21" s="31" t="s">
        <v>97</v>
      </c>
      <c r="E21" s="49">
        <v>60</v>
      </c>
      <c r="F21" s="49">
        <v>60</v>
      </c>
      <c r="G21" s="50" t="str">
        <f t="shared" ref="G21:G64" si="0">IF(AND(F21&gt;=90),"Xuất sắc",IF(AND(F21&gt;=80),"Tốt",IF(AND(F21&gt;=70),"Khá",IF(AND(F21&gt;=60),"TB",IF(AND(F21&gt;=50),"TB",IF(AND(F21&lt;50),IF(AND(F21&gt;0),"Yếu",IF(AND(F21=0),"Không XL"," "))))))))</f>
        <v>TB</v>
      </c>
      <c r="H21" s="22"/>
      <c r="I21" s="23"/>
    </row>
    <row r="22" spans="1:10" x14ac:dyDescent="0.3">
      <c r="A22" s="15" t="s">
        <v>48</v>
      </c>
      <c r="B22" s="29">
        <v>22001819</v>
      </c>
      <c r="C22" s="30" t="s">
        <v>98</v>
      </c>
      <c r="D22" s="31" t="s">
        <v>97</v>
      </c>
      <c r="E22" s="49">
        <v>79</v>
      </c>
      <c r="F22" s="49">
        <v>79</v>
      </c>
      <c r="G22" s="50" t="str">
        <f t="shared" si="0"/>
        <v>Khá</v>
      </c>
      <c r="H22" s="11"/>
      <c r="I22" s="11"/>
    </row>
    <row r="23" spans="1:10" x14ac:dyDescent="0.3">
      <c r="A23" s="15" t="s">
        <v>49</v>
      </c>
      <c r="B23" s="29">
        <v>22001747</v>
      </c>
      <c r="C23" s="30" t="s">
        <v>99</v>
      </c>
      <c r="D23" s="31" t="s">
        <v>100</v>
      </c>
      <c r="E23" s="49">
        <v>72</v>
      </c>
      <c r="F23" s="49">
        <v>72</v>
      </c>
      <c r="G23" s="50" t="str">
        <f t="shared" si="0"/>
        <v>Khá</v>
      </c>
      <c r="H23" s="11"/>
      <c r="I23" s="11"/>
    </row>
    <row r="24" spans="1:10" x14ac:dyDescent="0.3">
      <c r="A24" s="15" t="s">
        <v>50</v>
      </c>
      <c r="B24" s="29">
        <v>22001818</v>
      </c>
      <c r="C24" s="30" t="s">
        <v>101</v>
      </c>
      <c r="D24" s="31" t="s">
        <v>102</v>
      </c>
      <c r="E24" s="49">
        <v>50</v>
      </c>
      <c r="F24" s="49">
        <v>50</v>
      </c>
      <c r="G24" s="50" t="str">
        <f t="shared" si="0"/>
        <v>TB</v>
      </c>
      <c r="H24" s="11"/>
      <c r="I24" s="11"/>
    </row>
    <row r="25" spans="1:10" x14ac:dyDescent="0.3">
      <c r="A25" s="15" t="s">
        <v>54</v>
      </c>
      <c r="B25" s="29">
        <v>22001492</v>
      </c>
      <c r="C25" s="30" t="s">
        <v>103</v>
      </c>
      <c r="D25" s="31" t="s">
        <v>104</v>
      </c>
      <c r="E25" s="49">
        <v>62</v>
      </c>
      <c r="F25" s="49">
        <v>62</v>
      </c>
      <c r="G25" s="50" t="str">
        <f t="shared" si="0"/>
        <v>TB</v>
      </c>
      <c r="H25" s="11"/>
      <c r="I25" s="11"/>
    </row>
    <row r="26" spans="1:10" x14ac:dyDescent="0.3">
      <c r="A26" s="15" t="s">
        <v>55</v>
      </c>
      <c r="B26" s="29">
        <v>22001785</v>
      </c>
      <c r="C26" s="30" t="s">
        <v>105</v>
      </c>
      <c r="D26" s="31" t="s">
        <v>106</v>
      </c>
      <c r="E26" s="49">
        <v>50</v>
      </c>
      <c r="F26" s="49">
        <v>50</v>
      </c>
      <c r="G26" s="50" t="str">
        <f t="shared" si="0"/>
        <v>TB</v>
      </c>
      <c r="H26" s="11"/>
      <c r="I26" s="11"/>
    </row>
    <row r="27" spans="1:10" x14ac:dyDescent="0.3">
      <c r="A27" s="15" t="s">
        <v>56</v>
      </c>
      <c r="B27" s="29">
        <v>22002039</v>
      </c>
      <c r="C27" s="30" t="s">
        <v>107</v>
      </c>
      <c r="D27" s="31" t="s">
        <v>108</v>
      </c>
      <c r="E27" s="49">
        <v>50</v>
      </c>
      <c r="F27" s="49">
        <v>50</v>
      </c>
      <c r="G27" s="50" t="str">
        <f t="shared" si="0"/>
        <v>TB</v>
      </c>
      <c r="H27" s="11"/>
      <c r="I27" s="11"/>
    </row>
    <row r="28" spans="1:10" x14ac:dyDescent="0.3">
      <c r="A28" s="15" t="s">
        <v>57</v>
      </c>
      <c r="B28" s="29">
        <v>22001570</v>
      </c>
      <c r="C28" s="30" t="s">
        <v>109</v>
      </c>
      <c r="D28" s="31" t="s">
        <v>110</v>
      </c>
      <c r="E28" s="49">
        <v>50</v>
      </c>
      <c r="F28" s="49">
        <v>50</v>
      </c>
      <c r="G28" s="50" t="str">
        <f t="shared" si="0"/>
        <v>TB</v>
      </c>
      <c r="H28" s="11"/>
      <c r="I28" s="11"/>
    </row>
    <row r="29" spans="1:10" x14ac:dyDescent="0.3">
      <c r="A29" s="15" t="s">
        <v>58</v>
      </c>
      <c r="B29" s="29">
        <v>22001739</v>
      </c>
      <c r="C29" s="30" t="s">
        <v>111</v>
      </c>
      <c r="D29" s="31" t="s">
        <v>112</v>
      </c>
      <c r="E29" s="49">
        <v>50</v>
      </c>
      <c r="F29" s="49">
        <v>50</v>
      </c>
      <c r="G29" s="50" t="str">
        <f t="shared" si="0"/>
        <v>TB</v>
      </c>
      <c r="H29" s="11"/>
      <c r="I29" s="11"/>
    </row>
    <row r="30" spans="1:10" x14ac:dyDescent="0.3">
      <c r="A30" s="15" t="s">
        <v>59</v>
      </c>
      <c r="B30" s="29">
        <v>22002010</v>
      </c>
      <c r="C30" s="30" t="s">
        <v>113</v>
      </c>
      <c r="D30" s="31" t="s">
        <v>114</v>
      </c>
      <c r="E30" s="49">
        <v>58</v>
      </c>
      <c r="F30" s="49">
        <v>58</v>
      </c>
      <c r="G30" s="50" t="str">
        <f t="shared" si="0"/>
        <v>TB</v>
      </c>
      <c r="H30" s="11"/>
      <c r="I30" s="11"/>
    </row>
    <row r="31" spans="1:10" x14ac:dyDescent="0.3">
      <c r="A31" s="15" t="s">
        <v>60</v>
      </c>
      <c r="B31" s="29">
        <v>22002143</v>
      </c>
      <c r="C31" s="30" t="s">
        <v>115</v>
      </c>
      <c r="D31" s="31" t="s">
        <v>116</v>
      </c>
      <c r="E31" s="49">
        <v>55</v>
      </c>
      <c r="F31" s="49">
        <v>55</v>
      </c>
      <c r="G31" s="50" t="str">
        <f t="shared" si="0"/>
        <v>TB</v>
      </c>
      <c r="H31" s="11"/>
      <c r="I31" s="11"/>
    </row>
    <row r="32" spans="1:10" x14ac:dyDescent="0.3">
      <c r="A32" s="15" t="s">
        <v>61</v>
      </c>
      <c r="B32" s="29">
        <v>22001834</v>
      </c>
      <c r="C32" s="30" t="s">
        <v>117</v>
      </c>
      <c r="D32" s="31" t="s">
        <v>118</v>
      </c>
      <c r="E32" s="49">
        <v>54</v>
      </c>
      <c r="F32" s="49">
        <v>54</v>
      </c>
      <c r="G32" s="50" t="str">
        <f t="shared" si="0"/>
        <v>TB</v>
      </c>
      <c r="H32" s="11"/>
      <c r="I32" s="11"/>
    </row>
    <row r="33" spans="1:9" x14ac:dyDescent="0.3">
      <c r="A33" s="15" t="s">
        <v>62</v>
      </c>
      <c r="B33" s="29">
        <v>22000936</v>
      </c>
      <c r="C33" s="30" t="s">
        <v>119</v>
      </c>
      <c r="D33" s="31" t="s">
        <v>118</v>
      </c>
      <c r="E33" s="49">
        <v>45</v>
      </c>
      <c r="F33" s="49">
        <v>45</v>
      </c>
      <c r="G33" s="50" t="str">
        <f t="shared" si="0"/>
        <v>Yếu</v>
      </c>
      <c r="H33" s="11"/>
      <c r="I33" s="11"/>
    </row>
    <row r="34" spans="1:9" x14ac:dyDescent="0.3">
      <c r="A34" s="15" t="s">
        <v>63</v>
      </c>
      <c r="B34" s="29">
        <v>22001904</v>
      </c>
      <c r="C34" s="30" t="s">
        <v>120</v>
      </c>
      <c r="D34" s="31" t="s">
        <v>118</v>
      </c>
      <c r="E34" s="49">
        <v>50</v>
      </c>
      <c r="F34" s="49">
        <v>50</v>
      </c>
      <c r="G34" s="50" t="str">
        <f t="shared" si="0"/>
        <v>TB</v>
      </c>
      <c r="H34" s="11"/>
      <c r="I34" s="11"/>
    </row>
    <row r="35" spans="1:9" x14ac:dyDescent="0.3">
      <c r="A35" s="15" t="s">
        <v>64</v>
      </c>
      <c r="B35" s="29">
        <v>22001788</v>
      </c>
      <c r="C35" s="30" t="s">
        <v>121</v>
      </c>
      <c r="D35" s="31" t="s">
        <v>118</v>
      </c>
      <c r="E35" s="49">
        <v>50</v>
      </c>
      <c r="F35" s="49">
        <v>50</v>
      </c>
      <c r="G35" s="50" t="str">
        <f t="shared" si="0"/>
        <v>TB</v>
      </c>
      <c r="H35" s="11"/>
      <c r="I35" s="11"/>
    </row>
    <row r="36" spans="1:9" x14ac:dyDescent="0.3">
      <c r="A36" s="15" t="s">
        <v>65</v>
      </c>
      <c r="B36" s="29">
        <v>22002037</v>
      </c>
      <c r="C36" s="30" t="s">
        <v>122</v>
      </c>
      <c r="D36" s="31" t="s">
        <v>123</v>
      </c>
      <c r="E36" s="49">
        <v>50</v>
      </c>
      <c r="F36" s="49">
        <v>50</v>
      </c>
      <c r="G36" s="50" t="str">
        <f t="shared" si="0"/>
        <v>TB</v>
      </c>
      <c r="H36" s="11"/>
      <c r="I36" s="11"/>
    </row>
    <row r="37" spans="1:9" x14ac:dyDescent="0.3">
      <c r="A37" s="15" t="s">
        <v>66</v>
      </c>
      <c r="B37" s="29">
        <v>22001902</v>
      </c>
      <c r="C37" s="30" t="s">
        <v>124</v>
      </c>
      <c r="D37" s="31" t="s">
        <v>123</v>
      </c>
      <c r="E37" s="49">
        <v>50</v>
      </c>
      <c r="F37" s="49">
        <v>50</v>
      </c>
      <c r="G37" s="50" t="str">
        <f t="shared" si="0"/>
        <v>TB</v>
      </c>
      <c r="H37" s="11"/>
      <c r="I37" s="11"/>
    </row>
    <row r="38" spans="1:9" x14ac:dyDescent="0.3">
      <c r="A38" s="15" t="s">
        <v>67</v>
      </c>
      <c r="B38" s="29">
        <v>22000570</v>
      </c>
      <c r="C38" s="30" t="s">
        <v>125</v>
      </c>
      <c r="D38" s="31" t="s">
        <v>126</v>
      </c>
      <c r="E38" s="49">
        <v>50</v>
      </c>
      <c r="F38" s="49">
        <v>50</v>
      </c>
      <c r="G38" s="50" t="str">
        <f t="shared" si="0"/>
        <v>TB</v>
      </c>
      <c r="H38" s="11"/>
      <c r="I38" s="11"/>
    </row>
    <row r="39" spans="1:9" x14ac:dyDescent="0.3">
      <c r="A39" s="15" t="s">
        <v>68</v>
      </c>
      <c r="B39" s="29">
        <v>22001656</v>
      </c>
      <c r="C39" s="30" t="s">
        <v>127</v>
      </c>
      <c r="D39" s="31" t="s">
        <v>128</v>
      </c>
      <c r="E39" s="49">
        <v>50</v>
      </c>
      <c r="F39" s="49">
        <v>50</v>
      </c>
      <c r="G39" s="50" t="str">
        <f t="shared" si="0"/>
        <v>TB</v>
      </c>
      <c r="H39" s="11"/>
      <c r="I39" s="11"/>
    </row>
    <row r="40" spans="1:9" x14ac:dyDescent="0.3">
      <c r="A40" s="15" t="s">
        <v>69</v>
      </c>
      <c r="B40" s="29">
        <v>22001928</v>
      </c>
      <c r="C40" s="30" t="s">
        <v>129</v>
      </c>
      <c r="D40" s="31" t="s">
        <v>130</v>
      </c>
      <c r="E40" s="49">
        <v>57</v>
      </c>
      <c r="F40" s="49">
        <v>57</v>
      </c>
      <c r="G40" s="50" t="str">
        <f t="shared" si="0"/>
        <v>TB</v>
      </c>
      <c r="H40" s="11"/>
      <c r="I40" s="11"/>
    </row>
    <row r="41" spans="1:9" x14ac:dyDescent="0.3">
      <c r="A41" s="15" t="s">
        <v>70</v>
      </c>
      <c r="B41" s="29">
        <v>22001909</v>
      </c>
      <c r="C41" s="30" t="s">
        <v>131</v>
      </c>
      <c r="D41" s="31" t="s">
        <v>130</v>
      </c>
      <c r="E41" s="49">
        <v>55</v>
      </c>
      <c r="F41" s="49">
        <v>55</v>
      </c>
      <c r="G41" s="50" t="str">
        <f t="shared" si="0"/>
        <v>TB</v>
      </c>
      <c r="H41" s="11"/>
      <c r="I41" s="11"/>
    </row>
    <row r="42" spans="1:9" x14ac:dyDescent="0.3">
      <c r="A42" s="15" t="s">
        <v>71</v>
      </c>
      <c r="B42" s="29">
        <v>22002149</v>
      </c>
      <c r="C42" s="30" t="s">
        <v>51</v>
      </c>
      <c r="D42" s="31" t="s">
        <v>132</v>
      </c>
      <c r="E42" s="49">
        <v>45</v>
      </c>
      <c r="F42" s="49">
        <v>45</v>
      </c>
      <c r="G42" s="50" t="str">
        <f t="shared" si="0"/>
        <v>Yếu</v>
      </c>
      <c r="H42" s="11"/>
      <c r="I42" s="11"/>
    </row>
    <row r="43" spans="1:9" x14ac:dyDescent="0.3">
      <c r="A43" s="15" t="s">
        <v>72</v>
      </c>
      <c r="B43" s="29">
        <v>22002095</v>
      </c>
      <c r="C43" s="30" t="s">
        <v>133</v>
      </c>
      <c r="D43" s="31" t="s">
        <v>134</v>
      </c>
      <c r="E43" s="49">
        <v>55</v>
      </c>
      <c r="F43" s="49">
        <v>55</v>
      </c>
      <c r="G43" s="50" t="str">
        <f t="shared" si="0"/>
        <v>TB</v>
      </c>
      <c r="H43" s="11"/>
      <c r="I43" s="11"/>
    </row>
    <row r="44" spans="1:9" x14ac:dyDescent="0.3">
      <c r="A44" s="15" t="s">
        <v>73</v>
      </c>
      <c r="B44" s="29">
        <v>22001006</v>
      </c>
      <c r="C44" s="30" t="s">
        <v>135</v>
      </c>
      <c r="D44" s="31" t="s">
        <v>136</v>
      </c>
      <c r="E44" s="49">
        <v>51</v>
      </c>
      <c r="F44" s="49">
        <v>51</v>
      </c>
      <c r="G44" s="50" t="str">
        <f t="shared" si="0"/>
        <v>TB</v>
      </c>
      <c r="H44" s="11"/>
      <c r="I44" s="11"/>
    </row>
    <row r="45" spans="1:9" x14ac:dyDescent="0.3">
      <c r="A45" s="15" t="s">
        <v>74</v>
      </c>
      <c r="B45" s="29">
        <v>22001882</v>
      </c>
      <c r="C45" s="30" t="s">
        <v>137</v>
      </c>
      <c r="D45" s="31" t="s">
        <v>138</v>
      </c>
      <c r="E45" s="49">
        <v>54</v>
      </c>
      <c r="F45" s="49">
        <v>54</v>
      </c>
      <c r="G45" s="50" t="str">
        <f t="shared" si="0"/>
        <v>TB</v>
      </c>
      <c r="H45" s="11"/>
      <c r="I45" s="11"/>
    </row>
    <row r="46" spans="1:9" x14ac:dyDescent="0.3">
      <c r="A46" s="15" t="s">
        <v>75</v>
      </c>
      <c r="B46" s="29">
        <v>22001743</v>
      </c>
      <c r="C46" s="30" t="s">
        <v>139</v>
      </c>
      <c r="D46" s="31" t="s">
        <v>140</v>
      </c>
      <c r="E46" s="49">
        <v>52</v>
      </c>
      <c r="F46" s="49">
        <v>52</v>
      </c>
      <c r="G46" s="50" t="str">
        <f t="shared" si="0"/>
        <v>TB</v>
      </c>
      <c r="H46" s="11"/>
      <c r="I46" s="11"/>
    </row>
    <row r="47" spans="1:9" x14ac:dyDescent="0.3">
      <c r="A47" s="15" t="s">
        <v>76</v>
      </c>
      <c r="B47" s="29">
        <v>22000771</v>
      </c>
      <c r="C47" s="30" t="s">
        <v>141</v>
      </c>
      <c r="D47" s="31" t="s">
        <v>142</v>
      </c>
      <c r="E47" s="49">
        <v>52</v>
      </c>
      <c r="F47" s="49">
        <v>52</v>
      </c>
      <c r="G47" s="50" t="str">
        <f t="shared" si="0"/>
        <v>TB</v>
      </c>
      <c r="H47" s="11"/>
      <c r="I47" s="11"/>
    </row>
    <row r="48" spans="1:9" x14ac:dyDescent="0.3">
      <c r="A48" s="15" t="s">
        <v>77</v>
      </c>
      <c r="B48" s="29">
        <v>22001953</v>
      </c>
      <c r="C48" s="30" t="s">
        <v>143</v>
      </c>
      <c r="D48" s="31" t="s">
        <v>144</v>
      </c>
      <c r="E48" s="49">
        <v>50</v>
      </c>
      <c r="F48" s="49">
        <v>50</v>
      </c>
      <c r="G48" s="50" t="str">
        <f t="shared" si="0"/>
        <v>TB</v>
      </c>
      <c r="H48" s="11"/>
      <c r="I48" s="11"/>
    </row>
    <row r="49" spans="1:13" x14ac:dyDescent="0.3">
      <c r="A49" s="15" t="s">
        <v>78</v>
      </c>
      <c r="B49" s="29">
        <v>22000611</v>
      </c>
      <c r="C49" s="30" t="s">
        <v>145</v>
      </c>
      <c r="D49" s="31" t="s">
        <v>146</v>
      </c>
      <c r="E49" s="49">
        <v>57</v>
      </c>
      <c r="F49" s="49">
        <v>57</v>
      </c>
      <c r="G49" s="50" t="str">
        <f t="shared" si="0"/>
        <v>TB</v>
      </c>
      <c r="H49" s="11"/>
      <c r="I49" s="11"/>
    </row>
    <row r="50" spans="1:13" x14ac:dyDescent="0.3">
      <c r="A50" s="15" t="s">
        <v>79</v>
      </c>
      <c r="B50" s="29">
        <v>22002067</v>
      </c>
      <c r="C50" s="30" t="s">
        <v>147</v>
      </c>
      <c r="D50" s="31" t="s">
        <v>148</v>
      </c>
      <c r="E50" s="49">
        <v>50</v>
      </c>
      <c r="F50" s="49">
        <v>50</v>
      </c>
      <c r="G50" s="50" t="str">
        <f t="shared" si="0"/>
        <v>TB</v>
      </c>
      <c r="H50" s="11"/>
      <c r="I50" s="11"/>
    </row>
    <row r="51" spans="1:13" x14ac:dyDescent="0.3">
      <c r="A51" s="15" t="s">
        <v>80</v>
      </c>
      <c r="B51" s="29">
        <v>22001783</v>
      </c>
      <c r="C51" s="30" t="s">
        <v>149</v>
      </c>
      <c r="D51" s="31" t="s">
        <v>150</v>
      </c>
      <c r="E51" s="49">
        <v>55</v>
      </c>
      <c r="F51" s="49">
        <v>55</v>
      </c>
      <c r="G51" s="50" t="str">
        <f t="shared" si="0"/>
        <v>TB</v>
      </c>
      <c r="H51" s="11"/>
      <c r="I51" s="11"/>
    </row>
    <row r="52" spans="1:13" x14ac:dyDescent="0.3">
      <c r="A52" s="15" t="s">
        <v>81</v>
      </c>
      <c r="B52" s="29">
        <v>22002011</v>
      </c>
      <c r="C52" s="30" t="s">
        <v>151</v>
      </c>
      <c r="D52" s="31" t="s">
        <v>152</v>
      </c>
      <c r="E52" s="49">
        <v>52</v>
      </c>
      <c r="F52" s="49">
        <v>52</v>
      </c>
      <c r="G52" s="50" t="str">
        <f t="shared" si="0"/>
        <v>TB</v>
      </c>
      <c r="H52" s="11"/>
      <c r="I52" s="11"/>
    </row>
    <row r="53" spans="1:13" x14ac:dyDescent="0.3">
      <c r="A53" s="15" t="s">
        <v>82</v>
      </c>
      <c r="B53" s="29">
        <v>22002176</v>
      </c>
      <c r="C53" s="30" t="s">
        <v>153</v>
      </c>
      <c r="D53" s="31" t="s">
        <v>154</v>
      </c>
      <c r="E53" s="49">
        <v>62</v>
      </c>
      <c r="F53" s="49">
        <v>62</v>
      </c>
      <c r="G53" s="50" t="str">
        <f t="shared" si="0"/>
        <v>TB</v>
      </c>
      <c r="H53" s="11"/>
      <c r="I53" s="11"/>
    </row>
    <row r="54" spans="1:13" x14ac:dyDescent="0.3">
      <c r="A54" s="15" t="s">
        <v>83</v>
      </c>
      <c r="B54" s="29">
        <v>22001952</v>
      </c>
      <c r="C54" s="30" t="s">
        <v>155</v>
      </c>
      <c r="D54" s="31" t="s">
        <v>156</v>
      </c>
      <c r="E54" s="49">
        <v>50</v>
      </c>
      <c r="F54" s="49">
        <v>50</v>
      </c>
      <c r="G54" s="50" t="str">
        <f t="shared" si="0"/>
        <v>TB</v>
      </c>
      <c r="H54" s="11"/>
      <c r="I54" s="11"/>
    </row>
    <row r="55" spans="1:13" x14ac:dyDescent="0.3">
      <c r="A55" s="15" t="s">
        <v>84</v>
      </c>
      <c r="B55" s="29">
        <v>22001891</v>
      </c>
      <c r="C55" s="30" t="s">
        <v>157</v>
      </c>
      <c r="D55" s="31" t="s">
        <v>158</v>
      </c>
      <c r="E55" s="49">
        <v>50</v>
      </c>
      <c r="F55" s="49">
        <v>50</v>
      </c>
      <c r="G55" s="50" t="str">
        <f t="shared" si="0"/>
        <v>TB</v>
      </c>
      <c r="H55" s="11"/>
      <c r="I55" s="11"/>
    </row>
    <row r="56" spans="1:13" x14ac:dyDescent="0.3">
      <c r="A56" s="15" t="s">
        <v>85</v>
      </c>
      <c r="B56" s="29">
        <v>22001242</v>
      </c>
      <c r="C56" s="30" t="s">
        <v>159</v>
      </c>
      <c r="D56" s="31" t="s">
        <v>160</v>
      </c>
      <c r="E56" s="49">
        <v>50</v>
      </c>
      <c r="F56" s="49">
        <v>50</v>
      </c>
      <c r="G56" s="50" t="str">
        <f t="shared" si="0"/>
        <v>TB</v>
      </c>
      <c r="H56" s="11"/>
      <c r="I56" s="11"/>
    </row>
    <row r="57" spans="1:13" x14ac:dyDescent="0.3">
      <c r="A57" s="15" t="s">
        <v>86</v>
      </c>
      <c r="B57" s="29">
        <v>22001793</v>
      </c>
      <c r="C57" s="30" t="s">
        <v>161</v>
      </c>
      <c r="D57" s="31" t="s">
        <v>162</v>
      </c>
      <c r="E57" s="49">
        <v>52</v>
      </c>
      <c r="F57" s="49">
        <v>52</v>
      </c>
      <c r="G57" s="50" t="str">
        <f t="shared" si="0"/>
        <v>TB</v>
      </c>
      <c r="H57" s="11"/>
      <c r="I57" s="11"/>
    </row>
    <row r="58" spans="1:13" x14ac:dyDescent="0.3">
      <c r="A58" s="15" t="s">
        <v>87</v>
      </c>
      <c r="B58" s="29">
        <v>22001642</v>
      </c>
      <c r="C58" s="30" t="s">
        <v>163</v>
      </c>
      <c r="D58" s="31" t="s">
        <v>164</v>
      </c>
      <c r="E58" s="49">
        <v>60</v>
      </c>
      <c r="F58" s="49">
        <v>60</v>
      </c>
      <c r="G58" s="50" t="str">
        <f t="shared" si="0"/>
        <v>TB</v>
      </c>
      <c r="H58" s="11"/>
      <c r="I58" s="11"/>
    </row>
    <row r="59" spans="1:13" x14ac:dyDescent="0.3">
      <c r="A59" s="15" t="s">
        <v>88</v>
      </c>
      <c r="B59" s="29">
        <v>22001779</v>
      </c>
      <c r="C59" s="30" t="s">
        <v>165</v>
      </c>
      <c r="D59" s="31" t="s">
        <v>166</v>
      </c>
      <c r="E59" s="49">
        <v>50</v>
      </c>
      <c r="F59" s="49">
        <v>50</v>
      </c>
      <c r="G59" s="50" t="str">
        <f t="shared" si="0"/>
        <v>TB</v>
      </c>
      <c r="H59" s="11"/>
      <c r="I59" s="11"/>
    </row>
    <row r="60" spans="1:13" x14ac:dyDescent="0.3">
      <c r="A60" s="15" t="s">
        <v>89</v>
      </c>
      <c r="B60" s="29">
        <v>22000868</v>
      </c>
      <c r="C60" s="30" t="s">
        <v>167</v>
      </c>
      <c r="D60" s="31" t="s">
        <v>168</v>
      </c>
      <c r="E60" s="49">
        <v>50</v>
      </c>
      <c r="F60" s="49">
        <v>50</v>
      </c>
      <c r="G60" s="50" t="str">
        <f t="shared" si="0"/>
        <v>TB</v>
      </c>
      <c r="H60" s="11"/>
      <c r="I60" s="11"/>
    </row>
    <row r="61" spans="1:13" x14ac:dyDescent="0.3">
      <c r="A61" s="15" t="s">
        <v>92</v>
      </c>
      <c r="B61" s="29">
        <v>22001821</v>
      </c>
      <c r="C61" s="30" t="s">
        <v>169</v>
      </c>
      <c r="D61" s="31" t="s">
        <v>170</v>
      </c>
      <c r="E61" s="49">
        <v>56</v>
      </c>
      <c r="F61" s="49">
        <v>56</v>
      </c>
      <c r="G61" s="50" t="str">
        <f t="shared" si="0"/>
        <v>TB</v>
      </c>
      <c r="H61" s="11"/>
      <c r="I61" s="11"/>
    </row>
    <row r="62" spans="1:13" x14ac:dyDescent="0.3">
      <c r="A62" s="15" t="s">
        <v>93</v>
      </c>
      <c r="B62" s="29">
        <v>22002042</v>
      </c>
      <c r="C62" s="30" t="s">
        <v>109</v>
      </c>
      <c r="D62" s="31" t="s">
        <v>171</v>
      </c>
      <c r="E62" s="49">
        <v>50</v>
      </c>
      <c r="F62" s="49">
        <v>50</v>
      </c>
      <c r="G62" s="50" t="str">
        <f t="shared" si="0"/>
        <v>TB</v>
      </c>
      <c r="H62" s="11"/>
      <c r="I62" s="11"/>
    </row>
    <row r="63" spans="1:13" x14ac:dyDescent="0.3">
      <c r="A63" s="15" t="s">
        <v>94</v>
      </c>
      <c r="B63" s="29">
        <v>22002168</v>
      </c>
      <c r="C63" s="30" t="s">
        <v>172</v>
      </c>
      <c r="D63" s="31" t="s">
        <v>173</v>
      </c>
      <c r="E63" s="49">
        <v>66</v>
      </c>
      <c r="F63" s="49">
        <v>66</v>
      </c>
      <c r="G63" s="50" t="str">
        <f t="shared" si="0"/>
        <v>TB</v>
      </c>
      <c r="H63" s="11"/>
      <c r="I63" s="11"/>
    </row>
    <row r="64" spans="1:13" x14ac:dyDescent="0.3">
      <c r="A64" s="15" t="s">
        <v>95</v>
      </c>
      <c r="B64" s="29">
        <v>22002059</v>
      </c>
      <c r="C64" s="30" t="s">
        <v>174</v>
      </c>
      <c r="D64" s="31" t="s">
        <v>173</v>
      </c>
      <c r="E64" s="49">
        <v>57</v>
      </c>
      <c r="F64" s="49">
        <v>57</v>
      </c>
      <c r="G64" s="50" t="str">
        <f t="shared" si="0"/>
        <v>TB</v>
      </c>
      <c r="H64" s="11"/>
      <c r="I64" s="11"/>
      <c r="J64" s="85"/>
      <c r="K64" s="86"/>
      <c r="L64" s="86"/>
      <c r="M64" s="86"/>
    </row>
    <row r="65" spans="1:10" ht="10.5" customHeight="1" x14ac:dyDescent="0.3"/>
    <row r="66" spans="1:10" s="3" customFormat="1" ht="26.25" customHeight="1" x14ac:dyDescent="0.3">
      <c r="B66" s="1" t="s">
        <v>28</v>
      </c>
      <c r="D66" s="26"/>
      <c r="E66" s="4"/>
      <c r="F66" s="4"/>
      <c r="G66" s="4"/>
    </row>
    <row r="67" spans="1:10" s="3" customFormat="1" ht="41.25" customHeight="1" x14ac:dyDescent="0.3">
      <c r="B67" s="20">
        <v>40</v>
      </c>
      <c r="C67" s="99" t="s">
        <v>29</v>
      </c>
      <c r="D67" s="100"/>
      <c r="E67" s="10" t="s">
        <v>30</v>
      </c>
      <c r="F67" s="10" t="s">
        <v>31</v>
      </c>
      <c r="G67" s="4"/>
    </row>
    <row r="68" spans="1:10" s="3" customFormat="1" ht="15.6" x14ac:dyDescent="0.3">
      <c r="C68" s="18" t="s">
        <v>32</v>
      </c>
      <c r="D68" s="24"/>
      <c r="E68" s="14">
        <f>COUNTIF($G$21:$G$64,"Xuất sắc")</f>
        <v>0</v>
      </c>
      <c r="F68" s="19">
        <f t="shared" ref="F68:F73" si="1">E68/$A$64</f>
        <v>0</v>
      </c>
      <c r="G68" s="4"/>
    </row>
    <row r="69" spans="1:10" s="3" customFormat="1" ht="15.6" x14ac:dyDescent="0.3">
      <c r="C69" s="18" t="s">
        <v>33</v>
      </c>
      <c r="D69" s="24"/>
      <c r="E69" s="14">
        <f>COUNTIF($G$21:$G$64,"Tốt")</f>
        <v>0</v>
      </c>
      <c r="F69" s="19">
        <f t="shared" si="1"/>
        <v>0</v>
      </c>
      <c r="G69" s="4"/>
    </row>
    <row r="70" spans="1:10" s="3" customFormat="1" ht="15.6" x14ac:dyDescent="0.3">
      <c r="C70" s="18" t="s">
        <v>34</v>
      </c>
      <c r="D70" s="24"/>
      <c r="E70" s="14">
        <f>COUNTIF($G$21:$G$64,"Khá")</f>
        <v>2</v>
      </c>
      <c r="F70" s="19">
        <f t="shared" si="1"/>
        <v>4.5454545454545456E-2</v>
      </c>
      <c r="G70" s="4"/>
    </row>
    <row r="71" spans="1:10" s="3" customFormat="1" ht="15.6" x14ac:dyDescent="0.3">
      <c r="C71" s="18" t="s">
        <v>35</v>
      </c>
      <c r="D71" s="24"/>
      <c r="E71" s="14">
        <f>COUNTIF($G$21:$G$64,"Trung bình")</f>
        <v>0</v>
      </c>
      <c r="F71" s="19">
        <f t="shared" si="1"/>
        <v>0</v>
      </c>
      <c r="G71" s="4"/>
    </row>
    <row r="72" spans="1:10" s="3" customFormat="1" ht="15.6" x14ac:dyDescent="0.3">
      <c r="C72" s="18" t="s">
        <v>36</v>
      </c>
      <c r="D72" s="24"/>
      <c r="E72" s="14">
        <f>COUNTIF($G$21:$G$64,"Yếu")</f>
        <v>2</v>
      </c>
      <c r="F72" s="19">
        <f t="shared" si="1"/>
        <v>4.5454545454545456E-2</v>
      </c>
      <c r="G72" s="4"/>
    </row>
    <row r="73" spans="1:10" s="3" customFormat="1" ht="15.6" x14ac:dyDescent="0.3">
      <c r="C73" s="18" t="s">
        <v>52</v>
      </c>
      <c r="D73" s="24"/>
      <c r="E73" s="14">
        <f>COUNTIF($G$21:$G$64,"Không XL")</f>
        <v>0</v>
      </c>
      <c r="F73" s="19">
        <f t="shared" si="1"/>
        <v>0</v>
      </c>
      <c r="G73" s="4"/>
    </row>
    <row r="75" spans="1:10" ht="57" customHeight="1" x14ac:dyDescent="0.3">
      <c r="A75" s="89" t="s">
        <v>37</v>
      </c>
      <c r="B75" s="89"/>
      <c r="C75" s="89"/>
      <c r="D75" s="89"/>
      <c r="E75" s="89"/>
      <c r="F75" s="89"/>
      <c r="G75" s="89"/>
      <c r="H75" s="89"/>
      <c r="I75" s="89"/>
      <c r="J75" s="9"/>
    </row>
    <row r="77" spans="1:10" s="6" customFormat="1" x14ac:dyDescent="0.3">
      <c r="B77" s="87" t="s">
        <v>38</v>
      </c>
      <c r="C77" s="87"/>
      <c r="D77" s="87"/>
      <c r="E77" s="87"/>
      <c r="F77" s="87" t="s">
        <v>39</v>
      </c>
      <c r="G77" s="87"/>
      <c r="H77" s="87"/>
      <c r="I77" s="87"/>
    </row>
    <row r="82" spans="1:9" x14ac:dyDescent="0.3">
      <c r="B82" s="86" t="s">
        <v>41</v>
      </c>
      <c r="C82" s="86"/>
      <c r="D82" s="86"/>
      <c r="E82" s="86"/>
      <c r="F82" s="86" t="s">
        <v>42</v>
      </c>
      <c r="G82" s="86"/>
      <c r="H82" s="86"/>
      <c r="I82" s="86"/>
    </row>
    <row r="83" spans="1:9" x14ac:dyDescent="0.3">
      <c r="B83" s="2"/>
      <c r="C83" s="2"/>
      <c r="H83" s="2"/>
      <c r="I83" s="2"/>
    </row>
    <row r="84" spans="1:9" x14ac:dyDescent="0.3">
      <c r="A84" s="101" t="s">
        <v>40</v>
      </c>
      <c r="B84" s="101"/>
      <c r="C84" s="101"/>
      <c r="D84" s="101"/>
      <c r="E84" s="101"/>
      <c r="F84" s="101"/>
      <c r="G84" s="101"/>
      <c r="H84" s="101"/>
      <c r="I84" s="101"/>
    </row>
    <row r="85" spans="1:9" ht="150.75" customHeight="1" x14ac:dyDescent="0.3">
      <c r="A85" s="91" t="s">
        <v>43</v>
      </c>
      <c r="B85" s="92"/>
      <c r="C85" s="92"/>
      <c r="D85" s="92"/>
      <c r="E85" s="92"/>
      <c r="F85" s="92"/>
      <c r="G85" s="92"/>
      <c r="H85" s="92"/>
      <c r="I85" s="92"/>
    </row>
    <row r="87" spans="1:9" x14ac:dyDescent="0.3">
      <c r="I87" s="13" t="s">
        <v>44</v>
      </c>
    </row>
    <row r="88" spans="1:9" x14ac:dyDescent="0.3">
      <c r="F88" s="87" t="s">
        <v>45</v>
      </c>
      <c r="G88" s="87"/>
      <c r="H88" s="87"/>
    </row>
    <row r="94" spans="1:9" x14ac:dyDescent="0.3">
      <c r="F94" s="87" t="s">
        <v>46</v>
      </c>
      <c r="G94" s="87"/>
      <c r="H94" s="87"/>
    </row>
  </sheetData>
  <mergeCells count="24">
    <mergeCell ref="A85:I85"/>
    <mergeCell ref="F88:H88"/>
    <mergeCell ref="F94:H94"/>
    <mergeCell ref="C19:D20"/>
    <mergeCell ref="A1:D1"/>
    <mergeCell ref="A2:D2"/>
    <mergeCell ref="A3:D3"/>
    <mergeCell ref="E2:H2"/>
    <mergeCell ref="C67:D67"/>
    <mergeCell ref="B77:E77"/>
    <mergeCell ref="B82:E82"/>
    <mergeCell ref="F77:I77"/>
    <mergeCell ref="F82:I82"/>
    <mergeCell ref="A84:I84"/>
    <mergeCell ref="E19:E20"/>
    <mergeCell ref="F19:H19"/>
    <mergeCell ref="J64:M64"/>
    <mergeCell ref="F3:I3"/>
    <mergeCell ref="I19:I20"/>
    <mergeCell ref="A75:I75"/>
    <mergeCell ref="A5:I5"/>
    <mergeCell ref="A17:I17"/>
    <mergeCell ref="A19:A20"/>
    <mergeCell ref="B19:B20"/>
  </mergeCells>
  <conditionalFormatting sqref="G21:G63">
    <cfRule type="cellIs" dxfId="7" priority="3" stopIfTrue="1" operator="equal">
      <formula>"SVG"</formula>
    </cfRule>
    <cfRule type="cellIs" dxfId="6" priority="4" stopIfTrue="1" operator="equal">
      <formula>"SVXS"</formula>
    </cfRule>
  </conditionalFormatting>
  <conditionalFormatting sqref="G64">
    <cfRule type="cellIs" dxfId="3" priority="1" stopIfTrue="1" operator="equal">
      <formula>"SVG"</formula>
    </cfRule>
    <cfRule type="cellIs" dxfId="2" priority="2" stopIfTrue="1" operator="equal">
      <formula>"SVXS"</formula>
    </cfRule>
  </conditionalFormatting>
  <pageMargins left="0.37" right="0.27559055118110198" top="0.70866141732283505" bottom="0.39370078740157499" header="0.31496062992126" footer="0.15748031496063"/>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8" workbookViewId="0">
      <selection activeCell="T8" sqref="T1:U1048576"/>
    </sheetView>
  </sheetViews>
  <sheetFormatPr defaultRowHeight="13.8" x14ac:dyDescent="0.25"/>
  <cols>
    <col min="1" max="1" width="5" style="66" customWidth="1"/>
    <col min="2" max="2" width="11.5546875" style="66" customWidth="1"/>
    <col min="3" max="3" width="17" style="66" customWidth="1"/>
    <col min="4" max="4" width="8.88671875" style="66" customWidth="1"/>
    <col min="5" max="12" width="5.44140625" style="66" customWidth="1"/>
    <col min="13" max="13" width="7.44140625" style="66" customWidth="1"/>
    <col min="14" max="14" width="11" style="66" customWidth="1"/>
    <col min="15" max="16" width="8.21875" style="66" customWidth="1"/>
    <col min="17" max="17" width="8.88671875" style="66" customWidth="1"/>
    <col min="18" max="18" width="13" style="66" customWidth="1"/>
    <col min="19" max="19" width="8.88671875" style="66" customWidth="1"/>
    <col min="20" max="254" width="9.109375" style="66"/>
    <col min="255" max="255" width="5" style="66" customWidth="1"/>
    <col min="256" max="256" width="11.5546875" style="66" customWidth="1"/>
    <col min="257" max="257" width="17" style="66" customWidth="1"/>
    <col min="258" max="258" width="8.88671875" style="66" customWidth="1"/>
    <col min="259" max="266" width="5.44140625" style="66" customWidth="1"/>
    <col min="267" max="267" width="7.44140625" style="66" customWidth="1"/>
    <col min="268" max="268" width="11" style="66" customWidth="1"/>
    <col min="269" max="270" width="8.21875" style="66" customWidth="1"/>
    <col min="271" max="271" width="8.88671875" style="66" customWidth="1"/>
    <col min="272" max="272" width="13" style="66" customWidth="1"/>
    <col min="273" max="273" width="8.88671875" style="66" customWidth="1"/>
    <col min="274" max="510" width="9.109375" style="66"/>
    <col min="511" max="511" width="5" style="66" customWidth="1"/>
    <col min="512" max="512" width="11.5546875" style="66" customWidth="1"/>
    <col min="513" max="513" width="17" style="66" customWidth="1"/>
    <col min="514" max="514" width="8.88671875" style="66" customWidth="1"/>
    <col min="515" max="522" width="5.44140625" style="66" customWidth="1"/>
    <col min="523" max="523" width="7.44140625" style="66" customWidth="1"/>
    <col min="524" max="524" width="11" style="66" customWidth="1"/>
    <col min="525" max="526" width="8.21875" style="66" customWidth="1"/>
    <col min="527" max="527" width="8.88671875" style="66" customWidth="1"/>
    <col min="528" max="528" width="13" style="66" customWidth="1"/>
    <col min="529" max="529" width="8.88671875" style="66" customWidth="1"/>
    <col min="530" max="766" width="9.109375" style="66"/>
    <col min="767" max="767" width="5" style="66" customWidth="1"/>
    <col min="768" max="768" width="11.5546875" style="66" customWidth="1"/>
    <col min="769" max="769" width="17" style="66" customWidth="1"/>
    <col min="770" max="770" width="8.88671875" style="66" customWidth="1"/>
    <col min="771" max="778" width="5.44140625" style="66" customWidth="1"/>
    <col min="779" max="779" width="7.44140625" style="66" customWidth="1"/>
    <col min="780" max="780" width="11" style="66" customWidth="1"/>
    <col min="781" max="782" width="8.21875" style="66" customWidth="1"/>
    <col min="783" max="783" width="8.88671875" style="66" customWidth="1"/>
    <col min="784" max="784" width="13" style="66" customWidth="1"/>
    <col min="785" max="785" width="8.88671875" style="66" customWidth="1"/>
    <col min="786" max="1022" width="9.109375" style="66"/>
    <col min="1023" max="1023" width="5" style="66" customWidth="1"/>
    <col min="1024" max="1024" width="11.5546875" style="66" customWidth="1"/>
    <col min="1025" max="1025" width="17" style="66" customWidth="1"/>
    <col min="1026" max="1026" width="8.88671875" style="66" customWidth="1"/>
    <col min="1027" max="1034" width="5.44140625" style="66" customWidth="1"/>
    <col min="1035" max="1035" width="7.44140625" style="66" customWidth="1"/>
    <col min="1036" max="1036" width="11" style="66" customWidth="1"/>
    <col min="1037" max="1038" width="8.21875" style="66" customWidth="1"/>
    <col min="1039" max="1039" width="8.88671875" style="66" customWidth="1"/>
    <col min="1040" max="1040" width="13" style="66" customWidth="1"/>
    <col min="1041" max="1041" width="8.88671875" style="66" customWidth="1"/>
    <col min="1042" max="1278" width="9.109375" style="66"/>
    <col min="1279" max="1279" width="5" style="66" customWidth="1"/>
    <col min="1280" max="1280" width="11.5546875" style="66" customWidth="1"/>
    <col min="1281" max="1281" width="17" style="66" customWidth="1"/>
    <col min="1282" max="1282" width="8.88671875" style="66" customWidth="1"/>
    <col min="1283" max="1290" width="5.44140625" style="66" customWidth="1"/>
    <col min="1291" max="1291" width="7.44140625" style="66" customWidth="1"/>
    <col min="1292" max="1292" width="11" style="66" customWidth="1"/>
    <col min="1293" max="1294" width="8.21875" style="66" customWidth="1"/>
    <col min="1295" max="1295" width="8.88671875" style="66" customWidth="1"/>
    <col min="1296" max="1296" width="13" style="66" customWidth="1"/>
    <col min="1297" max="1297" width="8.88671875" style="66" customWidth="1"/>
    <col min="1298" max="1534" width="9.109375" style="66"/>
    <col min="1535" max="1535" width="5" style="66" customWidth="1"/>
    <col min="1536" max="1536" width="11.5546875" style="66" customWidth="1"/>
    <col min="1537" max="1537" width="17" style="66" customWidth="1"/>
    <col min="1538" max="1538" width="8.88671875" style="66" customWidth="1"/>
    <col min="1539" max="1546" width="5.44140625" style="66" customWidth="1"/>
    <col min="1547" max="1547" width="7.44140625" style="66" customWidth="1"/>
    <col min="1548" max="1548" width="11" style="66" customWidth="1"/>
    <col min="1549" max="1550" width="8.21875" style="66" customWidth="1"/>
    <col min="1551" max="1551" width="8.88671875" style="66" customWidth="1"/>
    <col min="1552" max="1552" width="13" style="66" customWidth="1"/>
    <col min="1553" max="1553" width="8.88671875" style="66" customWidth="1"/>
    <col min="1554" max="1790" width="9.109375" style="66"/>
    <col min="1791" max="1791" width="5" style="66" customWidth="1"/>
    <col min="1792" max="1792" width="11.5546875" style="66" customWidth="1"/>
    <col min="1793" max="1793" width="17" style="66" customWidth="1"/>
    <col min="1794" max="1794" width="8.88671875" style="66" customWidth="1"/>
    <col min="1795" max="1802" width="5.44140625" style="66" customWidth="1"/>
    <col min="1803" max="1803" width="7.44140625" style="66" customWidth="1"/>
    <col min="1804" max="1804" width="11" style="66" customWidth="1"/>
    <col min="1805" max="1806" width="8.21875" style="66" customWidth="1"/>
    <col min="1807" max="1807" width="8.88671875" style="66" customWidth="1"/>
    <col min="1808" max="1808" width="13" style="66" customWidth="1"/>
    <col min="1809" max="1809" width="8.88671875" style="66" customWidth="1"/>
    <col min="1810" max="2046" width="9.109375" style="66"/>
    <col min="2047" max="2047" width="5" style="66" customWidth="1"/>
    <col min="2048" max="2048" width="11.5546875" style="66" customWidth="1"/>
    <col min="2049" max="2049" width="17" style="66" customWidth="1"/>
    <col min="2050" max="2050" width="8.88671875" style="66" customWidth="1"/>
    <col min="2051" max="2058" width="5.44140625" style="66" customWidth="1"/>
    <col min="2059" max="2059" width="7.44140625" style="66" customWidth="1"/>
    <col min="2060" max="2060" width="11" style="66" customWidth="1"/>
    <col min="2061" max="2062" width="8.21875" style="66" customWidth="1"/>
    <col min="2063" max="2063" width="8.88671875" style="66" customWidth="1"/>
    <col min="2064" max="2064" width="13" style="66" customWidth="1"/>
    <col min="2065" max="2065" width="8.88671875" style="66" customWidth="1"/>
    <col min="2066" max="2302" width="9.109375" style="66"/>
    <col min="2303" max="2303" width="5" style="66" customWidth="1"/>
    <col min="2304" max="2304" width="11.5546875" style="66" customWidth="1"/>
    <col min="2305" max="2305" width="17" style="66" customWidth="1"/>
    <col min="2306" max="2306" width="8.88671875" style="66" customWidth="1"/>
    <col min="2307" max="2314" width="5.44140625" style="66" customWidth="1"/>
    <col min="2315" max="2315" width="7.44140625" style="66" customWidth="1"/>
    <col min="2316" max="2316" width="11" style="66" customWidth="1"/>
    <col min="2317" max="2318" width="8.21875" style="66" customWidth="1"/>
    <col min="2319" max="2319" width="8.88671875" style="66" customWidth="1"/>
    <col min="2320" max="2320" width="13" style="66" customWidth="1"/>
    <col min="2321" max="2321" width="8.88671875" style="66" customWidth="1"/>
    <col min="2322" max="2558" width="9.109375" style="66"/>
    <col min="2559" max="2559" width="5" style="66" customWidth="1"/>
    <col min="2560" max="2560" width="11.5546875" style="66" customWidth="1"/>
    <col min="2561" max="2561" width="17" style="66" customWidth="1"/>
    <col min="2562" max="2562" width="8.88671875" style="66" customWidth="1"/>
    <col min="2563" max="2570" width="5.44140625" style="66" customWidth="1"/>
    <col min="2571" max="2571" width="7.44140625" style="66" customWidth="1"/>
    <col min="2572" max="2572" width="11" style="66" customWidth="1"/>
    <col min="2573" max="2574" width="8.21875" style="66" customWidth="1"/>
    <col min="2575" max="2575" width="8.88671875" style="66" customWidth="1"/>
    <col min="2576" max="2576" width="13" style="66" customWidth="1"/>
    <col min="2577" max="2577" width="8.88671875" style="66" customWidth="1"/>
    <col min="2578" max="2814" width="9.109375" style="66"/>
    <col min="2815" max="2815" width="5" style="66" customWidth="1"/>
    <col min="2816" max="2816" width="11.5546875" style="66" customWidth="1"/>
    <col min="2817" max="2817" width="17" style="66" customWidth="1"/>
    <col min="2818" max="2818" width="8.88671875" style="66" customWidth="1"/>
    <col min="2819" max="2826" width="5.44140625" style="66" customWidth="1"/>
    <col min="2827" max="2827" width="7.44140625" style="66" customWidth="1"/>
    <col min="2828" max="2828" width="11" style="66" customWidth="1"/>
    <col min="2829" max="2830" width="8.21875" style="66" customWidth="1"/>
    <col min="2831" max="2831" width="8.88671875" style="66" customWidth="1"/>
    <col min="2832" max="2832" width="13" style="66" customWidth="1"/>
    <col min="2833" max="2833" width="8.88671875" style="66" customWidth="1"/>
    <col min="2834" max="3070" width="9.109375" style="66"/>
    <col min="3071" max="3071" width="5" style="66" customWidth="1"/>
    <col min="3072" max="3072" width="11.5546875" style="66" customWidth="1"/>
    <col min="3073" max="3073" width="17" style="66" customWidth="1"/>
    <col min="3074" max="3074" width="8.88671875" style="66" customWidth="1"/>
    <col min="3075" max="3082" width="5.44140625" style="66" customWidth="1"/>
    <col min="3083" max="3083" width="7.44140625" style="66" customWidth="1"/>
    <col min="3084" max="3084" width="11" style="66" customWidth="1"/>
    <col min="3085" max="3086" width="8.21875" style="66" customWidth="1"/>
    <col min="3087" max="3087" width="8.88671875" style="66" customWidth="1"/>
    <col min="3088" max="3088" width="13" style="66" customWidth="1"/>
    <col min="3089" max="3089" width="8.88671875" style="66" customWidth="1"/>
    <col min="3090" max="3326" width="9.109375" style="66"/>
    <col min="3327" max="3327" width="5" style="66" customWidth="1"/>
    <col min="3328" max="3328" width="11.5546875" style="66" customWidth="1"/>
    <col min="3329" max="3329" width="17" style="66" customWidth="1"/>
    <col min="3330" max="3330" width="8.88671875" style="66" customWidth="1"/>
    <col min="3331" max="3338" width="5.44140625" style="66" customWidth="1"/>
    <col min="3339" max="3339" width="7.44140625" style="66" customWidth="1"/>
    <col min="3340" max="3340" width="11" style="66" customWidth="1"/>
    <col min="3341" max="3342" width="8.21875" style="66" customWidth="1"/>
    <col min="3343" max="3343" width="8.88671875" style="66" customWidth="1"/>
    <col min="3344" max="3344" width="13" style="66" customWidth="1"/>
    <col min="3345" max="3345" width="8.88671875" style="66" customWidth="1"/>
    <col min="3346" max="3582" width="9.109375" style="66"/>
    <col min="3583" max="3583" width="5" style="66" customWidth="1"/>
    <col min="3584" max="3584" width="11.5546875" style="66" customWidth="1"/>
    <col min="3585" max="3585" width="17" style="66" customWidth="1"/>
    <col min="3586" max="3586" width="8.88671875" style="66" customWidth="1"/>
    <col min="3587" max="3594" width="5.44140625" style="66" customWidth="1"/>
    <col min="3595" max="3595" width="7.44140625" style="66" customWidth="1"/>
    <col min="3596" max="3596" width="11" style="66" customWidth="1"/>
    <col min="3597" max="3598" width="8.21875" style="66" customWidth="1"/>
    <col min="3599" max="3599" width="8.88671875" style="66" customWidth="1"/>
    <col min="3600" max="3600" width="13" style="66" customWidth="1"/>
    <col min="3601" max="3601" width="8.88671875" style="66" customWidth="1"/>
    <col min="3602" max="3838" width="9.109375" style="66"/>
    <col min="3839" max="3839" width="5" style="66" customWidth="1"/>
    <col min="3840" max="3840" width="11.5546875" style="66" customWidth="1"/>
    <col min="3841" max="3841" width="17" style="66" customWidth="1"/>
    <col min="3842" max="3842" width="8.88671875" style="66" customWidth="1"/>
    <col min="3843" max="3850" width="5.44140625" style="66" customWidth="1"/>
    <col min="3851" max="3851" width="7.44140625" style="66" customWidth="1"/>
    <col min="3852" max="3852" width="11" style="66" customWidth="1"/>
    <col min="3853" max="3854" width="8.21875" style="66" customWidth="1"/>
    <col min="3855" max="3855" width="8.88671875" style="66" customWidth="1"/>
    <col min="3856" max="3856" width="13" style="66" customWidth="1"/>
    <col min="3857" max="3857" width="8.88671875" style="66" customWidth="1"/>
    <col min="3858" max="4094" width="9.109375" style="66"/>
    <col min="4095" max="4095" width="5" style="66" customWidth="1"/>
    <col min="4096" max="4096" width="11.5546875" style="66" customWidth="1"/>
    <col min="4097" max="4097" width="17" style="66" customWidth="1"/>
    <col min="4098" max="4098" width="8.88671875" style="66" customWidth="1"/>
    <col min="4099" max="4106" width="5.44140625" style="66" customWidth="1"/>
    <col min="4107" max="4107" width="7.44140625" style="66" customWidth="1"/>
    <col min="4108" max="4108" width="11" style="66" customWidth="1"/>
    <col min="4109" max="4110" width="8.21875" style="66" customWidth="1"/>
    <col min="4111" max="4111" width="8.88671875" style="66" customWidth="1"/>
    <col min="4112" max="4112" width="13" style="66" customWidth="1"/>
    <col min="4113" max="4113" width="8.88671875" style="66" customWidth="1"/>
    <col min="4114" max="4350" width="9.109375" style="66"/>
    <col min="4351" max="4351" width="5" style="66" customWidth="1"/>
    <col min="4352" max="4352" width="11.5546875" style="66" customWidth="1"/>
    <col min="4353" max="4353" width="17" style="66" customWidth="1"/>
    <col min="4354" max="4354" width="8.88671875" style="66" customWidth="1"/>
    <col min="4355" max="4362" width="5.44140625" style="66" customWidth="1"/>
    <col min="4363" max="4363" width="7.44140625" style="66" customWidth="1"/>
    <col min="4364" max="4364" width="11" style="66" customWidth="1"/>
    <col min="4365" max="4366" width="8.21875" style="66" customWidth="1"/>
    <col min="4367" max="4367" width="8.88671875" style="66" customWidth="1"/>
    <col min="4368" max="4368" width="13" style="66" customWidth="1"/>
    <col min="4369" max="4369" width="8.88671875" style="66" customWidth="1"/>
    <col min="4370" max="4606" width="9.109375" style="66"/>
    <col min="4607" max="4607" width="5" style="66" customWidth="1"/>
    <col min="4608" max="4608" width="11.5546875" style="66" customWidth="1"/>
    <col min="4609" max="4609" width="17" style="66" customWidth="1"/>
    <col min="4610" max="4610" width="8.88671875" style="66" customWidth="1"/>
    <col min="4611" max="4618" width="5.44140625" style="66" customWidth="1"/>
    <col min="4619" max="4619" width="7.44140625" style="66" customWidth="1"/>
    <col min="4620" max="4620" width="11" style="66" customWidth="1"/>
    <col min="4621" max="4622" width="8.21875" style="66" customWidth="1"/>
    <col min="4623" max="4623" width="8.88671875" style="66" customWidth="1"/>
    <col min="4624" max="4624" width="13" style="66" customWidth="1"/>
    <col min="4625" max="4625" width="8.88671875" style="66" customWidth="1"/>
    <col min="4626" max="4862" width="9.109375" style="66"/>
    <col min="4863" max="4863" width="5" style="66" customWidth="1"/>
    <col min="4864" max="4864" width="11.5546875" style="66" customWidth="1"/>
    <col min="4865" max="4865" width="17" style="66" customWidth="1"/>
    <col min="4866" max="4866" width="8.88671875" style="66" customWidth="1"/>
    <col min="4867" max="4874" width="5.44140625" style="66" customWidth="1"/>
    <col min="4875" max="4875" width="7.44140625" style="66" customWidth="1"/>
    <col min="4876" max="4876" width="11" style="66" customWidth="1"/>
    <col min="4877" max="4878" width="8.21875" style="66" customWidth="1"/>
    <col min="4879" max="4879" width="8.88671875" style="66" customWidth="1"/>
    <col min="4880" max="4880" width="13" style="66" customWidth="1"/>
    <col min="4881" max="4881" width="8.88671875" style="66" customWidth="1"/>
    <col min="4882" max="5118" width="9.109375" style="66"/>
    <col min="5119" max="5119" width="5" style="66" customWidth="1"/>
    <col min="5120" max="5120" width="11.5546875" style="66" customWidth="1"/>
    <col min="5121" max="5121" width="17" style="66" customWidth="1"/>
    <col min="5122" max="5122" width="8.88671875" style="66" customWidth="1"/>
    <col min="5123" max="5130" width="5.44140625" style="66" customWidth="1"/>
    <col min="5131" max="5131" width="7.44140625" style="66" customWidth="1"/>
    <col min="5132" max="5132" width="11" style="66" customWidth="1"/>
    <col min="5133" max="5134" width="8.21875" style="66" customWidth="1"/>
    <col min="5135" max="5135" width="8.88671875" style="66" customWidth="1"/>
    <col min="5136" max="5136" width="13" style="66" customWidth="1"/>
    <col min="5137" max="5137" width="8.88671875" style="66" customWidth="1"/>
    <col min="5138" max="5374" width="9.109375" style="66"/>
    <col min="5375" max="5375" width="5" style="66" customWidth="1"/>
    <col min="5376" max="5376" width="11.5546875" style="66" customWidth="1"/>
    <col min="5377" max="5377" width="17" style="66" customWidth="1"/>
    <col min="5378" max="5378" width="8.88671875" style="66" customWidth="1"/>
    <col min="5379" max="5386" width="5.44140625" style="66" customWidth="1"/>
    <col min="5387" max="5387" width="7.44140625" style="66" customWidth="1"/>
    <col min="5388" max="5388" width="11" style="66" customWidth="1"/>
    <col min="5389" max="5390" width="8.21875" style="66" customWidth="1"/>
    <col min="5391" max="5391" width="8.88671875" style="66" customWidth="1"/>
    <col min="5392" max="5392" width="13" style="66" customWidth="1"/>
    <col min="5393" max="5393" width="8.88671875" style="66" customWidth="1"/>
    <col min="5394" max="5630" width="9.109375" style="66"/>
    <col min="5631" max="5631" width="5" style="66" customWidth="1"/>
    <col min="5632" max="5632" width="11.5546875" style="66" customWidth="1"/>
    <col min="5633" max="5633" width="17" style="66" customWidth="1"/>
    <col min="5634" max="5634" width="8.88671875" style="66" customWidth="1"/>
    <col min="5635" max="5642" width="5.44140625" style="66" customWidth="1"/>
    <col min="5643" max="5643" width="7.44140625" style="66" customWidth="1"/>
    <col min="5644" max="5644" width="11" style="66" customWidth="1"/>
    <col min="5645" max="5646" width="8.21875" style="66" customWidth="1"/>
    <col min="5647" max="5647" width="8.88671875" style="66" customWidth="1"/>
    <col min="5648" max="5648" width="13" style="66" customWidth="1"/>
    <col min="5649" max="5649" width="8.88671875" style="66" customWidth="1"/>
    <col min="5650" max="5886" width="9.109375" style="66"/>
    <col min="5887" max="5887" width="5" style="66" customWidth="1"/>
    <col min="5888" max="5888" width="11.5546875" style="66" customWidth="1"/>
    <col min="5889" max="5889" width="17" style="66" customWidth="1"/>
    <col min="5890" max="5890" width="8.88671875" style="66" customWidth="1"/>
    <col min="5891" max="5898" width="5.44140625" style="66" customWidth="1"/>
    <col min="5899" max="5899" width="7.44140625" style="66" customWidth="1"/>
    <col min="5900" max="5900" width="11" style="66" customWidth="1"/>
    <col min="5901" max="5902" width="8.21875" style="66" customWidth="1"/>
    <col min="5903" max="5903" width="8.88671875" style="66" customWidth="1"/>
    <col min="5904" max="5904" width="13" style="66" customWidth="1"/>
    <col min="5905" max="5905" width="8.88671875" style="66" customWidth="1"/>
    <col min="5906" max="6142" width="9.109375" style="66"/>
    <col min="6143" max="6143" width="5" style="66" customWidth="1"/>
    <col min="6144" max="6144" width="11.5546875" style="66" customWidth="1"/>
    <col min="6145" max="6145" width="17" style="66" customWidth="1"/>
    <col min="6146" max="6146" width="8.88671875" style="66" customWidth="1"/>
    <col min="6147" max="6154" width="5.44140625" style="66" customWidth="1"/>
    <col min="6155" max="6155" width="7.44140625" style="66" customWidth="1"/>
    <col min="6156" max="6156" width="11" style="66" customWidth="1"/>
    <col min="6157" max="6158" width="8.21875" style="66" customWidth="1"/>
    <col min="6159" max="6159" width="8.88671875" style="66" customWidth="1"/>
    <col min="6160" max="6160" width="13" style="66" customWidth="1"/>
    <col min="6161" max="6161" width="8.88671875" style="66" customWidth="1"/>
    <col min="6162" max="6398" width="9.109375" style="66"/>
    <col min="6399" max="6399" width="5" style="66" customWidth="1"/>
    <col min="6400" max="6400" width="11.5546875" style="66" customWidth="1"/>
    <col min="6401" max="6401" width="17" style="66" customWidth="1"/>
    <col min="6402" max="6402" width="8.88671875" style="66" customWidth="1"/>
    <col min="6403" max="6410" width="5.44140625" style="66" customWidth="1"/>
    <col min="6411" max="6411" width="7.44140625" style="66" customWidth="1"/>
    <col min="6412" max="6412" width="11" style="66" customWidth="1"/>
    <col min="6413" max="6414" width="8.21875" style="66" customWidth="1"/>
    <col min="6415" max="6415" width="8.88671875" style="66" customWidth="1"/>
    <col min="6416" max="6416" width="13" style="66" customWidth="1"/>
    <col min="6417" max="6417" width="8.88671875" style="66" customWidth="1"/>
    <col min="6418" max="6654" width="9.109375" style="66"/>
    <col min="6655" max="6655" width="5" style="66" customWidth="1"/>
    <col min="6656" max="6656" width="11.5546875" style="66" customWidth="1"/>
    <col min="6657" max="6657" width="17" style="66" customWidth="1"/>
    <col min="6658" max="6658" width="8.88671875" style="66" customWidth="1"/>
    <col min="6659" max="6666" width="5.44140625" style="66" customWidth="1"/>
    <col min="6667" max="6667" width="7.44140625" style="66" customWidth="1"/>
    <col min="6668" max="6668" width="11" style="66" customWidth="1"/>
    <col min="6669" max="6670" width="8.21875" style="66" customWidth="1"/>
    <col min="6671" max="6671" width="8.88671875" style="66" customWidth="1"/>
    <col min="6672" max="6672" width="13" style="66" customWidth="1"/>
    <col min="6673" max="6673" width="8.88671875" style="66" customWidth="1"/>
    <col min="6674" max="6910" width="9.109375" style="66"/>
    <col min="6911" max="6911" width="5" style="66" customWidth="1"/>
    <col min="6912" max="6912" width="11.5546875" style="66" customWidth="1"/>
    <col min="6913" max="6913" width="17" style="66" customWidth="1"/>
    <col min="6914" max="6914" width="8.88671875" style="66" customWidth="1"/>
    <col min="6915" max="6922" width="5.44140625" style="66" customWidth="1"/>
    <col min="6923" max="6923" width="7.44140625" style="66" customWidth="1"/>
    <col min="6924" max="6924" width="11" style="66" customWidth="1"/>
    <col min="6925" max="6926" width="8.21875" style="66" customWidth="1"/>
    <col min="6927" max="6927" width="8.88671875" style="66" customWidth="1"/>
    <col min="6928" max="6928" width="13" style="66" customWidth="1"/>
    <col min="6929" max="6929" width="8.88671875" style="66" customWidth="1"/>
    <col min="6930" max="7166" width="9.109375" style="66"/>
    <col min="7167" max="7167" width="5" style="66" customWidth="1"/>
    <col min="7168" max="7168" width="11.5546875" style="66" customWidth="1"/>
    <col min="7169" max="7169" width="17" style="66" customWidth="1"/>
    <col min="7170" max="7170" width="8.88671875" style="66" customWidth="1"/>
    <col min="7171" max="7178" width="5.44140625" style="66" customWidth="1"/>
    <col min="7179" max="7179" width="7.44140625" style="66" customWidth="1"/>
    <col min="7180" max="7180" width="11" style="66" customWidth="1"/>
    <col min="7181" max="7182" width="8.21875" style="66" customWidth="1"/>
    <col min="7183" max="7183" width="8.88671875" style="66" customWidth="1"/>
    <col min="7184" max="7184" width="13" style="66" customWidth="1"/>
    <col min="7185" max="7185" width="8.88671875" style="66" customWidth="1"/>
    <col min="7186" max="7422" width="9.109375" style="66"/>
    <col min="7423" max="7423" width="5" style="66" customWidth="1"/>
    <col min="7424" max="7424" width="11.5546875" style="66" customWidth="1"/>
    <col min="7425" max="7425" width="17" style="66" customWidth="1"/>
    <col min="7426" max="7426" width="8.88671875" style="66" customWidth="1"/>
    <col min="7427" max="7434" width="5.44140625" style="66" customWidth="1"/>
    <col min="7435" max="7435" width="7.44140625" style="66" customWidth="1"/>
    <col min="7436" max="7436" width="11" style="66" customWidth="1"/>
    <col min="7437" max="7438" width="8.21875" style="66" customWidth="1"/>
    <col min="7439" max="7439" width="8.88671875" style="66" customWidth="1"/>
    <col min="7440" max="7440" width="13" style="66" customWidth="1"/>
    <col min="7441" max="7441" width="8.88671875" style="66" customWidth="1"/>
    <col min="7442" max="7678" width="9.109375" style="66"/>
    <col min="7679" max="7679" width="5" style="66" customWidth="1"/>
    <col min="7680" max="7680" width="11.5546875" style="66" customWidth="1"/>
    <col min="7681" max="7681" width="17" style="66" customWidth="1"/>
    <col min="7682" max="7682" width="8.88671875" style="66" customWidth="1"/>
    <col min="7683" max="7690" width="5.44140625" style="66" customWidth="1"/>
    <col min="7691" max="7691" width="7.44140625" style="66" customWidth="1"/>
    <col min="7692" max="7692" width="11" style="66" customWidth="1"/>
    <col min="7693" max="7694" width="8.21875" style="66" customWidth="1"/>
    <col min="7695" max="7695" width="8.88671875" style="66" customWidth="1"/>
    <col min="7696" max="7696" width="13" style="66" customWidth="1"/>
    <col min="7697" max="7697" width="8.88671875" style="66" customWidth="1"/>
    <col min="7698" max="7934" width="9.109375" style="66"/>
    <col min="7935" max="7935" width="5" style="66" customWidth="1"/>
    <col min="7936" max="7936" width="11.5546875" style="66" customWidth="1"/>
    <col min="7937" max="7937" width="17" style="66" customWidth="1"/>
    <col min="7938" max="7938" width="8.88671875" style="66" customWidth="1"/>
    <col min="7939" max="7946" width="5.44140625" style="66" customWidth="1"/>
    <col min="7947" max="7947" width="7.44140625" style="66" customWidth="1"/>
    <col min="7948" max="7948" width="11" style="66" customWidth="1"/>
    <col min="7949" max="7950" width="8.21875" style="66" customWidth="1"/>
    <col min="7951" max="7951" width="8.88671875" style="66" customWidth="1"/>
    <col min="7952" max="7952" width="13" style="66" customWidth="1"/>
    <col min="7953" max="7953" width="8.88671875" style="66" customWidth="1"/>
    <col min="7954" max="8190" width="9.109375" style="66"/>
    <col min="8191" max="8191" width="5" style="66" customWidth="1"/>
    <col min="8192" max="8192" width="11.5546875" style="66" customWidth="1"/>
    <col min="8193" max="8193" width="17" style="66" customWidth="1"/>
    <col min="8194" max="8194" width="8.88671875" style="66" customWidth="1"/>
    <col min="8195" max="8202" width="5.44140625" style="66" customWidth="1"/>
    <col min="8203" max="8203" width="7.44140625" style="66" customWidth="1"/>
    <col min="8204" max="8204" width="11" style="66" customWidth="1"/>
    <col min="8205" max="8206" width="8.21875" style="66" customWidth="1"/>
    <col min="8207" max="8207" width="8.88671875" style="66" customWidth="1"/>
    <col min="8208" max="8208" width="13" style="66" customWidth="1"/>
    <col min="8209" max="8209" width="8.88671875" style="66" customWidth="1"/>
    <col min="8210" max="8446" width="9.109375" style="66"/>
    <col min="8447" max="8447" width="5" style="66" customWidth="1"/>
    <col min="8448" max="8448" width="11.5546875" style="66" customWidth="1"/>
    <col min="8449" max="8449" width="17" style="66" customWidth="1"/>
    <col min="8450" max="8450" width="8.88671875" style="66" customWidth="1"/>
    <col min="8451" max="8458" width="5.44140625" style="66" customWidth="1"/>
    <col min="8459" max="8459" width="7.44140625" style="66" customWidth="1"/>
    <col min="8460" max="8460" width="11" style="66" customWidth="1"/>
    <col min="8461" max="8462" width="8.21875" style="66" customWidth="1"/>
    <col min="8463" max="8463" width="8.88671875" style="66" customWidth="1"/>
    <col min="8464" max="8464" width="13" style="66" customWidth="1"/>
    <col min="8465" max="8465" width="8.88671875" style="66" customWidth="1"/>
    <col min="8466" max="8702" width="9.109375" style="66"/>
    <col min="8703" max="8703" width="5" style="66" customWidth="1"/>
    <col min="8704" max="8704" width="11.5546875" style="66" customWidth="1"/>
    <col min="8705" max="8705" width="17" style="66" customWidth="1"/>
    <col min="8706" max="8706" width="8.88671875" style="66" customWidth="1"/>
    <col min="8707" max="8714" width="5.44140625" style="66" customWidth="1"/>
    <col min="8715" max="8715" width="7.44140625" style="66" customWidth="1"/>
    <col min="8716" max="8716" width="11" style="66" customWidth="1"/>
    <col min="8717" max="8718" width="8.21875" style="66" customWidth="1"/>
    <col min="8719" max="8719" width="8.88671875" style="66" customWidth="1"/>
    <col min="8720" max="8720" width="13" style="66" customWidth="1"/>
    <col min="8721" max="8721" width="8.88671875" style="66" customWidth="1"/>
    <col min="8722" max="8958" width="9.109375" style="66"/>
    <col min="8959" max="8959" width="5" style="66" customWidth="1"/>
    <col min="8960" max="8960" width="11.5546875" style="66" customWidth="1"/>
    <col min="8961" max="8961" width="17" style="66" customWidth="1"/>
    <col min="8962" max="8962" width="8.88671875" style="66" customWidth="1"/>
    <col min="8963" max="8970" width="5.44140625" style="66" customWidth="1"/>
    <col min="8971" max="8971" width="7.44140625" style="66" customWidth="1"/>
    <col min="8972" max="8972" width="11" style="66" customWidth="1"/>
    <col min="8973" max="8974" width="8.21875" style="66" customWidth="1"/>
    <col min="8975" max="8975" width="8.88671875" style="66" customWidth="1"/>
    <col min="8976" max="8976" width="13" style="66" customWidth="1"/>
    <col min="8977" max="8977" width="8.88671875" style="66" customWidth="1"/>
    <col min="8978" max="9214" width="9.109375" style="66"/>
    <col min="9215" max="9215" width="5" style="66" customWidth="1"/>
    <col min="9216" max="9216" width="11.5546875" style="66" customWidth="1"/>
    <col min="9217" max="9217" width="17" style="66" customWidth="1"/>
    <col min="9218" max="9218" width="8.88671875" style="66" customWidth="1"/>
    <col min="9219" max="9226" width="5.44140625" style="66" customWidth="1"/>
    <col min="9227" max="9227" width="7.44140625" style="66" customWidth="1"/>
    <col min="9228" max="9228" width="11" style="66" customWidth="1"/>
    <col min="9229" max="9230" width="8.21875" style="66" customWidth="1"/>
    <col min="9231" max="9231" width="8.88671875" style="66" customWidth="1"/>
    <col min="9232" max="9232" width="13" style="66" customWidth="1"/>
    <col min="9233" max="9233" width="8.88671875" style="66" customWidth="1"/>
    <col min="9234" max="9470" width="9.109375" style="66"/>
    <col min="9471" max="9471" width="5" style="66" customWidth="1"/>
    <col min="9472" max="9472" width="11.5546875" style="66" customWidth="1"/>
    <col min="9473" max="9473" width="17" style="66" customWidth="1"/>
    <col min="9474" max="9474" width="8.88671875" style="66" customWidth="1"/>
    <col min="9475" max="9482" width="5.44140625" style="66" customWidth="1"/>
    <col min="9483" max="9483" width="7.44140625" style="66" customWidth="1"/>
    <col min="9484" max="9484" width="11" style="66" customWidth="1"/>
    <col min="9485" max="9486" width="8.21875" style="66" customWidth="1"/>
    <col min="9487" max="9487" width="8.88671875" style="66" customWidth="1"/>
    <col min="9488" max="9488" width="13" style="66" customWidth="1"/>
    <col min="9489" max="9489" width="8.88671875" style="66" customWidth="1"/>
    <col min="9490" max="9726" width="9.109375" style="66"/>
    <col min="9727" max="9727" width="5" style="66" customWidth="1"/>
    <col min="9728" max="9728" width="11.5546875" style="66" customWidth="1"/>
    <col min="9729" max="9729" width="17" style="66" customWidth="1"/>
    <col min="9730" max="9730" width="8.88671875" style="66" customWidth="1"/>
    <col min="9731" max="9738" width="5.44140625" style="66" customWidth="1"/>
    <col min="9739" max="9739" width="7.44140625" style="66" customWidth="1"/>
    <col min="9740" max="9740" width="11" style="66" customWidth="1"/>
    <col min="9741" max="9742" width="8.21875" style="66" customWidth="1"/>
    <col min="9743" max="9743" width="8.88671875" style="66" customWidth="1"/>
    <col min="9744" max="9744" width="13" style="66" customWidth="1"/>
    <col min="9745" max="9745" width="8.88671875" style="66" customWidth="1"/>
    <col min="9746" max="9982" width="9.109375" style="66"/>
    <col min="9983" max="9983" width="5" style="66" customWidth="1"/>
    <col min="9984" max="9984" width="11.5546875" style="66" customWidth="1"/>
    <col min="9985" max="9985" width="17" style="66" customWidth="1"/>
    <col min="9986" max="9986" width="8.88671875" style="66" customWidth="1"/>
    <col min="9987" max="9994" width="5.44140625" style="66" customWidth="1"/>
    <col min="9995" max="9995" width="7.44140625" style="66" customWidth="1"/>
    <col min="9996" max="9996" width="11" style="66" customWidth="1"/>
    <col min="9997" max="9998" width="8.21875" style="66" customWidth="1"/>
    <col min="9999" max="9999" width="8.88671875" style="66" customWidth="1"/>
    <col min="10000" max="10000" width="13" style="66" customWidth="1"/>
    <col min="10001" max="10001" width="8.88671875" style="66" customWidth="1"/>
    <col min="10002" max="10238" width="9.109375" style="66"/>
    <col min="10239" max="10239" width="5" style="66" customWidth="1"/>
    <col min="10240" max="10240" width="11.5546875" style="66" customWidth="1"/>
    <col min="10241" max="10241" width="17" style="66" customWidth="1"/>
    <col min="10242" max="10242" width="8.88671875" style="66" customWidth="1"/>
    <col min="10243" max="10250" width="5.44140625" style="66" customWidth="1"/>
    <col min="10251" max="10251" width="7.44140625" style="66" customWidth="1"/>
    <col min="10252" max="10252" width="11" style="66" customWidth="1"/>
    <col min="10253" max="10254" width="8.21875" style="66" customWidth="1"/>
    <col min="10255" max="10255" width="8.88671875" style="66" customWidth="1"/>
    <col min="10256" max="10256" width="13" style="66" customWidth="1"/>
    <col min="10257" max="10257" width="8.88671875" style="66" customWidth="1"/>
    <col min="10258" max="10494" width="9.109375" style="66"/>
    <col min="10495" max="10495" width="5" style="66" customWidth="1"/>
    <col min="10496" max="10496" width="11.5546875" style="66" customWidth="1"/>
    <col min="10497" max="10497" width="17" style="66" customWidth="1"/>
    <col min="10498" max="10498" width="8.88671875" style="66" customWidth="1"/>
    <col min="10499" max="10506" width="5.44140625" style="66" customWidth="1"/>
    <col min="10507" max="10507" width="7.44140625" style="66" customWidth="1"/>
    <col min="10508" max="10508" width="11" style="66" customWidth="1"/>
    <col min="10509" max="10510" width="8.21875" style="66" customWidth="1"/>
    <col min="10511" max="10511" width="8.88671875" style="66" customWidth="1"/>
    <col min="10512" max="10512" width="13" style="66" customWidth="1"/>
    <col min="10513" max="10513" width="8.88671875" style="66" customWidth="1"/>
    <col min="10514" max="10750" width="9.109375" style="66"/>
    <col min="10751" max="10751" width="5" style="66" customWidth="1"/>
    <col min="10752" max="10752" width="11.5546875" style="66" customWidth="1"/>
    <col min="10753" max="10753" width="17" style="66" customWidth="1"/>
    <col min="10754" max="10754" width="8.88671875" style="66" customWidth="1"/>
    <col min="10755" max="10762" width="5.44140625" style="66" customWidth="1"/>
    <col min="10763" max="10763" width="7.44140625" style="66" customWidth="1"/>
    <col min="10764" max="10764" width="11" style="66" customWidth="1"/>
    <col min="10765" max="10766" width="8.21875" style="66" customWidth="1"/>
    <col min="10767" max="10767" width="8.88671875" style="66" customWidth="1"/>
    <col min="10768" max="10768" width="13" style="66" customWidth="1"/>
    <col min="10769" max="10769" width="8.88671875" style="66" customWidth="1"/>
    <col min="10770" max="11006" width="9.109375" style="66"/>
    <col min="11007" max="11007" width="5" style="66" customWidth="1"/>
    <col min="11008" max="11008" width="11.5546875" style="66" customWidth="1"/>
    <col min="11009" max="11009" width="17" style="66" customWidth="1"/>
    <col min="11010" max="11010" width="8.88671875" style="66" customWidth="1"/>
    <col min="11011" max="11018" width="5.44140625" style="66" customWidth="1"/>
    <col min="11019" max="11019" width="7.44140625" style="66" customWidth="1"/>
    <col min="11020" max="11020" width="11" style="66" customWidth="1"/>
    <col min="11021" max="11022" width="8.21875" style="66" customWidth="1"/>
    <col min="11023" max="11023" width="8.88671875" style="66" customWidth="1"/>
    <col min="11024" max="11024" width="13" style="66" customWidth="1"/>
    <col min="11025" max="11025" width="8.88671875" style="66" customWidth="1"/>
    <col min="11026" max="11262" width="9.109375" style="66"/>
    <col min="11263" max="11263" width="5" style="66" customWidth="1"/>
    <col min="11264" max="11264" width="11.5546875" style="66" customWidth="1"/>
    <col min="11265" max="11265" width="17" style="66" customWidth="1"/>
    <col min="11266" max="11266" width="8.88671875" style="66" customWidth="1"/>
    <col min="11267" max="11274" width="5.44140625" style="66" customWidth="1"/>
    <col min="11275" max="11275" width="7.44140625" style="66" customWidth="1"/>
    <col min="11276" max="11276" width="11" style="66" customWidth="1"/>
    <col min="11277" max="11278" width="8.21875" style="66" customWidth="1"/>
    <col min="11279" max="11279" width="8.88671875" style="66" customWidth="1"/>
    <col min="11280" max="11280" width="13" style="66" customWidth="1"/>
    <col min="11281" max="11281" width="8.88671875" style="66" customWidth="1"/>
    <col min="11282" max="11518" width="9.109375" style="66"/>
    <col min="11519" max="11519" width="5" style="66" customWidth="1"/>
    <col min="11520" max="11520" width="11.5546875" style="66" customWidth="1"/>
    <col min="11521" max="11521" width="17" style="66" customWidth="1"/>
    <col min="11522" max="11522" width="8.88671875" style="66" customWidth="1"/>
    <col min="11523" max="11530" width="5.44140625" style="66" customWidth="1"/>
    <col min="11531" max="11531" width="7.44140625" style="66" customWidth="1"/>
    <col min="11532" max="11532" width="11" style="66" customWidth="1"/>
    <col min="11533" max="11534" width="8.21875" style="66" customWidth="1"/>
    <col min="11535" max="11535" width="8.88671875" style="66" customWidth="1"/>
    <col min="11536" max="11536" width="13" style="66" customWidth="1"/>
    <col min="11537" max="11537" width="8.88671875" style="66" customWidth="1"/>
    <col min="11538" max="11774" width="9.109375" style="66"/>
    <col min="11775" max="11775" width="5" style="66" customWidth="1"/>
    <col min="11776" max="11776" width="11.5546875" style="66" customWidth="1"/>
    <col min="11777" max="11777" width="17" style="66" customWidth="1"/>
    <col min="11778" max="11778" width="8.88671875" style="66" customWidth="1"/>
    <col min="11779" max="11786" width="5.44140625" style="66" customWidth="1"/>
    <col min="11787" max="11787" width="7.44140625" style="66" customWidth="1"/>
    <col min="11788" max="11788" width="11" style="66" customWidth="1"/>
    <col min="11789" max="11790" width="8.21875" style="66" customWidth="1"/>
    <col min="11791" max="11791" width="8.88671875" style="66" customWidth="1"/>
    <col min="11792" max="11792" width="13" style="66" customWidth="1"/>
    <col min="11793" max="11793" width="8.88671875" style="66" customWidth="1"/>
    <col min="11794" max="12030" width="9.109375" style="66"/>
    <col min="12031" max="12031" width="5" style="66" customWidth="1"/>
    <col min="12032" max="12032" width="11.5546875" style="66" customWidth="1"/>
    <col min="12033" max="12033" width="17" style="66" customWidth="1"/>
    <col min="12034" max="12034" width="8.88671875" style="66" customWidth="1"/>
    <col min="12035" max="12042" width="5.44140625" style="66" customWidth="1"/>
    <col min="12043" max="12043" width="7.44140625" style="66" customWidth="1"/>
    <col min="12044" max="12044" width="11" style="66" customWidth="1"/>
    <col min="12045" max="12046" width="8.21875" style="66" customWidth="1"/>
    <col min="12047" max="12047" width="8.88671875" style="66" customWidth="1"/>
    <col min="12048" max="12048" width="13" style="66" customWidth="1"/>
    <col min="12049" max="12049" width="8.88671875" style="66" customWidth="1"/>
    <col min="12050" max="12286" width="9.109375" style="66"/>
    <col min="12287" max="12287" width="5" style="66" customWidth="1"/>
    <col min="12288" max="12288" width="11.5546875" style="66" customWidth="1"/>
    <col min="12289" max="12289" width="17" style="66" customWidth="1"/>
    <col min="12290" max="12290" width="8.88671875" style="66" customWidth="1"/>
    <col min="12291" max="12298" width="5.44140625" style="66" customWidth="1"/>
    <col min="12299" max="12299" width="7.44140625" style="66" customWidth="1"/>
    <col min="12300" max="12300" width="11" style="66" customWidth="1"/>
    <col min="12301" max="12302" width="8.21875" style="66" customWidth="1"/>
    <col min="12303" max="12303" width="8.88671875" style="66" customWidth="1"/>
    <col min="12304" max="12304" width="13" style="66" customWidth="1"/>
    <col min="12305" max="12305" width="8.88671875" style="66" customWidth="1"/>
    <col min="12306" max="12542" width="9.109375" style="66"/>
    <col min="12543" max="12543" width="5" style="66" customWidth="1"/>
    <col min="12544" max="12544" width="11.5546875" style="66" customWidth="1"/>
    <col min="12545" max="12545" width="17" style="66" customWidth="1"/>
    <col min="12546" max="12546" width="8.88671875" style="66" customWidth="1"/>
    <col min="12547" max="12554" width="5.44140625" style="66" customWidth="1"/>
    <col min="12555" max="12555" width="7.44140625" style="66" customWidth="1"/>
    <col min="12556" max="12556" width="11" style="66" customWidth="1"/>
    <col min="12557" max="12558" width="8.21875" style="66" customWidth="1"/>
    <col min="12559" max="12559" width="8.88671875" style="66" customWidth="1"/>
    <col min="12560" max="12560" width="13" style="66" customWidth="1"/>
    <col min="12561" max="12561" width="8.88671875" style="66" customWidth="1"/>
    <col min="12562" max="12798" width="9.109375" style="66"/>
    <col min="12799" max="12799" width="5" style="66" customWidth="1"/>
    <col min="12800" max="12800" width="11.5546875" style="66" customWidth="1"/>
    <col min="12801" max="12801" width="17" style="66" customWidth="1"/>
    <col min="12802" max="12802" width="8.88671875" style="66" customWidth="1"/>
    <col min="12803" max="12810" width="5.44140625" style="66" customWidth="1"/>
    <col min="12811" max="12811" width="7.44140625" style="66" customWidth="1"/>
    <col min="12812" max="12812" width="11" style="66" customWidth="1"/>
    <col min="12813" max="12814" width="8.21875" style="66" customWidth="1"/>
    <col min="12815" max="12815" width="8.88671875" style="66" customWidth="1"/>
    <col min="12816" max="12816" width="13" style="66" customWidth="1"/>
    <col min="12817" max="12817" width="8.88671875" style="66" customWidth="1"/>
    <col min="12818" max="13054" width="9.109375" style="66"/>
    <col min="13055" max="13055" width="5" style="66" customWidth="1"/>
    <col min="13056" max="13056" width="11.5546875" style="66" customWidth="1"/>
    <col min="13057" max="13057" width="17" style="66" customWidth="1"/>
    <col min="13058" max="13058" width="8.88671875" style="66" customWidth="1"/>
    <col min="13059" max="13066" width="5.44140625" style="66" customWidth="1"/>
    <col min="13067" max="13067" width="7.44140625" style="66" customWidth="1"/>
    <col min="13068" max="13068" width="11" style="66" customWidth="1"/>
    <col min="13069" max="13070" width="8.21875" style="66" customWidth="1"/>
    <col min="13071" max="13071" width="8.88671875" style="66" customWidth="1"/>
    <col min="13072" max="13072" width="13" style="66" customWidth="1"/>
    <col min="13073" max="13073" width="8.88671875" style="66" customWidth="1"/>
    <col min="13074" max="13310" width="9.109375" style="66"/>
    <col min="13311" max="13311" width="5" style="66" customWidth="1"/>
    <col min="13312" max="13312" width="11.5546875" style="66" customWidth="1"/>
    <col min="13313" max="13313" width="17" style="66" customWidth="1"/>
    <col min="13314" max="13314" width="8.88671875" style="66" customWidth="1"/>
    <col min="13315" max="13322" width="5.44140625" style="66" customWidth="1"/>
    <col min="13323" max="13323" width="7.44140625" style="66" customWidth="1"/>
    <col min="13324" max="13324" width="11" style="66" customWidth="1"/>
    <col min="13325" max="13326" width="8.21875" style="66" customWidth="1"/>
    <col min="13327" max="13327" width="8.88671875" style="66" customWidth="1"/>
    <col min="13328" max="13328" width="13" style="66" customWidth="1"/>
    <col min="13329" max="13329" width="8.88671875" style="66" customWidth="1"/>
    <col min="13330" max="13566" width="9.109375" style="66"/>
    <col min="13567" max="13567" width="5" style="66" customWidth="1"/>
    <col min="13568" max="13568" width="11.5546875" style="66" customWidth="1"/>
    <col min="13569" max="13569" width="17" style="66" customWidth="1"/>
    <col min="13570" max="13570" width="8.88671875" style="66" customWidth="1"/>
    <col min="13571" max="13578" width="5.44140625" style="66" customWidth="1"/>
    <col min="13579" max="13579" width="7.44140625" style="66" customWidth="1"/>
    <col min="13580" max="13580" width="11" style="66" customWidth="1"/>
    <col min="13581" max="13582" width="8.21875" style="66" customWidth="1"/>
    <col min="13583" max="13583" width="8.88671875" style="66" customWidth="1"/>
    <col min="13584" max="13584" width="13" style="66" customWidth="1"/>
    <col min="13585" max="13585" width="8.88671875" style="66" customWidth="1"/>
    <col min="13586" max="13822" width="9.109375" style="66"/>
    <col min="13823" max="13823" width="5" style="66" customWidth="1"/>
    <col min="13824" max="13824" width="11.5546875" style="66" customWidth="1"/>
    <col min="13825" max="13825" width="17" style="66" customWidth="1"/>
    <col min="13826" max="13826" width="8.88671875" style="66" customWidth="1"/>
    <col min="13827" max="13834" width="5.44140625" style="66" customWidth="1"/>
    <col min="13835" max="13835" width="7.44140625" style="66" customWidth="1"/>
    <col min="13836" max="13836" width="11" style="66" customWidth="1"/>
    <col min="13837" max="13838" width="8.21875" style="66" customWidth="1"/>
    <col min="13839" max="13839" width="8.88671875" style="66" customWidth="1"/>
    <col min="13840" max="13840" width="13" style="66" customWidth="1"/>
    <col min="13841" max="13841" width="8.88671875" style="66" customWidth="1"/>
    <col min="13842" max="14078" width="9.109375" style="66"/>
    <col min="14079" max="14079" width="5" style="66" customWidth="1"/>
    <col min="14080" max="14080" width="11.5546875" style="66" customWidth="1"/>
    <col min="14081" max="14081" width="17" style="66" customWidth="1"/>
    <col min="14082" max="14082" width="8.88671875" style="66" customWidth="1"/>
    <col min="14083" max="14090" width="5.44140625" style="66" customWidth="1"/>
    <col min="14091" max="14091" width="7.44140625" style="66" customWidth="1"/>
    <col min="14092" max="14092" width="11" style="66" customWidth="1"/>
    <col min="14093" max="14094" width="8.21875" style="66" customWidth="1"/>
    <col min="14095" max="14095" width="8.88671875" style="66" customWidth="1"/>
    <col min="14096" max="14096" width="13" style="66" customWidth="1"/>
    <col min="14097" max="14097" width="8.88671875" style="66" customWidth="1"/>
    <col min="14098" max="14334" width="9.109375" style="66"/>
    <col min="14335" max="14335" width="5" style="66" customWidth="1"/>
    <col min="14336" max="14336" width="11.5546875" style="66" customWidth="1"/>
    <col min="14337" max="14337" width="17" style="66" customWidth="1"/>
    <col min="14338" max="14338" width="8.88671875" style="66" customWidth="1"/>
    <col min="14339" max="14346" width="5.44140625" style="66" customWidth="1"/>
    <col min="14347" max="14347" width="7.44140625" style="66" customWidth="1"/>
    <col min="14348" max="14348" width="11" style="66" customWidth="1"/>
    <col min="14349" max="14350" width="8.21875" style="66" customWidth="1"/>
    <col min="14351" max="14351" width="8.88671875" style="66" customWidth="1"/>
    <col min="14352" max="14352" width="13" style="66" customWidth="1"/>
    <col min="14353" max="14353" width="8.88671875" style="66" customWidth="1"/>
    <col min="14354" max="14590" width="9.109375" style="66"/>
    <col min="14591" max="14591" width="5" style="66" customWidth="1"/>
    <col min="14592" max="14592" width="11.5546875" style="66" customWidth="1"/>
    <col min="14593" max="14593" width="17" style="66" customWidth="1"/>
    <col min="14594" max="14594" width="8.88671875" style="66" customWidth="1"/>
    <col min="14595" max="14602" width="5.44140625" style="66" customWidth="1"/>
    <col min="14603" max="14603" width="7.44140625" style="66" customWidth="1"/>
    <col min="14604" max="14604" width="11" style="66" customWidth="1"/>
    <col min="14605" max="14606" width="8.21875" style="66" customWidth="1"/>
    <col min="14607" max="14607" width="8.88671875" style="66" customWidth="1"/>
    <col min="14608" max="14608" width="13" style="66" customWidth="1"/>
    <col min="14609" max="14609" width="8.88671875" style="66" customWidth="1"/>
    <col min="14610" max="14846" width="9.109375" style="66"/>
    <col min="14847" max="14847" width="5" style="66" customWidth="1"/>
    <col min="14848" max="14848" width="11.5546875" style="66" customWidth="1"/>
    <col min="14849" max="14849" width="17" style="66" customWidth="1"/>
    <col min="14850" max="14850" width="8.88671875" style="66" customWidth="1"/>
    <col min="14851" max="14858" width="5.44140625" style="66" customWidth="1"/>
    <col min="14859" max="14859" width="7.44140625" style="66" customWidth="1"/>
    <col min="14860" max="14860" width="11" style="66" customWidth="1"/>
    <col min="14861" max="14862" width="8.21875" style="66" customWidth="1"/>
    <col min="14863" max="14863" width="8.88671875" style="66" customWidth="1"/>
    <col min="14864" max="14864" width="13" style="66" customWidth="1"/>
    <col min="14865" max="14865" width="8.88671875" style="66" customWidth="1"/>
    <col min="14866" max="15102" width="9.109375" style="66"/>
    <col min="15103" max="15103" width="5" style="66" customWidth="1"/>
    <col min="15104" max="15104" width="11.5546875" style="66" customWidth="1"/>
    <col min="15105" max="15105" width="17" style="66" customWidth="1"/>
    <col min="15106" max="15106" width="8.88671875" style="66" customWidth="1"/>
    <col min="15107" max="15114" width="5.44140625" style="66" customWidth="1"/>
    <col min="15115" max="15115" width="7.44140625" style="66" customWidth="1"/>
    <col min="15116" max="15116" width="11" style="66" customWidth="1"/>
    <col min="15117" max="15118" width="8.21875" style="66" customWidth="1"/>
    <col min="15119" max="15119" width="8.88671875" style="66" customWidth="1"/>
    <col min="15120" max="15120" width="13" style="66" customWidth="1"/>
    <col min="15121" max="15121" width="8.88671875" style="66" customWidth="1"/>
    <col min="15122" max="15358" width="9.109375" style="66"/>
    <col min="15359" max="15359" width="5" style="66" customWidth="1"/>
    <col min="15360" max="15360" width="11.5546875" style="66" customWidth="1"/>
    <col min="15361" max="15361" width="17" style="66" customWidth="1"/>
    <col min="15362" max="15362" width="8.88671875" style="66" customWidth="1"/>
    <col min="15363" max="15370" width="5.44140625" style="66" customWidth="1"/>
    <col min="15371" max="15371" width="7.44140625" style="66" customWidth="1"/>
    <col min="15372" max="15372" width="11" style="66" customWidth="1"/>
    <col min="15373" max="15374" width="8.21875" style="66" customWidth="1"/>
    <col min="15375" max="15375" width="8.88671875" style="66" customWidth="1"/>
    <col min="15376" max="15376" width="13" style="66" customWidth="1"/>
    <col min="15377" max="15377" width="8.88671875" style="66" customWidth="1"/>
    <col min="15378" max="15614" width="9.109375" style="66"/>
    <col min="15615" max="15615" width="5" style="66" customWidth="1"/>
    <col min="15616" max="15616" width="11.5546875" style="66" customWidth="1"/>
    <col min="15617" max="15617" width="17" style="66" customWidth="1"/>
    <col min="15618" max="15618" width="8.88671875" style="66" customWidth="1"/>
    <col min="15619" max="15626" width="5.44140625" style="66" customWidth="1"/>
    <col min="15627" max="15627" width="7.44140625" style="66" customWidth="1"/>
    <col min="15628" max="15628" width="11" style="66" customWidth="1"/>
    <col min="15629" max="15630" width="8.21875" style="66" customWidth="1"/>
    <col min="15631" max="15631" width="8.88671875" style="66" customWidth="1"/>
    <col min="15632" max="15632" width="13" style="66" customWidth="1"/>
    <col min="15633" max="15633" width="8.88671875" style="66" customWidth="1"/>
    <col min="15634" max="15870" width="9.109375" style="66"/>
    <col min="15871" max="15871" width="5" style="66" customWidth="1"/>
    <col min="15872" max="15872" width="11.5546875" style="66" customWidth="1"/>
    <col min="15873" max="15873" width="17" style="66" customWidth="1"/>
    <col min="15874" max="15874" width="8.88671875" style="66" customWidth="1"/>
    <col min="15875" max="15882" width="5.44140625" style="66" customWidth="1"/>
    <col min="15883" max="15883" width="7.44140625" style="66" customWidth="1"/>
    <col min="15884" max="15884" width="11" style="66" customWidth="1"/>
    <col min="15885" max="15886" width="8.21875" style="66" customWidth="1"/>
    <col min="15887" max="15887" width="8.88671875" style="66" customWidth="1"/>
    <col min="15888" max="15888" width="13" style="66" customWidth="1"/>
    <col min="15889" max="15889" width="8.88671875" style="66" customWidth="1"/>
    <col min="15890" max="16126" width="9.109375" style="66"/>
    <col min="16127" max="16127" width="5" style="66" customWidth="1"/>
    <col min="16128" max="16128" width="11.5546875" style="66" customWidth="1"/>
    <col min="16129" max="16129" width="17" style="66" customWidth="1"/>
    <col min="16130" max="16130" width="8.88671875" style="66" customWidth="1"/>
    <col min="16131" max="16138" width="5.44140625" style="66" customWidth="1"/>
    <col min="16139" max="16139" width="7.44140625" style="66" customWidth="1"/>
    <col min="16140" max="16140" width="11" style="66" customWidth="1"/>
    <col min="16141" max="16142" width="8.21875" style="66" customWidth="1"/>
    <col min="16143" max="16143" width="8.88671875" style="66" customWidth="1"/>
    <col min="16144" max="16144" width="13" style="66" customWidth="1"/>
    <col min="16145" max="16145" width="8.88671875" style="66" customWidth="1"/>
    <col min="16146" max="16384" width="9.109375" style="66"/>
  </cols>
  <sheetData>
    <row r="1" spans="1:19" ht="15" customHeight="1" x14ac:dyDescent="0.3">
      <c r="A1"/>
      <c r="B1" s="119" t="s">
        <v>181</v>
      </c>
      <c r="C1" s="119"/>
      <c r="D1" s="119"/>
      <c r="E1" s="119"/>
      <c r="F1" s="119"/>
      <c r="G1" s="119"/>
      <c r="H1" s="65"/>
      <c r="M1" s="109" t="s">
        <v>0</v>
      </c>
      <c r="N1" s="109"/>
      <c r="O1" s="109"/>
      <c r="P1" s="109"/>
      <c r="Q1" s="109"/>
      <c r="R1" s="109"/>
    </row>
    <row r="2" spans="1:19" ht="15" customHeight="1" x14ac:dyDescent="0.3">
      <c r="B2" s="120" t="s">
        <v>2</v>
      </c>
      <c r="C2" s="120"/>
      <c r="D2" s="120"/>
      <c r="E2" s="120"/>
      <c r="F2" s="120"/>
      <c r="G2" s="120"/>
      <c r="M2" s="121" t="s">
        <v>1</v>
      </c>
      <c r="N2" s="121"/>
      <c r="O2" s="121"/>
      <c r="P2" s="121"/>
      <c r="Q2" s="121"/>
      <c r="R2" s="121"/>
    </row>
    <row r="3" spans="1:19" ht="15" customHeight="1" x14ac:dyDescent="0.3">
      <c r="B3" s="120" t="s">
        <v>3</v>
      </c>
      <c r="C3" s="120"/>
      <c r="D3" s="120"/>
      <c r="E3" s="120"/>
      <c r="F3" s="120"/>
      <c r="G3" s="120"/>
    </row>
    <row r="4" spans="1:19" ht="29.25" customHeight="1" x14ac:dyDescent="0.25">
      <c r="A4" s="122" t="s">
        <v>203</v>
      </c>
      <c r="B4" s="122"/>
      <c r="C4" s="122"/>
      <c r="D4" s="122"/>
      <c r="E4" s="122"/>
      <c r="F4" s="122"/>
      <c r="G4" s="122"/>
      <c r="H4" s="122"/>
      <c r="I4" s="122"/>
      <c r="J4" s="122"/>
      <c r="K4" s="122"/>
      <c r="L4" s="122"/>
      <c r="M4" s="122"/>
      <c r="N4" s="122"/>
      <c r="O4" s="122"/>
      <c r="P4" s="122"/>
      <c r="Q4" s="122"/>
      <c r="R4" s="122"/>
      <c r="S4" s="122"/>
    </row>
    <row r="5" spans="1:19" ht="18" customHeight="1" x14ac:dyDescent="0.25">
      <c r="B5" s="67" t="s">
        <v>204</v>
      </c>
      <c r="C5" s="68"/>
      <c r="M5" s="67" t="s">
        <v>205</v>
      </c>
    </row>
    <row r="6" spans="1:19" ht="18" customHeight="1" x14ac:dyDescent="0.25">
      <c r="B6" s="67" t="s">
        <v>206</v>
      </c>
      <c r="C6" s="68"/>
      <c r="M6" s="67" t="s">
        <v>207</v>
      </c>
    </row>
    <row r="7" spans="1:19" ht="18" customHeight="1" x14ac:dyDescent="0.25">
      <c r="B7" s="67" t="s">
        <v>208</v>
      </c>
      <c r="C7" s="68"/>
      <c r="M7" s="67" t="s">
        <v>209</v>
      </c>
    </row>
    <row r="8" spans="1:19" s="69" customFormat="1" x14ac:dyDescent="0.25"/>
    <row r="9" spans="1:19" ht="85.5" customHeight="1" x14ac:dyDescent="0.25">
      <c r="A9" s="110" t="s">
        <v>176</v>
      </c>
      <c r="B9" s="123" t="s">
        <v>210</v>
      </c>
      <c r="C9" s="110" t="s">
        <v>177</v>
      </c>
      <c r="D9" s="110" t="s">
        <v>178</v>
      </c>
      <c r="E9" s="113" t="s">
        <v>211</v>
      </c>
      <c r="F9" s="114"/>
      <c r="G9" s="113" t="s">
        <v>212</v>
      </c>
      <c r="H9" s="114"/>
      <c r="I9" s="113" t="s">
        <v>213</v>
      </c>
      <c r="J9" s="114"/>
      <c r="K9" s="113" t="s">
        <v>214</v>
      </c>
      <c r="L9" s="114"/>
      <c r="M9" s="115" t="s">
        <v>215</v>
      </c>
      <c r="N9" s="116"/>
      <c r="O9" s="115" t="s">
        <v>216</v>
      </c>
      <c r="P9" s="117"/>
      <c r="Q9" s="117"/>
      <c r="R9" s="116"/>
      <c r="S9" s="110" t="s">
        <v>179</v>
      </c>
    </row>
    <row r="10" spans="1:19" ht="20.100000000000001" customHeight="1" x14ac:dyDescent="0.25">
      <c r="A10" s="118"/>
      <c r="B10" s="124"/>
      <c r="C10" s="118"/>
      <c r="D10" s="118"/>
      <c r="E10" s="126" t="s">
        <v>217</v>
      </c>
      <c r="F10" s="127"/>
      <c r="G10" s="126" t="s">
        <v>218</v>
      </c>
      <c r="H10" s="127"/>
      <c r="I10" s="126" t="s">
        <v>219</v>
      </c>
      <c r="J10" s="127"/>
      <c r="K10" s="126" t="s">
        <v>220</v>
      </c>
      <c r="L10" s="127"/>
      <c r="M10" s="110" t="s">
        <v>221</v>
      </c>
      <c r="N10" s="110" t="s">
        <v>25</v>
      </c>
      <c r="O10" s="110" t="s">
        <v>222</v>
      </c>
      <c r="P10" s="110" t="s">
        <v>223</v>
      </c>
      <c r="Q10" s="110" t="s">
        <v>224</v>
      </c>
      <c r="R10" s="110" t="s">
        <v>25</v>
      </c>
      <c r="S10" s="118"/>
    </row>
    <row r="11" spans="1:19" ht="20.100000000000001" customHeight="1" x14ac:dyDescent="0.25">
      <c r="A11" s="111"/>
      <c r="B11" s="125"/>
      <c r="C11" s="111"/>
      <c r="D11" s="111"/>
      <c r="E11" s="70" t="s">
        <v>225</v>
      </c>
      <c r="F11" s="70" t="s">
        <v>226</v>
      </c>
      <c r="G11" s="70" t="s">
        <v>225</v>
      </c>
      <c r="H11" s="70" t="s">
        <v>226</v>
      </c>
      <c r="I11" s="70" t="s">
        <v>225</v>
      </c>
      <c r="J11" s="70" t="s">
        <v>226</v>
      </c>
      <c r="K11" s="70" t="s">
        <v>225</v>
      </c>
      <c r="L11" s="70" t="s">
        <v>226</v>
      </c>
      <c r="M11" s="111"/>
      <c r="N11" s="111"/>
      <c r="O11" s="111"/>
      <c r="P11" s="111"/>
      <c r="Q11" s="111"/>
      <c r="R11" s="111"/>
      <c r="S11" s="118"/>
    </row>
    <row r="12" spans="1:19" s="76" customFormat="1" ht="20.100000000000001" customHeight="1" x14ac:dyDescent="0.3">
      <c r="A12" s="71">
        <v>1</v>
      </c>
      <c r="B12" s="72">
        <v>22001602</v>
      </c>
      <c r="C12" s="73" t="s">
        <v>96</v>
      </c>
      <c r="D12" s="73" t="s">
        <v>97</v>
      </c>
      <c r="E12" s="74"/>
      <c r="F12" s="74"/>
      <c r="G12" s="74"/>
      <c r="H12" s="74"/>
      <c r="I12" s="74">
        <v>7.5</v>
      </c>
      <c r="J12" s="74"/>
      <c r="K12" s="74">
        <v>7.1</v>
      </c>
      <c r="L12" s="74"/>
      <c r="M12" s="74">
        <v>0</v>
      </c>
      <c r="N12" s="73"/>
      <c r="O12" s="74">
        <v>7.3</v>
      </c>
      <c r="P12" s="74">
        <v>3</v>
      </c>
      <c r="Q12" s="74" t="s">
        <v>227</v>
      </c>
      <c r="R12" s="73" t="s">
        <v>228</v>
      </c>
      <c r="S12" s="75" t="s">
        <v>229</v>
      </c>
    </row>
    <row r="13" spans="1:19" s="76" customFormat="1" ht="20.100000000000001" customHeight="1" x14ac:dyDescent="0.3">
      <c r="A13" s="71">
        <v>2</v>
      </c>
      <c r="B13" s="72">
        <v>22001819</v>
      </c>
      <c r="C13" s="73" t="s">
        <v>98</v>
      </c>
      <c r="D13" s="73" t="s">
        <v>97</v>
      </c>
      <c r="E13" s="74"/>
      <c r="F13" s="74"/>
      <c r="G13" s="74"/>
      <c r="H13" s="74"/>
      <c r="I13" s="74">
        <v>8.9</v>
      </c>
      <c r="J13" s="74"/>
      <c r="K13" s="74">
        <v>7.9</v>
      </c>
      <c r="L13" s="74"/>
      <c r="M13" s="74">
        <v>0</v>
      </c>
      <c r="N13" s="73"/>
      <c r="O13" s="74">
        <v>8.4</v>
      </c>
      <c r="P13" s="74">
        <v>3.6</v>
      </c>
      <c r="Q13" s="74" t="s">
        <v>230</v>
      </c>
      <c r="R13" s="73" t="s">
        <v>32</v>
      </c>
      <c r="S13" s="75" t="s">
        <v>229</v>
      </c>
    </row>
    <row r="14" spans="1:19" s="76" customFormat="1" ht="20.100000000000001" customHeight="1" x14ac:dyDescent="0.3">
      <c r="A14" s="71">
        <v>3</v>
      </c>
      <c r="B14" s="72">
        <v>22001747</v>
      </c>
      <c r="C14" s="73" t="s">
        <v>99</v>
      </c>
      <c r="D14" s="73" t="s">
        <v>100</v>
      </c>
      <c r="E14" s="74"/>
      <c r="F14" s="74"/>
      <c r="G14" s="74"/>
      <c r="H14" s="74"/>
      <c r="I14" s="74">
        <v>9.3000000000000007</v>
      </c>
      <c r="J14" s="74"/>
      <c r="K14" s="74">
        <v>7.6</v>
      </c>
      <c r="L14" s="74"/>
      <c r="M14" s="74">
        <v>0</v>
      </c>
      <c r="N14" s="73"/>
      <c r="O14" s="74">
        <v>8.4499999999999993</v>
      </c>
      <c r="P14" s="74">
        <v>3.5</v>
      </c>
      <c r="Q14" s="74" t="s">
        <v>230</v>
      </c>
      <c r="R14" s="73" t="s">
        <v>32</v>
      </c>
      <c r="S14" s="75" t="s">
        <v>229</v>
      </c>
    </row>
    <row r="15" spans="1:19" s="76" customFormat="1" ht="20.100000000000001" customHeight="1" x14ac:dyDescent="0.3">
      <c r="A15" s="71">
        <v>4</v>
      </c>
      <c r="B15" s="72">
        <v>22001818</v>
      </c>
      <c r="C15" s="73" t="s">
        <v>101</v>
      </c>
      <c r="D15" s="73" t="s">
        <v>102</v>
      </c>
      <c r="E15" s="74"/>
      <c r="F15" s="74"/>
      <c r="G15" s="74"/>
      <c r="H15" s="74"/>
      <c r="I15" s="74">
        <v>7.6</v>
      </c>
      <c r="J15" s="74"/>
      <c r="K15" s="74">
        <v>6</v>
      </c>
      <c r="L15" s="74"/>
      <c r="M15" s="74">
        <v>0</v>
      </c>
      <c r="N15" s="73"/>
      <c r="O15" s="74">
        <v>7.1</v>
      </c>
      <c r="P15" s="74">
        <v>2.67</v>
      </c>
      <c r="Q15" s="74" t="s">
        <v>231</v>
      </c>
      <c r="R15" s="73" t="s">
        <v>34</v>
      </c>
      <c r="S15" s="75" t="s">
        <v>229</v>
      </c>
    </row>
    <row r="16" spans="1:19" s="76" customFormat="1" ht="20.100000000000001" customHeight="1" x14ac:dyDescent="0.3">
      <c r="A16" s="71">
        <v>5</v>
      </c>
      <c r="B16" s="72">
        <v>22001492</v>
      </c>
      <c r="C16" s="73" t="s">
        <v>103</v>
      </c>
      <c r="D16" s="73" t="s">
        <v>104</v>
      </c>
      <c r="E16" s="74"/>
      <c r="F16" s="74"/>
      <c r="G16" s="74"/>
      <c r="H16" s="74"/>
      <c r="I16" s="74">
        <v>7.2</v>
      </c>
      <c r="J16" s="74"/>
      <c r="K16" s="74">
        <v>7</v>
      </c>
      <c r="L16" s="74"/>
      <c r="M16" s="74">
        <v>0</v>
      </c>
      <c r="N16" s="73"/>
      <c r="O16" s="74">
        <v>7.1</v>
      </c>
      <c r="P16" s="74">
        <v>3</v>
      </c>
      <c r="Q16" s="74" t="s">
        <v>227</v>
      </c>
      <c r="R16" s="73" t="s">
        <v>228</v>
      </c>
      <c r="S16" s="75" t="s">
        <v>229</v>
      </c>
    </row>
    <row r="17" spans="1:19" s="76" customFormat="1" ht="20.100000000000001" customHeight="1" x14ac:dyDescent="0.3">
      <c r="A17" s="71">
        <v>6</v>
      </c>
      <c r="B17" s="72">
        <v>22001785</v>
      </c>
      <c r="C17" s="73" t="s">
        <v>105</v>
      </c>
      <c r="D17" s="73" t="s">
        <v>106</v>
      </c>
      <c r="E17" s="74"/>
      <c r="F17" s="74"/>
      <c r="G17" s="74"/>
      <c r="H17" s="74"/>
      <c r="I17" s="74">
        <v>5.5</v>
      </c>
      <c r="J17" s="74"/>
      <c r="K17" s="74">
        <v>6.8</v>
      </c>
      <c r="L17" s="74"/>
      <c r="M17" s="74">
        <v>0</v>
      </c>
      <c r="N17" s="73"/>
      <c r="O17" s="74">
        <v>6.15</v>
      </c>
      <c r="P17" s="74">
        <v>2.25</v>
      </c>
      <c r="Q17" s="74" t="s">
        <v>232</v>
      </c>
      <c r="R17" s="73" t="s">
        <v>35</v>
      </c>
      <c r="S17" s="75" t="s">
        <v>229</v>
      </c>
    </row>
    <row r="18" spans="1:19" s="76" customFormat="1" ht="20.100000000000001" customHeight="1" x14ac:dyDescent="0.3">
      <c r="A18" s="71">
        <v>7</v>
      </c>
      <c r="B18" s="72">
        <v>22002039</v>
      </c>
      <c r="C18" s="73" t="s">
        <v>107</v>
      </c>
      <c r="D18" s="73" t="s">
        <v>108</v>
      </c>
      <c r="E18" s="74"/>
      <c r="F18" s="74"/>
      <c r="G18" s="74"/>
      <c r="H18" s="74"/>
      <c r="I18" s="74">
        <v>5.4</v>
      </c>
      <c r="J18" s="74"/>
      <c r="K18" s="74">
        <v>6.3</v>
      </c>
      <c r="L18" s="74"/>
      <c r="M18" s="74">
        <v>0</v>
      </c>
      <c r="N18" s="73"/>
      <c r="O18" s="74">
        <v>5.85</v>
      </c>
      <c r="P18" s="74">
        <v>2</v>
      </c>
      <c r="Q18" s="74" t="s">
        <v>232</v>
      </c>
      <c r="R18" s="73" t="s">
        <v>35</v>
      </c>
      <c r="S18" s="75" t="s">
        <v>229</v>
      </c>
    </row>
    <row r="19" spans="1:19" s="76" customFormat="1" ht="20.100000000000001" customHeight="1" x14ac:dyDescent="0.3">
      <c r="A19" s="71">
        <v>8</v>
      </c>
      <c r="B19" s="72">
        <v>22001570</v>
      </c>
      <c r="C19" s="73" t="s">
        <v>109</v>
      </c>
      <c r="D19" s="73" t="s">
        <v>110</v>
      </c>
      <c r="E19" s="74"/>
      <c r="F19" s="74"/>
      <c r="G19" s="74"/>
      <c r="H19" s="74"/>
      <c r="I19" s="74">
        <v>6.8</v>
      </c>
      <c r="J19" s="74"/>
      <c r="K19" s="74">
        <v>7.4</v>
      </c>
      <c r="L19" s="74"/>
      <c r="M19" s="74">
        <v>0</v>
      </c>
      <c r="N19" s="73"/>
      <c r="O19" s="74">
        <v>7.1</v>
      </c>
      <c r="P19" s="74">
        <v>2.75</v>
      </c>
      <c r="Q19" s="74" t="s">
        <v>231</v>
      </c>
      <c r="R19" s="73" t="s">
        <v>34</v>
      </c>
      <c r="S19" s="75" t="s">
        <v>229</v>
      </c>
    </row>
    <row r="20" spans="1:19" s="76" customFormat="1" ht="20.100000000000001" customHeight="1" x14ac:dyDescent="0.3">
      <c r="A20" s="71">
        <v>9</v>
      </c>
      <c r="B20" s="72">
        <v>22001739</v>
      </c>
      <c r="C20" s="73" t="s">
        <v>111</v>
      </c>
      <c r="D20" s="73" t="s">
        <v>112</v>
      </c>
      <c r="E20" s="74"/>
      <c r="F20" s="74"/>
      <c r="G20" s="74"/>
      <c r="H20" s="74"/>
      <c r="I20" s="74">
        <v>7.9</v>
      </c>
      <c r="J20" s="74"/>
      <c r="K20" s="74">
        <v>5.8</v>
      </c>
      <c r="L20" s="74"/>
      <c r="M20" s="74">
        <v>0</v>
      </c>
      <c r="N20" s="73"/>
      <c r="O20" s="74">
        <v>6.85</v>
      </c>
      <c r="P20" s="74">
        <v>2.6</v>
      </c>
      <c r="Q20" s="74" t="s">
        <v>231</v>
      </c>
      <c r="R20" s="73" t="s">
        <v>34</v>
      </c>
      <c r="S20" s="75" t="s">
        <v>229</v>
      </c>
    </row>
    <row r="21" spans="1:19" s="76" customFormat="1" ht="20.100000000000001" customHeight="1" x14ac:dyDescent="0.3">
      <c r="A21" s="71">
        <v>10</v>
      </c>
      <c r="B21" s="72">
        <v>22002010</v>
      </c>
      <c r="C21" s="73" t="s">
        <v>113</v>
      </c>
      <c r="D21" s="73" t="s">
        <v>114</v>
      </c>
      <c r="E21" s="74"/>
      <c r="F21" s="74"/>
      <c r="G21" s="74"/>
      <c r="H21" s="74"/>
      <c r="I21" s="74">
        <v>7.7</v>
      </c>
      <c r="J21" s="74"/>
      <c r="K21" s="74">
        <v>7.2</v>
      </c>
      <c r="L21" s="74"/>
      <c r="M21" s="74">
        <v>0</v>
      </c>
      <c r="N21" s="73"/>
      <c r="O21" s="74">
        <v>7.45</v>
      </c>
      <c r="P21" s="74">
        <v>3</v>
      </c>
      <c r="Q21" s="74" t="s">
        <v>227</v>
      </c>
      <c r="R21" s="73" t="s">
        <v>228</v>
      </c>
      <c r="S21" s="75" t="s">
        <v>229</v>
      </c>
    </row>
    <row r="22" spans="1:19" s="76" customFormat="1" ht="20.100000000000001" customHeight="1" x14ac:dyDescent="0.3">
      <c r="A22" s="71">
        <v>11</v>
      </c>
      <c r="B22" s="72">
        <v>22002143</v>
      </c>
      <c r="C22" s="73" t="s">
        <v>115</v>
      </c>
      <c r="D22" s="73" t="s">
        <v>116</v>
      </c>
      <c r="E22" s="74"/>
      <c r="F22" s="74"/>
      <c r="G22" s="74"/>
      <c r="H22" s="74"/>
      <c r="I22" s="74">
        <v>9.4</v>
      </c>
      <c r="J22" s="74"/>
      <c r="K22" s="74">
        <v>6.1</v>
      </c>
      <c r="L22" s="74"/>
      <c r="M22" s="74">
        <v>0</v>
      </c>
      <c r="N22" s="73"/>
      <c r="O22" s="74">
        <v>7.75</v>
      </c>
      <c r="P22" s="74">
        <v>3</v>
      </c>
      <c r="Q22" s="74" t="s">
        <v>227</v>
      </c>
      <c r="R22" s="73" t="s">
        <v>228</v>
      </c>
      <c r="S22" s="75" t="s">
        <v>229</v>
      </c>
    </row>
    <row r="23" spans="1:19" s="76" customFormat="1" ht="20.100000000000001" customHeight="1" x14ac:dyDescent="0.3">
      <c r="A23" s="71">
        <v>12</v>
      </c>
      <c r="B23" s="72">
        <v>22001834</v>
      </c>
      <c r="C23" s="73" t="s">
        <v>117</v>
      </c>
      <c r="D23" s="73" t="s">
        <v>118</v>
      </c>
      <c r="E23" s="74"/>
      <c r="F23" s="74"/>
      <c r="G23" s="74"/>
      <c r="H23" s="74"/>
      <c r="I23" s="74">
        <v>8</v>
      </c>
      <c r="J23" s="74"/>
      <c r="K23" s="74">
        <v>5.6</v>
      </c>
      <c r="L23" s="74"/>
      <c r="M23" s="74">
        <v>0</v>
      </c>
      <c r="N23" s="73"/>
      <c r="O23" s="74">
        <v>6.8</v>
      </c>
      <c r="P23" s="74">
        <v>2.6</v>
      </c>
      <c r="Q23" s="74" t="s">
        <v>231</v>
      </c>
      <c r="R23" s="73" t="s">
        <v>34</v>
      </c>
      <c r="S23" s="75" t="s">
        <v>229</v>
      </c>
    </row>
    <row r="24" spans="1:19" s="76" customFormat="1" ht="20.100000000000001" customHeight="1" x14ac:dyDescent="0.3">
      <c r="A24" s="71">
        <v>13</v>
      </c>
      <c r="B24" s="72">
        <v>22000936</v>
      </c>
      <c r="C24" s="73" t="s">
        <v>119</v>
      </c>
      <c r="D24" s="73" t="s">
        <v>118</v>
      </c>
      <c r="E24" s="74"/>
      <c r="F24" s="74"/>
      <c r="G24" s="74"/>
      <c r="H24" s="74"/>
      <c r="I24" s="74">
        <v>0</v>
      </c>
      <c r="J24" s="74"/>
      <c r="K24" s="74">
        <v>0</v>
      </c>
      <c r="L24" s="74"/>
      <c r="M24" s="74">
        <v>0</v>
      </c>
      <c r="N24" s="73"/>
      <c r="O24" s="74">
        <v>0</v>
      </c>
      <c r="P24" s="74">
        <v>0</v>
      </c>
      <c r="Q24" s="74" t="s">
        <v>233</v>
      </c>
      <c r="R24" s="73" t="s">
        <v>36</v>
      </c>
      <c r="S24" s="75" t="s">
        <v>234</v>
      </c>
    </row>
    <row r="25" spans="1:19" s="76" customFormat="1" ht="20.100000000000001" customHeight="1" x14ac:dyDescent="0.3">
      <c r="A25" s="71">
        <v>14</v>
      </c>
      <c r="B25" s="72">
        <v>22001904</v>
      </c>
      <c r="C25" s="73" t="s">
        <v>120</v>
      </c>
      <c r="D25" s="73" t="s">
        <v>118</v>
      </c>
      <c r="E25" s="74"/>
      <c r="F25" s="74"/>
      <c r="G25" s="74"/>
      <c r="H25" s="74"/>
      <c r="I25" s="74">
        <v>6.9</v>
      </c>
      <c r="J25" s="74"/>
      <c r="K25" s="74">
        <v>0.6</v>
      </c>
      <c r="L25" s="74"/>
      <c r="M25" s="74">
        <v>0</v>
      </c>
      <c r="N25" s="73"/>
      <c r="O25" s="74">
        <v>3.75</v>
      </c>
      <c r="P25" s="74">
        <v>1.25</v>
      </c>
      <c r="Q25" s="74" t="s">
        <v>233</v>
      </c>
      <c r="R25" s="73" t="s">
        <v>36</v>
      </c>
      <c r="S25" s="75" t="s">
        <v>235</v>
      </c>
    </row>
    <row r="26" spans="1:19" s="76" customFormat="1" ht="20.100000000000001" customHeight="1" x14ac:dyDescent="0.3">
      <c r="A26" s="71">
        <v>15</v>
      </c>
      <c r="B26" s="72">
        <v>22001788</v>
      </c>
      <c r="C26" s="73" t="s">
        <v>121</v>
      </c>
      <c r="D26" s="73" t="s">
        <v>118</v>
      </c>
      <c r="E26" s="74"/>
      <c r="F26" s="74"/>
      <c r="G26" s="74"/>
      <c r="H26" s="74"/>
      <c r="I26" s="74">
        <v>7.8</v>
      </c>
      <c r="J26" s="74"/>
      <c r="K26" s="74">
        <v>5.9</v>
      </c>
      <c r="L26" s="74"/>
      <c r="M26" s="74">
        <v>0</v>
      </c>
      <c r="N26" s="73"/>
      <c r="O26" s="74">
        <v>6.85</v>
      </c>
      <c r="P26" s="74">
        <v>2.6</v>
      </c>
      <c r="Q26" s="74" t="s">
        <v>231</v>
      </c>
      <c r="R26" s="73" t="s">
        <v>34</v>
      </c>
      <c r="S26" s="75" t="s">
        <v>229</v>
      </c>
    </row>
    <row r="27" spans="1:19" s="76" customFormat="1" ht="20.100000000000001" customHeight="1" x14ac:dyDescent="0.3">
      <c r="A27" s="71">
        <v>16</v>
      </c>
      <c r="B27" s="72">
        <v>22002037</v>
      </c>
      <c r="C27" s="73" t="s">
        <v>122</v>
      </c>
      <c r="D27" s="73" t="s">
        <v>123</v>
      </c>
      <c r="E27" s="74"/>
      <c r="F27" s="74"/>
      <c r="G27" s="74"/>
      <c r="H27" s="74"/>
      <c r="I27" s="74">
        <v>7.2</v>
      </c>
      <c r="J27" s="74"/>
      <c r="K27" s="74">
        <v>5.5</v>
      </c>
      <c r="L27" s="74"/>
      <c r="M27" s="74">
        <v>0</v>
      </c>
      <c r="N27" s="73"/>
      <c r="O27" s="74">
        <v>6.35</v>
      </c>
      <c r="P27" s="74">
        <v>2.5</v>
      </c>
      <c r="Q27" s="74" t="s">
        <v>231</v>
      </c>
      <c r="R27" s="73" t="s">
        <v>34</v>
      </c>
      <c r="S27" s="75" t="s">
        <v>229</v>
      </c>
    </row>
    <row r="28" spans="1:19" s="76" customFormat="1" ht="20.100000000000001" customHeight="1" x14ac:dyDescent="0.3">
      <c r="A28" s="71">
        <v>17</v>
      </c>
      <c r="B28" s="72">
        <v>22001902</v>
      </c>
      <c r="C28" s="73" t="s">
        <v>124</v>
      </c>
      <c r="D28" s="73" t="s">
        <v>123</v>
      </c>
      <c r="E28" s="74"/>
      <c r="F28" s="74"/>
      <c r="G28" s="74"/>
      <c r="H28" s="74"/>
      <c r="I28" s="74">
        <v>7.3</v>
      </c>
      <c r="J28" s="74"/>
      <c r="K28" s="74">
        <v>6.6</v>
      </c>
      <c r="L28" s="74"/>
      <c r="M28" s="74">
        <v>0</v>
      </c>
      <c r="N28" s="73"/>
      <c r="O28" s="74">
        <v>6.95</v>
      </c>
      <c r="P28" s="74">
        <v>2.75</v>
      </c>
      <c r="Q28" s="74" t="s">
        <v>231</v>
      </c>
      <c r="R28" s="73" t="s">
        <v>34</v>
      </c>
      <c r="S28" s="75" t="s">
        <v>229</v>
      </c>
    </row>
    <row r="29" spans="1:19" s="76" customFormat="1" ht="20.100000000000001" customHeight="1" x14ac:dyDescent="0.3">
      <c r="A29" s="71">
        <v>18</v>
      </c>
      <c r="B29" s="72">
        <v>22000570</v>
      </c>
      <c r="C29" s="73" t="s">
        <v>125</v>
      </c>
      <c r="D29" s="73" t="s">
        <v>126</v>
      </c>
      <c r="E29" s="74"/>
      <c r="F29" s="74"/>
      <c r="G29" s="74"/>
      <c r="H29" s="74"/>
      <c r="I29" s="74">
        <v>6.8</v>
      </c>
      <c r="J29" s="74"/>
      <c r="K29" s="74">
        <v>6.9</v>
      </c>
      <c r="L29" s="74"/>
      <c r="M29" s="74">
        <v>0</v>
      </c>
      <c r="N29" s="73"/>
      <c r="O29" s="74">
        <v>6.85</v>
      </c>
      <c r="P29" s="74">
        <v>2.5</v>
      </c>
      <c r="Q29" s="74" t="s">
        <v>231</v>
      </c>
      <c r="R29" s="73" t="s">
        <v>34</v>
      </c>
      <c r="S29" s="75" t="s">
        <v>229</v>
      </c>
    </row>
    <row r="30" spans="1:19" s="76" customFormat="1" ht="20.100000000000001" customHeight="1" x14ac:dyDescent="0.3">
      <c r="A30" s="71">
        <v>19</v>
      </c>
      <c r="B30" s="72">
        <v>22001656</v>
      </c>
      <c r="C30" s="73" t="s">
        <v>127</v>
      </c>
      <c r="D30" s="73" t="s">
        <v>128</v>
      </c>
      <c r="E30" s="74"/>
      <c r="F30" s="74"/>
      <c r="G30" s="74"/>
      <c r="H30" s="74"/>
      <c r="I30" s="74">
        <v>2.2999999999999998</v>
      </c>
      <c r="J30" s="74"/>
      <c r="K30" s="74">
        <v>1.6</v>
      </c>
      <c r="L30" s="74"/>
      <c r="M30" s="74">
        <v>0</v>
      </c>
      <c r="N30" s="73"/>
      <c r="O30" s="74">
        <v>1.95</v>
      </c>
      <c r="P30" s="74">
        <v>0</v>
      </c>
      <c r="Q30" s="74" t="s">
        <v>233</v>
      </c>
      <c r="R30" s="73" t="s">
        <v>36</v>
      </c>
      <c r="S30" s="75" t="s">
        <v>235</v>
      </c>
    </row>
    <row r="31" spans="1:19" s="76" customFormat="1" ht="20.100000000000001" customHeight="1" x14ac:dyDescent="0.3">
      <c r="A31" s="71">
        <v>20</v>
      </c>
      <c r="B31" s="72">
        <v>22001928</v>
      </c>
      <c r="C31" s="73" t="s">
        <v>129</v>
      </c>
      <c r="D31" s="73" t="s">
        <v>130</v>
      </c>
      <c r="E31" s="74"/>
      <c r="F31" s="74"/>
      <c r="G31" s="74"/>
      <c r="H31" s="74"/>
      <c r="I31" s="74">
        <v>0.3</v>
      </c>
      <c r="J31" s="74"/>
      <c r="K31" s="74">
        <v>0.1</v>
      </c>
      <c r="L31" s="74"/>
      <c r="M31" s="74">
        <v>0</v>
      </c>
      <c r="N31" s="73"/>
      <c r="O31" s="74">
        <v>0.2</v>
      </c>
      <c r="P31" s="74">
        <v>0</v>
      </c>
      <c r="Q31" s="74" t="s">
        <v>233</v>
      </c>
      <c r="R31" s="73" t="s">
        <v>36</v>
      </c>
      <c r="S31" s="75" t="s">
        <v>234</v>
      </c>
    </row>
    <row r="32" spans="1:19" s="76" customFormat="1" ht="20.100000000000001" customHeight="1" x14ac:dyDescent="0.3">
      <c r="A32" s="71">
        <v>21</v>
      </c>
      <c r="B32" s="72">
        <v>22001909</v>
      </c>
      <c r="C32" s="73" t="s">
        <v>131</v>
      </c>
      <c r="D32" s="73" t="s">
        <v>130</v>
      </c>
      <c r="E32" s="74"/>
      <c r="F32" s="74"/>
      <c r="G32" s="74"/>
      <c r="H32" s="74"/>
      <c r="I32" s="74">
        <v>7.8</v>
      </c>
      <c r="J32" s="74"/>
      <c r="K32" s="74">
        <v>6.6</v>
      </c>
      <c r="L32" s="74"/>
      <c r="M32" s="74">
        <v>0</v>
      </c>
      <c r="N32" s="73"/>
      <c r="O32" s="74">
        <v>7.14</v>
      </c>
      <c r="P32" s="74">
        <v>2.78</v>
      </c>
      <c r="Q32" s="74" t="s">
        <v>231</v>
      </c>
      <c r="R32" s="73" t="s">
        <v>34</v>
      </c>
      <c r="S32" s="75" t="s">
        <v>229</v>
      </c>
    </row>
    <row r="33" spans="1:19" s="76" customFormat="1" ht="20.100000000000001" customHeight="1" x14ac:dyDescent="0.3">
      <c r="A33" s="71">
        <v>22</v>
      </c>
      <c r="B33" s="72">
        <v>22002149</v>
      </c>
      <c r="C33" s="73" t="s">
        <v>51</v>
      </c>
      <c r="D33" s="73" t="s">
        <v>132</v>
      </c>
      <c r="E33" s="74"/>
      <c r="F33" s="74"/>
      <c r="G33" s="74"/>
      <c r="H33" s="74"/>
      <c r="I33" s="74">
        <v>0</v>
      </c>
      <c r="J33" s="74"/>
      <c r="K33" s="74">
        <v>0</v>
      </c>
      <c r="L33" s="74"/>
      <c r="M33" s="74">
        <v>0</v>
      </c>
      <c r="N33" s="73"/>
      <c r="O33" s="74">
        <v>0</v>
      </c>
      <c r="P33" s="74">
        <v>0</v>
      </c>
      <c r="Q33" s="74" t="s">
        <v>233</v>
      </c>
      <c r="R33" s="73" t="s">
        <v>36</v>
      </c>
      <c r="S33" s="75" t="s">
        <v>234</v>
      </c>
    </row>
    <row r="34" spans="1:19" s="76" customFormat="1" ht="20.100000000000001" customHeight="1" x14ac:dyDescent="0.3">
      <c r="A34" s="71">
        <v>23</v>
      </c>
      <c r="B34" s="72">
        <v>22002095</v>
      </c>
      <c r="C34" s="73" t="s">
        <v>133</v>
      </c>
      <c r="D34" s="73" t="s">
        <v>134</v>
      </c>
      <c r="E34" s="74"/>
      <c r="F34" s="74"/>
      <c r="G34" s="74"/>
      <c r="H34" s="74"/>
      <c r="I34" s="74">
        <v>6.4</v>
      </c>
      <c r="J34" s="74"/>
      <c r="K34" s="74">
        <v>8</v>
      </c>
      <c r="L34" s="74"/>
      <c r="M34" s="74">
        <v>0</v>
      </c>
      <c r="N34" s="73"/>
      <c r="O34" s="74">
        <v>7.2</v>
      </c>
      <c r="P34" s="74">
        <v>2.85</v>
      </c>
      <c r="Q34" s="74" t="s">
        <v>231</v>
      </c>
      <c r="R34" s="73" t="s">
        <v>34</v>
      </c>
      <c r="S34" s="75" t="s">
        <v>229</v>
      </c>
    </row>
    <row r="35" spans="1:19" s="76" customFormat="1" ht="20.100000000000001" customHeight="1" x14ac:dyDescent="0.3">
      <c r="A35" s="71">
        <v>24</v>
      </c>
      <c r="B35" s="72">
        <v>22001006</v>
      </c>
      <c r="C35" s="73" t="s">
        <v>135</v>
      </c>
      <c r="D35" s="73" t="s">
        <v>136</v>
      </c>
      <c r="E35" s="74"/>
      <c r="F35" s="74"/>
      <c r="G35" s="74"/>
      <c r="H35" s="74"/>
      <c r="I35" s="74">
        <v>6.3</v>
      </c>
      <c r="J35" s="74"/>
      <c r="K35" s="74">
        <v>5</v>
      </c>
      <c r="L35" s="74"/>
      <c r="M35" s="74">
        <v>0</v>
      </c>
      <c r="N35" s="73"/>
      <c r="O35" s="74">
        <v>5.65</v>
      </c>
      <c r="P35" s="74">
        <v>2</v>
      </c>
      <c r="Q35" s="74" t="s">
        <v>232</v>
      </c>
      <c r="R35" s="73" t="s">
        <v>35</v>
      </c>
      <c r="S35" s="75" t="s">
        <v>229</v>
      </c>
    </row>
    <row r="36" spans="1:19" s="76" customFormat="1" ht="20.100000000000001" customHeight="1" x14ac:dyDescent="0.3">
      <c r="A36" s="71">
        <v>25</v>
      </c>
      <c r="B36" s="72">
        <v>22001882</v>
      </c>
      <c r="C36" s="73" t="s">
        <v>137</v>
      </c>
      <c r="D36" s="73" t="s">
        <v>138</v>
      </c>
      <c r="E36" s="74"/>
      <c r="F36" s="74"/>
      <c r="G36" s="74"/>
      <c r="H36" s="74"/>
      <c r="I36" s="74">
        <v>6</v>
      </c>
      <c r="J36" s="74"/>
      <c r="K36" s="74">
        <v>6.1</v>
      </c>
      <c r="L36" s="74"/>
      <c r="M36" s="74">
        <v>0</v>
      </c>
      <c r="N36" s="73"/>
      <c r="O36" s="74">
        <v>6.05</v>
      </c>
      <c r="P36" s="74">
        <v>2</v>
      </c>
      <c r="Q36" s="74" t="s">
        <v>232</v>
      </c>
      <c r="R36" s="73" t="s">
        <v>35</v>
      </c>
      <c r="S36" s="75" t="s">
        <v>229</v>
      </c>
    </row>
    <row r="37" spans="1:19" s="76" customFormat="1" ht="20.100000000000001" customHeight="1" x14ac:dyDescent="0.3">
      <c r="A37" s="71">
        <v>26</v>
      </c>
      <c r="B37" s="72">
        <v>22001743</v>
      </c>
      <c r="C37" s="73" t="s">
        <v>139</v>
      </c>
      <c r="D37" s="73" t="s">
        <v>140</v>
      </c>
      <c r="E37" s="74"/>
      <c r="F37" s="74"/>
      <c r="G37" s="74"/>
      <c r="H37" s="74"/>
      <c r="I37" s="74">
        <v>6.9</v>
      </c>
      <c r="J37" s="74"/>
      <c r="K37" s="74">
        <v>7</v>
      </c>
      <c r="L37" s="74"/>
      <c r="M37" s="74">
        <v>0</v>
      </c>
      <c r="N37" s="73"/>
      <c r="O37" s="74">
        <v>6.95</v>
      </c>
      <c r="P37" s="74">
        <v>2.75</v>
      </c>
      <c r="Q37" s="74" t="s">
        <v>231</v>
      </c>
      <c r="R37" s="73" t="s">
        <v>34</v>
      </c>
      <c r="S37" s="75" t="s">
        <v>229</v>
      </c>
    </row>
    <row r="38" spans="1:19" s="76" customFormat="1" ht="20.100000000000001" customHeight="1" x14ac:dyDescent="0.3">
      <c r="A38" s="71">
        <v>27</v>
      </c>
      <c r="B38" s="72">
        <v>22000771</v>
      </c>
      <c r="C38" s="73" t="s">
        <v>141</v>
      </c>
      <c r="D38" s="73" t="s">
        <v>142</v>
      </c>
      <c r="E38" s="74"/>
      <c r="F38" s="74"/>
      <c r="G38" s="74"/>
      <c r="H38" s="74"/>
      <c r="I38" s="74">
        <v>5</v>
      </c>
      <c r="J38" s="74"/>
      <c r="K38" s="74">
        <v>6.5</v>
      </c>
      <c r="L38" s="74"/>
      <c r="M38" s="74">
        <v>0</v>
      </c>
      <c r="N38" s="73"/>
      <c r="O38" s="74">
        <v>5.75</v>
      </c>
      <c r="P38" s="74">
        <v>2</v>
      </c>
      <c r="Q38" s="74" t="s">
        <v>232</v>
      </c>
      <c r="R38" s="73" t="s">
        <v>35</v>
      </c>
      <c r="S38" s="75" t="s">
        <v>229</v>
      </c>
    </row>
    <row r="39" spans="1:19" s="76" customFormat="1" ht="20.100000000000001" customHeight="1" x14ac:dyDescent="0.3">
      <c r="A39" s="71">
        <v>28</v>
      </c>
      <c r="B39" s="72">
        <v>22001953</v>
      </c>
      <c r="C39" s="73" t="s">
        <v>143</v>
      </c>
      <c r="D39" s="73" t="s">
        <v>144</v>
      </c>
      <c r="E39" s="74"/>
      <c r="F39" s="74"/>
      <c r="G39" s="74"/>
      <c r="H39" s="74"/>
      <c r="I39" s="74">
        <v>4.8</v>
      </c>
      <c r="J39" s="74"/>
      <c r="K39" s="74">
        <v>1.4</v>
      </c>
      <c r="L39" s="74"/>
      <c r="M39" s="74">
        <v>0</v>
      </c>
      <c r="N39" s="73"/>
      <c r="O39" s="74">
        <v>3.78</v>
      </c>
      <c r="P39" s="74">
        <v>1.1000000000000001</v>
      </c>
      <c r="Q39" s="74" t="s">
        <v>233</v>
      </c>
      <c r="R39" s="73" t="s">
        <v>36</v>
      </c>
      <c r="S39" s="75" t="s">
        <v>235</v>
      </c>
    </row>
    <row r="40" spans="1:19" s="76" customFormat="1" ht="20.100000000000001" customHeight="1" x14ac:dyDescent="0.3">
      <c r="A40" s="71">
        <v>29</v>
      </c>
      <c r="B40" s="72">
        <v>22000611</v>
      </c>
      <c r="C40" s="73" t="s">
        <v>145</v>
      </c>
      <c r="D40" s="73" t="s">
        <v>146</v>
      </c>
      <c r="E40" s="74"/>
      <c r="F40" s="74"/>
      <c r="G40" s="74"/>
      <c r="H40" s="74"/>
      <c r="I40" s="74">
        <v>6.9</v>
      </c>
      <c r="J40" s="74"/>
      <c r="K40" s="74">
        <v>5.9</v>
      </c>
      <c r="L40" s="74"/>
      <c r="M40" s="74">
        <v>0</v>
      </c>
      <c r="N40" s="73"/>
      <c r="O40" s="74">
        <v>6.4</v>
      </c>
      <c r="P40" s="74">
        <v>2.25</v>
      </c>
      <c r="Q40" s="74" t="s">
        <v>232</v>
      </c>
      <c r="R40" s="73" t="s">
        <v>35</v>
      </c>
      <c r="S40" s="75" t="s">
        <v>229</v>
      </c>
    </row>
    <row r="41" spans="1:19" s="76" customFormat="1" ht="20.100000000000001" customHeight="1" x14ac:dyDescent="0.3">
      <c r="A41" s="71">
        <v>30</v>
      </c>
      <c r="B41" s="72">
        <v>22002067</v>
      </c>
      <c r="C41" s="73" t="s">
        <v>147</v>
      </c>
      <c r="D41" s="73" t="s">
        <v>148</v>
      </c>
      <c r="E41" s="74"/>
      <c r="F41" s="74"/>
      <c r="G41" s="74"/>
      <c r="H41" s="74"/>
      <c r="I41" s="74">
        <v>6.8</v>
      </c>
      <c r="J41" s="74"/>
      <c r="K41" s="74">
        <v>6</v>
      </c>
      <c r="L41" s="74"/>
      <c r="M41" s="74">
        <v>0</v>
      </c>
      <c r="N41" s="73"/>
      <c r="O41" s="74">
        <v>6.4</v>
      </c>
      <c r="P41" s="74">
        <v>2.25</v>
      </c>
      <c r="Q41" s="74" t="s">
        <v>232</v>
      </c>
      <c r="R41" s="73" t="s">
        <v>35</v>
      </c>
      <c r="S41" s="75" t="s">
        <v>229</v>
      </c>
    </row>
    <row r="42" spans="1:19" s="76" customFormat="1" ht="20.100000000000001" customHeight="1" x14ac:dyDescent="0.3">
      <c r="A42" s="71">
        <v>31</v>
      </c>
      <c r="B42" s="72">
        <v>22001783</v>
      </c>
      <c r="C42" s="73" t="s">
        <v>149</v>
      </c>
      <c r="D42" s="73" t="s">
        <v>150</v>
      </c>
      <c r="E42" s="74"/>
      <c r="F42" s="74"/>
      <c r="G42" s="74"/>
      <c r="H42" s="74"/>
      <c r="I42" s="74">
        <v>8.6</v>
      </c>
      <c r="J42" s="74"/>
      <c r="K42" s="74">
        <v>5.9</v>
      </c>
      <c r="L42" s="74"/>
      <c r="M42" s="74">
        <v>0</v>
      </c>
      <c r="N42" s="73"/>
      <c r="O42" s="74">
        <v>7.25</v>
      </c>
      <c r="P42" s="74">
        <v>3</v>
      </c>
      <c r="Q42" s="74" t="s">
        <v>227</v>
      </c>
      <c r="R42" s="73" t="s">
        <v>228</v>
      </c>
      <c r="S42" s="75" t="s">
        <v>229</v>
      </c>
    </row>
    <row r="43" spans="1:19" s="76" customFormat="1" ht="20.100000000000001" customHeight="1" x14ac:dyDescent="0.3">
      <c r="A43" s="71">
        <v>32</v>
      </c>
      <c r="B43" s="72">
        <v>22002011</v>
      </c>
      <c r="C43" s="73" t="s">
        <v>151</v>
      </c>
      <c r="D43" s="73" t="s">
        <v>152</v>
      </c>
      <c r="E43" s="74"/>
      <c r="F43" s="74"/>
      <c r="G43" s="74"/>
      <c r="H43" s="74"/>
      <c r="I43" s="74">
        <v>7.4</v>
      </c>
      <c r="J43" s="74"/>
      <c r="K43" s="74">
        <v>6.3</v>
      </c>
      <c r="L43" s="74"/>
      <c r="M43" s="74">
        <v>0</v>
      </c>
      <c r="N43" s="73"/>
      <c r="O43" s="74">
        <v>6.78</v>
      </c>
      <c r="P43" s="74">
        <v>2.7</v>
      </c>
      <c r="Q43" s="74" t="s">
        <v>231</v>
      </c>
      <c r="R43" s="73" t="s">
        <v>34</v>
      </c>
      <c r="S43" s="75" t="s">
        <v>229</v>
      </c>
    </row>
    <row r="44" spans="1:19" s="76" customFormat="1" ht="20.100000000000001" customHeight="1" x14ac:dyDescent="0.3">
      <c r="A44" s="71">
        <v>33</v>
      </c>
      <c r="B44" s="72">
        <v>22002176</v>
      </c>
      <c r="C44" s="73" t="s">
        <v>153</v>
      </c>
      <c r="D44" s="73" t="s">
        <v>154</v>
      </c>
      <c r="E44" s="74"/>
      <c r="F44" s="74"/>
      <c r="G44" s="74"/>
      <c r="H44" s="74"/>
      <c r="I44" s="74">
        <v>7</v>
      </c>
      <c r="J44" s="74"/>
      <c r="K44" s="74">
        <v>5.6</v>
      </c>
      <c r="L44" s="74"/>
      <c r="M44" s="74">
        <v>0</v>
      </c>
      <c r="N44" s="73"/>
      <c r="O44" s="74">
        <v>6.3</v>
      </c>
      <c r="P44" s="74">
        <v>2.5</v>
      </c>
      <c r="Q44" s="74" t="s">
        <v>231</v>
      </c>
      <c r="R44" s="73" t="s">
        <v>34</v>
      </c>
      <c r="S44" s="75" t="s">
        <v>229</v>
      </c>
    </row>
    <row r="45" spans="1:19" s="76" customFormat="1" ht="20.100000000000001" customHeight="1" x14ac:dyDescent="0.3">
      <c r="A45" s="71">
        <v>34</v>
      </c>
      <c r="B45" s="72">
        <v>22001952</v>
      </c>
      <c r="C45" s="73" t="s">
        <v>155</v>
      </c>
      <c r="D45" s="73" t="s">
        <v>156</v>
      </c>
      <c r="E45" s="74"/>
      <c r="F45" s="74"/>
      <c r="G45" s="74"/>
      <c r="H45" s="74"/>
      <c r="I45" s="74">
        <v>5.9</v>
      </c>
      <c r="J45" s="74"/>
      <c r="K45" s="74">
        <v>6.5</v>
      </c>
      <c r="L45" s="74"/>
      <c r="M45" s="74">
        <v>0</v>
      </c>
      <c r="N45" s="73"/>
      <c r="O45" s="74">
        <v>6.5</v>
      </c>
      <c r="P45" s="74">
        <v>2.4</v>
      </c>
      <c r="Q45" s="74" t="s">
        <v>232</v>
      </c>
      <c r="R45" s="73" t="s">
        <v>35</v>
      </c>
      <c r="S45" s="75" t="s">
        <v>229</v>
      </c>
    </row>
    <row r="46" spans="1:19" s="76" customFormat="1" ht="20.100000000000001" customHeight="1" x14ac:dyDescent="0.3">
      <c r="A46" s="71">
        <v>35</v>
      </c>
      <c r="B46" s="72">
        <v>22001891</v>
      </c>
      <c r="C46" s="73" t="s">
        <v>157</v>
      </c>
      <c r="D46" s="73" t="s">
        <v>158</v>
      </c>
      <c r="E46" s="74"/>
      <c r="F46" s="74"/>
      <c r="G46" s="74"/>
      <c r="H46" s="74"/>
      <c r="I46" s="74">
        <v>7.9</v>
      </c>
      <c r="J46" s="74"/>
      <c r="K46" s="74">
        <v>1.6</v>
      </c>
      <c r="L46" s="74"/>
      <c r="M46" s="74">
        <v>0</v>
      </c>
      <c r="N46" s="73"/>
      <c r="O46" s="74">
        <v>4.75</v>
      </c>
      <c r="P46" s="74">
        <v>1.6</v>
      </c>
      <c r="Q46" s="74" t="s">
        <v>233</v>
      </c>
      <c r="R46" s="73" t="s">
        <v>36</v>
      </c>
      <c r="S46" s="75" t="s">
        <v>229</v>
      </c>
    </row>
    <row r="47" spans="1:19" s="76" customFormat="1" ht="20.100000000000001" customHeight="1" x14ac:dyDescent="0.3">
      <c r="A47" s="71">
        <v>36</v>
      </c>
      <c r="B47" s="72">
        <v>22001242</v>
      </c>
      <c r="C47" s="73" t="s">
        <v>159</v>
      </c>
      <c r="D47" s="73" t="s">
        <v>160</v>
      </c>
      <c r="E47" s="74"/>
      <c r="F47" s="74"/>
      <c r="G47" s="74"/>
      <c r="H47" s="74"/>
      <c r="I47" s="74">
        <v>6.4</v>
      </c>
      <c r="J47" s="74"/>
      <c r="K47" s="74">
        <v>6.7</v>
      </c>
      <c r="L47" s="74"/>
      <c r="M47" s="74">
        <v>0</v>
      </c>
      <c r="N47" s="73"/>
      <c r="O47" s="74">
        <v>6.55</v>
      </c>
      <c r="P47" s="74">
        <v>2.5</v>
      </c>
      <c r="Q47" s="74" t="s">
        <v>231</v>
      </c>
      <c r="R47" s="73" t="s">
        <v>34</v>
      </c>
      <c r="S47" s="75" t="s">
        <v>229</v>
      </c>
    </row>
    <row r="48" spans="1:19" s="76" customFormat="1" ht="20.100000000000001" customHeight="1" x14ac:dyDescent="0.3">
      <c r="A48" s="71">
        <v>37</v>
      </c>
      <c r="B48" s="72">
        <v>22001793</v>
      </c>
      <c r="C48" s="73" t="s">
        <v>161</v>
      </c>
      <c r="D48" s="73" t="s">
        <v>162</v>
      </c>
      <c r="E48" s="74"/>
      <c r="F48" s="74"/>
      <c r="G48" s="74"/>
      <c r="H48" s="74"/>
      <c r="I48" s="74">
        <v>6.8</v>
      </c>
      <c r="J48" s="74"/>
      <c r="K48" s="74">
        <v>5.9</v>
      </c>
      <c r="L48" s="74"/>
      <c r="M48" s="74">
        <v>0</v>
      </c>
      <c r="N48" s="73"/>
      <c r="O48" s="74">
        <v>6.35</v>
      </c>
      <c r="P48" s="74">
        <v>2.25</v>
      </c>
      <c r="Q48" s="74" t="s">
        <v>232</v>
      </c>
      <c r="R48" s="73" t="s">
        <v>35</v>
      </c>
      <c r="S48" s="75" t="s">
        <v>229</v>
      </c>
    </row>
    <row r="49" spans="1:19" s="76" customFormat="1" ht="20.100000000000001" customHeight="1" x14ac:dyDescent="0.3">
      <c r="A49" s="71">
        <v>38</v>
      </c>
      <c r="B49" s="72">
        <v>22001642</v>
      </c>
      <c r="C49" s="73" t="s">
        <v>163</v>
      </c>
      <c r="D49" s="73" t="s">
        <v>164</v>
      </c>
      <c r="E49" s="74"/>
      <c r="F49" s="74"/>
      <c r="G49" s="74"/>
      <c r="H49" s="74"/>
      <c r="I49" s="74">
        <v>8</v>
      </c>
      <c r="J49" s="74"/>
      <c r="K49" s="74">
        <v>6.8</v>
      </c>
      <c r="L49" s="74"/>
      <c r="M49" s="74">
        <v>0</v>
      </c>
      <c r="N49" s="73"/>
      <c r="O49" s="74">
        <v>7.4</v>
      </c>
      <c r="P49" s="74">
        <v>2.85</v>
      </c>
      <c r="Q49" s="74" t="s">
        <v>231</v>
      </c>
      <c r="R49" s="73" t="s">
        <v>34</v>
      </c>
      <c r="S49" s="75" t="s">
        <v>229</v>
      </c>
    </row>
    <row r="50" spans="1:19" s="76" customFormat="1" ht="20.100000000000001" customHeight="1" x14ac:dyDescent="0.3">
      <c r="A50" s="71">
        <v>39</v>
      </c>
      <c r="B50" s="72">
        <v>22001779</v>
      </c>
      <c r="C50" s="73" t="s">
        <v>165</v>
      </c>
      <c r="D50" s="73" t="s">
        <v>166</v>
      </c>
      <c r="E50" s="74"/>
      <c r="F50" s="74"/>
      <c r="G50" s="74"/>
      <c r="H50" s="74"/>
      <c r="I50" s="74">
        <v>5.7</v>
      </c>
      <c r="J50" s="74"/>
      <c r="K50" s="74">
        <v>0.1</v>
      </c>
      <c r="L50" s="74"/>
      <c r="M50" s="74">
        <v>0</v>
      </c>
      <c r="N50" s="73"/>
      <c r="O50" s="74">
        <v>2.9</v>
      </c>
      <c r="P50" s="74">
        <v>1</v>
      </c>
      <c r="Q50" s="74" t="s">
        <v>233</v>
      </c>
      <c r="R50" s="73" t="s">
        <v>36</v>
      </c>
      <c r="S50" s="75" t="s">
        <v>235</v>
      </c>
    </row>
    <row r="51" spans="1:19" s="76" customFormat="1" ht="20.100000000000001" customHeight="1" x14ac:dyDescent="0.3">
      <c r="A51" s="71">
        <v>40</v>
      </c>
      <c r="B51" s="72">
        <v>22000868</v>
      </c>
      <c r="C51" s="73" t="s">
        <v>167</v>
      </c>
      <c r="D51" s="73" t="s">
        <v>168</v>
      </c>
      <c r="E51" s="74"/>
      <c r="F51" s="74"/>
      <c r="G51" s="74"/>
      <c r="H51" s="74"/>
      <c r="I51" s="74">
        <v>6.7</v>
      </c>
      <c r="J51" s="74"/>
      <c r="K51" s="74">
        <v>0.9</v>
      </c>
      <c r="L51" s="74"/>
      <c r="M51" s="74">
        <v>0</v>
      </c>
      <c r="N51" s="73"/>
      <c r="O51" s="74">
        <v>3.8</v>
      </c>
      <c r="P51" s="74">
        <v>1.25</v>
      </c>
      <c r="Q51" s="74" t="s">
        <v>233</v>
      </c>
      <c r="R51" s="73" t="s">
        <v>36</v>
      </c>
      <c r="S51" s="75" t="s">
        <v>235</v>
      </c>
    </row>
    <row r="52" spans="1:19" s="76" customFormat="1" ht="20.100000000000001" customHeight="1" x14ac:dyDescent="0.3">
      <c r="A52" s="71">
        <v>41</v>
      </c>
      <c r="B52" s="72">
        <v>22001821</v>
      </c>
      <c r="C52" s="73" t="s">
        <v>169</v>
      </c>
      <c r="D52" s="73" t="s">
        <v>170</v>
      </c>
      <c r="E52" s="74"/>
      <c r="F52" s="74"/>
      <c r="G52" s="74"/>
      <c r="H52" s="74"/>
      <c r="I52" s="74">
        <v>6.8</v>
      </c>
      <c r="J52" s="74"/>
      <c r="K52" s="74">
        <v>5.6</v>
      </c>
      <c r="L52" s="74"/>
      <c r="M52" s="74">
        <v>0</v>
      </c>
      <c r="N52" s="73"/>
      <c r="O52" s="74">
        <v>6.2</v>
      </c>
      <c r="P52" s="74">
        <v>2.25</v>
      </c>
      <c r="Q52" s="74" t="s">
        <v>232</v>
      </c>
      <c r="R52" s="73" t="s">
        <v>35</v>
      </c>
      <c r="S52" s="75" t="s">
        <v>229</v>
      </c>
    </row>
    <row r="53" spans="1:19" s="76" customFormat="1" ht="20.100000000000001" customHeight="1" x14ac:dyDescent="0.3">
      <c r="A53" s="71">
        <v>42</v>
      </c>
      <c r="B53" s="72">
        <v>22002042</v>
      </c>
      <c r="C53" s="73" t="s">
        <v>109</v>
      </c>
      <c r="D53" s="73" t="s">
        <v>171</v>
      </c>
      <c r="E53" s="74"/>
      <c r="F53" s="74"/>
      <c r="G53" s="74"/>
      <c r="H53" s="74"/>
      <c r="I53" s="74">
        <v>6.6</v>
      </c>
      <c r="J53" s="74"/>
      <c r="K53" s="74">
        <v>6.3</v>
      </c>
      <c r="L53" s="74"/>
      <c r="M53" s="74">
        <v>0</v>
      </c>
      <c r="N53" s="73"/>
      <c r="O53" s="74">
        <v>6.45</v>
      </c>
      <c r="P53" s="74">
        <v>2.5</v>
      </c>
      <c r="Q53" s="74" t="s">
        <v>231</v>
      </c>
      <c r="R53" s="73" t="s">
        <v>34</v>
      </c>
      <c r="S53" s="75" t="s">
        <v>229</v>
      </c>
    </row>
    <row r="54" spans="1:19" s="76" customFormat="1" ht="20.100000000000001" customHeight="1" x14ac:dyDescent="0.3">
      <c r="A54" s="71">
        <v>43</v>
      </c>
      <c r="B54" s="72">
        <v>22002168</v>
      </c>
      <c r="C54" s="73" t="s">
        <v>172</v>
      </c>
      <c r="D54" s="73" t="s">
        <v>173</v>
      </c>
      <c r="E54" s="74"/>
      <c r="F54" s="74"/>
      <c r="G54" s="74"/>
      <c r="H54" s="74"/>
      <c r="I54" s="74">
        <v>6.9</v>
      </c>
      <c r="J54" s="74"/>
      <c r="K54" s="74">
        <v>6.8</v>
      </c>
      <c r="L54" s="74"/>
      <c r="M54" s="74">
        <v>0</v>
      </c>
      <c r="N54" s="73"/>
      <c r="O54" s="74">
        <v>6.85</v>
      </c>
      <c r="P54" s="74">
        <v>2.5</v>
      </c>
      <c r="Q54" s="74" t="s">
        <v>231</v>
      </c>
      <c r="R54" s="73" t="s">
        <v>34</v>
      </c>
      <c r="S54" s="75" t="s">
        <v>229</v>
      </c>
    </row>
    <row r="55" spans="1:19" s="76" customFormat="1" ht="20.100000000000001" customHeight="1" x14ac:dyDescent="0.3">
      <c r="A55" s="71">
        <v>44</v>
      </c>
      <c r="B55" s="72">
        <v>22002059</v>
      </c>
      <c r="C55" s="73" t="s">
        <v>174</v>
      </c>
      <c r="D55" s="73" t="s">
        <v>173</v>
      </c>
      <c r="E55" s="74"/>
      <c r="F55" s="74"/>
      <c r="G55" s="74"/>
      <c r="H55" s="74"/>
      <c r="I55" s="74">
        <v>6.6</v>
      </c>
      <c r="J55" s="74"/>
      <c r="K55" s="74">
        <v>6.5</v>
      </c>
      <c r="L55" s="74"/>
      <c r="M55" s="74">
        <v>0</v>
      </c>
      <c r="N55" s="73"/>
      <c r="O55" s="74">
        <v>6.55</v>
      </c>
      <c r="P55" s="74">
        <v>2.5</v>
      </c>
      <c r="Q55" s="74" t="s">
        <v>231</v>
      </c>
      <c r="R55" s="73" t="s">
        <v>34</v>
      </c>
      <c r="S55" s="75" t="s">
        <v>229</v>
      </c>
    </row>
    <row r="57" spans="1:19" x14ac:dyDescent="0.25">
      <c r="B57" s="68" t="s">
        <v>236</v>
      </c>
    </row>
    <row r="58" spans="1:19" x14ac:dyDescent="0.25">
      <c r="B58" s="77" t="s">
        <v>237</v>
      </c>
      <c r="C58" s="78"/>
      <c r="M58" s="112" t="s">
        <v>238</v>
      </c>
      <c r="N58" s="112"/>
      <c r="O58" s="112"/>
      <c r="P58" s="112"/>
      <c r="Q58" s="112"/>
      <c r="R58" s="112"/>
      <c r="S58" s="112"/>
    </row>
    <row r="59" spans="1:19" ht="14.25" customHeight="1" x14ac:dyDescent="0.25">
      <c r="B59" s="108" t="s">
        <v>216</v>
      </c>
      <c r="C59" s="108"/>
      <c r="D59" s="108"/>
      <c r="E59" s="108" t="s">
        <v>239</v>
      </c>
      <c r="F59" s="108"/>
      <c r="G59" s="108"/>
      <c r="H59" s="108"/>
      <c r="I59" s="108"/>
      <c r="J59" s="108"/>
      <c r="N59" s="109" t="s">
        <v>240</v>
      </c>
      <c r="O59" s="109"/>
      <c r="P59" s="109"/>
      <c r="Q59" s="109"/>
      <c r="R59" s="109"/>
      <c r="S59" s="109"/>
    </row>
    <row r="60" spans="1:19" ht="14.25" customHeight="1" x14ac:dyDescent="0.25">
      <c r="B60" s="79" t="s">
        <v>25</v>
      </c>
      <c r="C60" s="79" t="s">
        <v>241</v>
      </c>
      <c r="D60" s="79" t="s">
        <v>242</v>
      </c>
      <c r="E60" s="108" t="s">
        <v>25</v>
      </c>
      <c r="F60" s="108"/>
      <c r="G60" s="108" t="s">
        <v>241</v>
      </c>
      <c r="H60" s="108"/>
      <c r="I60" s="108" t="s">
        <v>242</v>
      </c>
      <c r="J60" s="108"/>
    </row>
    <row r="61" spans="1:19" x14ac:dyDescent="0.25">
      <c r="B61" s="80" t="s">
        <v>36</v>
      </c>
      <c r="C61" s="80">
        <v>9</v>
      </c>
      <c r="D61" s="80">
        <v>20.45</v>
      </c>
      <c r="E61" s="73" t="s">
        <v>32</v>
      </c>
      <c r="F61" s="73"/>
      <c r="G61" s="104" t="s">
        <v>243</v>
      </c>
      <c r="H61" s="105"/>
      <c r="I61" s="106">
        <v>0</v>
      </c>
      <c r="J61" s="107"/>
    </row>
    <row r="62" spans="1:19" x14ac:dyDescent="0.25">
      <c r="B62" s="80" t="s">
        <v>35</v>
      </c>
      <c r="C62" s="80">
        <v>10</v>
      </c>
      <c r="D62" s="80">
        <v>22.73</v>
      </c>
      <c r="E62" s="73" t="s">
        <v>33</v>
      </c>
      <c r="F62" s="73"/>
      <c r="G62" s="81" t="s">
        <v>243</v>
      </c>
      <c r="H62" s="82"/>
      <c r="I62" s="83">
        <v>0</v>
      </c>
      <c r="J62" s="84"/>
    </row>
    <row r="63" spans="1:19" x14ac:dyDescent="0.25">
      <c r="B63" s="80" t="s">
        <v>34</v>
      </c>
      <c r="C63" s="80">
        <v>18</v>
      </c>
      <c r="D63" s="80">
        <v>40.909999999999997</v>
      </c>
      <c r="E63" s="73" t="s">
        <v>34</v>
      </c>
      <c r="F63" s="73"/>
      <c r="G63" s="81" t="s">
        <v>243</v>
      </c>
      <c r="H63" s="82"/>
      <c r="I63" s="83">
        <v>0</v>
      </c>
      <c r="J63" s="84"/>
    </row>
    <row r="64" spans="1:19" x14ac:dyDescent="0.25">
      <c r="B64" s="80" t="s">
        <v>228</v>
      </c>
      <c r="C64" s="80">
        <v>5</v>
      </c>
      <c r="D64" s="80">
        <v>11.36</v>
      </c>
      <c r="E64" s="73" t="s">
        <v>35</v>
      </c>
      <c r="F64" s="73"/>
      <c r="G64" s="81" t="s">
        <v>243</v>
      </c>
      <c r="H64" s="82"/>
      <c r="I64" s="83">
        <v>0</v>
      </c>
      <c r="J64" s="84"/>
    </row>
    <row r="65" spans="2:10" x14ac:dyDescent="0.25">
      <c r="B65" s="80" t="s">
        <v>32</v>
      </c>
      <c r="C65" s="80">
        <v>2</v>
      </c>
      <c r="D65" s="80">
        <v>4.55</v>
      </c>
      <c r="E65" s="73" t="s">
        <v>36</v>
      </c>
      <c r="F65" s="73"/>
      <c r="G65" s="81" t="s">
        <v>95</v>
      </c>
      <c r="H65" s="82"/>
      <c r="I65" s="83">
        <v>100</v>
      </c>
      <c r="J65" s="84"/>
    </row>
  </sheetData>
  <mergeCells count="36">
    <mergeCell ref="G9:H9"/>
    <mergeCell ref="B1:G1"/>
    <mergeCell ref="M1:R1"/>
    <mergeCell ref="B2:G2"/>
    <mergeCell ref="M2:R2"/>
    <mergeCell ref="B3:G3"/>
    <mergeCell ref="A4:S4"/>
    <mergeCell ref="A9:A11"/>
    <mergeCell ref="B9:B11"/>
    <mergeCell ref="C9:C11"/>
    <mergeCell ref="D9:D11"/>
    <mergeCell ref="E9:F9"/>
    <mergeCell ref="E10:F10"/>
    <mergeCell ref="G10:H10"/>
    <mergeCell ref="I10:J10"/>
    <mergeCell ref="K10:L10"/>
    <mergeCell ref="M10:M11"/>
    <mergeCell ref="M58:S58"/>
    <mergeCell ref="I9:J9"/>
    <mergeCell ref="K9:L9"/>
    <mergeCell ref="M9:N9"/>
    <mergeCell ref="O9:R9"/>
    <mergeCell ref="S9:S11"/>
    <mergeCell ref="N10:N11"/>
    <mergeCell ref="O10:O11"/>
    <mergeCell ref="P10:P11"/>
    <mergeCell ref="Q10:Q11"/>
    <mergeCell ref="R10:R11"/>
    <mergeCell ref="G61:H61"/>
    <mergeCell ref="I61:J61"/>
    <mergeCell ref="B59:D59"/>
    <mergeCell ref="E59:J59"/>
    <mergeCell ref="N59:S59"/>
    <mergeCell ref="E60:F60"/>
    <mergeCell ref="G60:H60"/>
    <mergeCell ref="I60:J6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1"/>
  <sheetViews>
    <sheetView workbookViewId="0">
      <selection activeCell="E12" sqref="E12:F55"/>
    </sheetView>
  </sheetViews>
  <sheetFormatPr defaultColWidth="9.109375" defaultRowHeight="16.8" x14ac:dyDescent="0.3"/>
  <cols>
    <col min="1" max="1" width="7.21875" style="35" customWidth="1"/>
    <col min="2" max="2" width="12.109375" style="35" customWidth="1"/>
    <col min="3" max="3" width="23.5546875" style="35" customWidth="1"/>
    <col min="4" max="4" width="8.77734375" style="63" customWidth="1"/>
    <col min="5" max="5" width="7.44140625" style="35" customWidth="1"/>
    <col min="6" max="6" width="10.88671875" style="35" customWidth="1"/>
    <col min="7" max="7" width="7.21875" style="35" customWidth="1"/>
    <col min="8" max="8" width="10.88671875" style="35" customWidth="1"/>
    <col min="9" max="9" width="11" style="62" customWidth="1"/>
    <col min="10" max="16384" width="9.109375" style="35"/>
  </cols>
  <sheetData>
    <row r="1" spans="1:20" ht="15" customHeight="1" x14ac:dyDescent="0.3">
      <c r="A1" s="32"/>
      <c r="B1" s="32"/>
      <c r="C1" s="32"/>
      <c r="D1" s="33"/>
      <c r="E1" s="32"/>
      <c r="F1" s="32"/>
      <c r="G1" s="32"/>
      <c r="H1" s="32"/>
      <c r="I1" s="34" t="s">
        <v>180</v>
      </c>
    </row>
    <row r="2" spans="1:20" ht="17.100000000000001" customHeight="1" x14ac:dyDescent="0.3">
      <c r="A2" s="157" t="s">
        <v>181</v>
      </c>
      <c r="B2" s="157"/>
      <c r="C2" s="157"/>
      <c r="D2" s="157"/>
      <c r="E2" s="158" t="s">
        <v>0</v>
      </c>
      <c r="F2" s="158"/>
      <c r="G2" s="158"/>
      <c r="H2" s="158"/>
      <c r="I2" s="158"/>
      <c r="J2" s="36"/>
      <c r="K2" s="36"/>
      <c r="L2" s="36"/>
      <c r="M2" s="36"/>
      <c r="N2" s="36"/>
      <c r="O2" s="36"/>
      <c r="P2" s="36"/>
      <c r="Q2" s="36"/>
      <c r="R2" s="36"/>
      <c r="S2" s="36"/>
      <c r="T2" s="36"/>
    </row>
    <row r="3" spans="1:20" ht="17.100000000000001" customHeight="1" x14ac:dyDescent="0.3">
      <c r="A3" s="158" t="s">
        <v>2</v>
      </c>
      <c r="B3" s="158"/>
      <c r="C3" s="158"/>
      <c r="D3" s="158"/>
      <c r="E3" s="159" t="s">
        <v>182</v>
      </c>
      <c r="F3" s="159"/>
      <c r="G3" s="159"/>
      <c r="H3" s="159"/>
      <c r="I3" s="159"/>
      <c r="J3" s="36"/>
      <c r="K3" s="36"/>
      <c r="L3" s="36"/>
      <c r="M3" s="36"/>
      <c r="N3" s="36"/>
      <c r="O3" s="36"/>
      <c r="P3" s="36"/>
      <c r="Q3" s="36"/>
      <c r="R3" s="36"/>
      <c r="S3" s="36"/>
      <c r="T3" s="36"/>
    </row>
    <row r="4" spans="1:20" ht="17.100000000000001" customHeight="1" x14ac:dyDescent="0.3">
      <c r="A4" s="158" t="s">
        <v>3</v>
      </c>
      <c r="B4" s="158"/>
      <c r="C4" s="158"/>
      <c r="D4" s="158"/>
      <c r="E4" s="129"/>
      <c r="F4" s="129"/>
      <c r="G4" s="129"/>
      <c r="H4" s="129"/>
      <c r="I4" s="129"/>
      <c r="J4" s="36"/>
      <c r="K4" s="36"/>
      <c r="L4" s="36"/>
      <c r="M4" s="36"/>
      <c r="N4" s="36"/>
      <c r="O4" s="36"/>
      <c r="P4" s="36"/>
      <c r="Q4" s="36"/>
      <c r="R4" s="36"/>
      <c r="S4" s="36"/>
      <c r="T4" s="36"/>
    </row>
    <row r="5" spans="1:20" s="38" customFormat="1" ht="12" customHeight="1" x14ac:dyDescent="0.3">
      <c r="A5" s="134"/>
      <c r="B5" s="134"/>
      <c r="C5" s="134"/>
      <c r="D5" s="134"/>
      <c r="E5" s="37"/>
      <c r="I5" s="39"/>
      <c r="J5" s="37"/>
      <c r="K5" s="37"/>
      <c r="L5" s="37"/>
      <c r="M5" s="37"/>
      <c r="N5" s="37"/>
      <c r="O5" s="37"/>
      <c r="P5" s="37"/>
      <c r="Q5" s="37"/>
      <c r="R5" s="37"/>
      <c r="S5" s="37"/>
      <c r="T5" s="37"/>
    </row>
    <row r="6" spans="1:20" ht="24.9" customHeight="1" x14ac:dyDescent="0.4">
      <c r="A6" s="135" t="s">
        <v>183</v>
      </c>
      <c r="B6" s="135"/>
      <c r="C6" s="135"/>
      <c r="D6" s="135"/>
      <c r="E6" s="135"/>
      <c r="F6" s="135"/>
      <c r="G6" s="135"/>
      <c r="H6" s="135"/>
      <c r="I6" s="135"/>
      <c r="J6" s="40"/>
      <c r="K6" s="40"/>
      <c r="L6" s="40"/>
      <c r="M6" s="40"/>
      <c r="N6" s="40"/>
      <c r="O6" s="40"/>
      <c r="P6" s="40"/>
      <c r="Q6" s="40"/>
      <c r="R6" s="40"/>
      <c r="S6" s="40"/>
      <c r="T6" s="40"/>
    </row>
    <row r="7" spans="1:20" s="42" customFormat="1" ht="20.100000000000001" customHeight="1" x14ac:dyDescent="0.3">
      <c r="A7" s="135" t="s">
        <v>184</v>
      </c>
      <c r="B7" s="135"/>
      <c r="C7" s="135"/>
      <c r="D7" s="135"/>
      <c r="E7" s="135"/>
      <c r="F7" s="135"/>
      <c r="G7" s="135"/>
      <c r="H7" s="135"/>
      <c r="I7" s="135"/>
      <c r="J7" s="41"/>
      <c r="K7" s="41"/>
      <c r="L7" s="41"/>
      <c r="M7" s="41"/>
      <c r="N7" s="41"/>
      <c r="O7" s="41"/>
      <c r="P7" s="41"/>
      <c r="Q7" s="41"/>
      <c r="R7" s="41"/>
      <c r="S7" s="41"/>
      <c r="T7" s="41"/>
    </row>
    <row r="8" spans="1:20" s="42" customFormat="1" ht="18" customHeight="1" x14ac:dyDescent="0.3">
      <c r="A8" s="136" t="s">
        <v>244</v>
      </c>
      <c r="B8" s="136"/>
      <c r="C8" s="136"/>
      <c r="D8" s="136"/>
      <c r="E8" s="136"/>
      <c r="F8" s="136"/>
      <c r="G8" s="136"/>
      <c r="H8" s="136"/>
      <c r="I8" s="136"/>
      <c r="J8" s="43"/>
      <c r="K8" s="43"/>
      <c r="L8" s="43"/>
      <c r="M8" s="43"/>
      <c r="N8" s="43"/>
      <c r="O8" s="43"/>
      <c r="P8" s="43"/>
      <c r="Q8" s="43"/>
      <c r="R8" s="43"/>
      <c r="S8" s="43"/>
      <c r="T8" s="43"/>
    </row>
    <row r="9" spans="1:20" s="42" customFormat="1" ht="12" customHeight="1" x14ac:dyDescent="0.35">
      <c r="A9" s="44"/>
      <c r="B9" s="44"/>
      <c r="C9" s="44"/>
      <c r="D9" s="45"/>
      <c r="E9" s="44"/>
      <c r="F9" s="44"/>
      <c r="G9" s="44"/>
      <c r="H9" s="44"/>
      <c r="I9" s="34"/>
      <c r="J9" s="43"/>
      <c r="K9" s="43"/>
      <c r="L9" s="43"/>
      <c r="M9" s="43"/>
      <c r="N9" s="43"/>
      <c r="O9" s="43"/>
      <c r="P9" s="43"/>
      <c r="Q9" s="43"/>
      <c r="R9" s="43"/>
      <c r="S9" s="43"/>
      <c r="T9" s="43"/>
    </row>
    <row r="10" spans="1:20" s="46" customFormat="1" ht="36" customHeight="1" x14ac:dyDescent="0.3">
      <c r="A10" s="137" t="s">
        <v>185</v>
      </c>
      <c r="B10" s="137" t="s">
        <v>20</v>
      </c>
      <c r="C10" s="140" t="s">
        <v>21</v>
      </c>
      <c r="D10" s="141"/>
      <c r="E10" s="144" t="s">
        <v>186</v>
      </c>
      <c r="F10" s="145"/>
      <c r="G10" s="144" t="s">
        <v>187</v>
      </c>
      <c r="H10" s="145"/>
      <c r="I10" s="146" t="s">
        <v>27</v>
      </c>
    </row>
    <row r="11" spans="1:20" s="46" customFormat="1" ht="39" customHeight="1" x14ac:dyDescent="0.3">
      <c r="A11" s="138"/>
      <c r="B11" s="139"/>
      <c r="C11" s="142"/>
      <c r="D11" s="143"/>
      <c r="E11" s="47" t="s">
        <v>188</v>
      </c>
      <c r="F11" s="47" t="s">
        <v>189</v>
      </c>
      <c r="G11" s="47" t="s">
        <v>188</v>
      </c>
      <c r="H11" s="47" t="s">
        <v>189</v>
      </c>
      <c r="I11" s="147"/>
    </row>
    <row r="12" spans="1:20" s="46" customFormat="1" ht="23.25" customHeight="1" x14ac:dyDescent="0.3">
      <c r="A12" s="48">
        <v>1</v>
      </c>
      <c r="B12" s="29">
        <v>22001602</v>
      </c>
      <c r="C12" s="30" t="s">
        <v>96</v>
      </c>
      <c r="D12" s="31" t="s">
        <v>97</v>
      </c>
      <c r="E12" s="49">
        <v>60</v>
      </c>
      <c r="F12" s="50" t="str">
        <f t="shared" ref="F12:F54" si="0">IF(AND(E12&gt;=90),"Xuất sắc",IF(AND(E12&gt;=80),"Tốt",IF(AND(E12&gt;=70),"Khá",IF(AND(E12&gt;=60),"TB",IF(AND(E12&gt;=50),"TB",IF(AND(E12&lt;50),IF(AND(E12&gt;0),"Yếu",IF(AND(E12=0),"Không XL"," "))))))))</f>
        <v>TB</v>
      </c>
      <c r="G12" s="49">
        <v>58</v>
      </c>
      <c r="H12" s="50" t="str">
        <f t="shared" ref="H12:H54" si="1">IF(AND(G12&gt;=90),"Xuất sắc",IF(AND(G12&gt;=80),"Tốt",IF(AND(G12&gt;=70),"Khá",IF(AND(G12&gt;=60),"TB",IF(AND(G12&gt;=50),"TB",IF(AND(G12&lt;50),IF(AND(G12&gt;0),"Yếu",IF(AND(G12=0),"Không XL"," "))))))))</f>
        <v>TB</v>
      </c>
      <c r="I12" s="51"/>
    </row>
    <row r="13" spans="1:20" s="46" customFormat="1" ht="23.25" customHeight="1" x14ac:dyDescent="0.3">
      <c r="A13" s="48">
        <v>2</v>
      </c>
      <c r="B13" s="29">
        <v>22001819</v>
      </c>
      <c r="C13" s="30" t="s">
        <v>98</v>
      </c>
      <c r="D13" s="31" t="s">
        <v>97</v>
      </c>
      <c r="E13" s="49">
        <v>79</v>
      </c>
      <c r="F13" s="50" t="str">
        <f t="shared" si="0"/>
        <v>Khá</v>
      </c>
      <c r="G13" s="49">
        <v>79</v>
      </c>
      <c r="H13" s="50" t="str">
        <f t="shared" si="1"/>
        <v>Khá</v>
      </c>
      <c r="I13" s="51"/>
    </row>
    <row r="14" spans="1:20" s="46" customFormat="1" ht="23.25" customHeight="1" x14ac:dyDescent="0.3">
      <c r="A14" s="48">
        <v>3</v>
      </c>
      <c r="B14" s="29">
        <v>22001747</v>
      </c>
      <c r="C14" s="30" t="s">
        <v>99</v>
      </c>
      <c r="D14" s="31" t="s">
        <v>100</v>
      </c>
      <c r="E14" s="49">
        <v>72</v>
      </c>
      <c r="F14" s="50" t="str">
        <f t="shared" si="0"/>
        <v>Khá</v>
      </c>
      <c r="G14" s="49">
        <v>72</v>
      </c>
      <c r="H14" s="50" t="str">
        <f t="shared" si="1"/>
        <v>Khá</v>
      </c>
      <c r="I14" s="51"/>
    </row>
    <row r="15" spans="1:20" s="46" customFormat="1" ht="23.25" customHeight="1" x14ac:dyDescent="0.3">
      <c r="A15" s="48">
        <v>4</v>
      </c>
      <c r="B15" s="29">
        <v>22001818</v>
      </c>
      <c r="C15" s="30" t="s">
        <v>101</v>
      </c>
      <c r="D15" s="31" t="s">
        <v>102</v>
      </c>
      <c r="E15" s="49">
        <v>50</v>
      </c>
      <c r="F15" s="50" t="str">
        <f t="shared" si="0"/>
        <v>TB</v>
      </c>
      <c r="G15" s="49">
        <v>50</v>
      </c>
      <c r="H15" s="50" t="str">
        <f t="shared" si="1"/>
        <v>TB</v>
      </c>
      <c r="I15" s="51"/>
    </row>
    <row r="16" spans="1:20" s="46" customFormat="1" ht="23.25" customHeight="1" x14ac:dyDescent="0.3">
      <c r="A16" s="48">
        <v>5</v>
      </c>
      <c r="B16" s="29">
        <v>22001492</v>
      </c>
      <c r="C16" s="30" t="s">
        <v>103</v>
      </c>
      <c r="D16" s="31" t="s">
        <v>104</v>
      </c>
      <c r="E16" s="49">
        <v>62</v>
      </c>
      <c r="F16" s="50" t="str">
        <f t="shared" si="0"/>
        <v>TB</v>
      </c>
      <c r="G16" s="49">
        <v>62</v>
      </c>
      <c r="H16" s="50" t="str">
        <f t="shared" si="1"/>
        <v>TB</v>
      </c>
      <c r="I16" s="51"/>
    </row>
    <row r="17" spans="1:9" s="46" customFormat="1" ht="23.25" customHeight="1" x14ac:dyDescent="0.3">
      <c r="A17" s="48">
        <v>6</v>
      </c>
      <c r="B17" s="29">
        <v>22001785</v>
      </c>
      <c r="C17" s="30" t="s">
        <v>105</v>
      </c>
      <c r="D17" s="31" t="s">
        <v>106</v>
      </c>
      <c r="E17" s="49">
        <v>50</v>
      </c>
      <c r="F17" s="50" t="str">
        <f t="shared" si="0"/>
        <v>TB</v>
      </c>
      <c r="G17" s="49">
        <v>50</v>
      </c>
      <c r="H17" s="50" t="str">
        <f t="shared" si="1"/>
        <v>TB</v>
      </c>
      <c r="I17" s="51"/>
    </row>
    <row r="18" spans="1:9" s="46" customFormat="1" ht="23.25" customHeight="1" x14ac:dyDescent="0.3">
      <c r="A18" s="48">
        <v>7</v>
      </c>
      <c r="B18" s="29">
        <v>22002039</v>
      </c>
      <c r="C18" s="30" t="s">
        <v>107</v>
      </c>
      <c r="D18" s="31" t="s">
        <v>108</v>
      </c>
      <c r="E18" s="49">
        <v>50</v>
      </c>
      <c r="F18" s="50" t="str">
        <f t="shared" si="0"/>
        <v>TB</v>
      </c>
      <c r="G18" s="49">
        <v>50</v>
      </c>
      <c r="H18" s="50" t="str">
        <f t="shared" si="1"/>
        <v>TB</v>
      </c>
      <c r="I18" s="51"/>
    </row>
    <row r="19" spans="1:9" s="46" customFormat="1" ht="23.25" customHeight="1" x14ac:dyDescent="0.3">
      <c r="A19" s="48">
        <v>8</v>
      </c>
      <c r="B19" s="29">
        <v>22001570</v>
      </c>
      <c r="C19" s="30" t="s">
        <v>109</v>
      </c>
      <c r="D19" s="31" t="s">
        <v>110</v>
      </c>
      <c r="E19" s="49">
        <v>50</v>
      </c>
      <c r="F19" s="50" t="str">
        <f t="shared" si="0"/>
        <v>TB</v>
      </c>
      <c r="G19" s="49">
        <v>50</v>
      </c>
      <c r="H19" s="50" t="str">
        <f t="shared" si="1"/>
        <v>TB</v>
      </c>
      <c r="I19" s="51"/>
    </row>
    <row r="20" spans="1:9" s="46" customFormat="1" ht="23.25" customHeight="1" x14ac:dyDescent="0.3">
      <c r="A20" s="48">
        <v>9</v>
      </c>
      <c r="B20" s="29">
        <v>22001739</v>
      </c>
      <c r="C20" s="30" t="s">
        <v>111</v>
      </c>
      <c r="D20" s="31" t="s">
        <v>112</v>
      </c>
      <c r="E20" s="49">
        <v>50</v>
      </c>
      <c r="F20" s="50" t="str">
        <f t="shared" si="0"/>
        <v>TB</v>
      </c>
      <c r="G20" s="49">
        <v>50</v>
      </c>
      <c r="H20" s="50" t="str">
        <f t="shared" si="1"/>
        <v>TB</v>
      </c>
      <c r="I20" s="51"/>
    </row>
    <row r="21" spans="1:9" s="46" customFormat="1" ht="23.25" customHeight="1" x14ac:dyDescent="0.3">
      <c r="A21" s="48">
        <v>10</v>
      </c>
      <c r="B21" s="29">
        <v>22002010</v>
      </c>
      <c r="C21" s="30" t="s">
        <v>113</v>
      </c>
      <c r="D21" s="31" t="s">
        <v>114</v>
      </c>
      <c r="E21" s="49">
        <v>58</v>
      </c>
      <c r="F21" s="50" t="str">
        <f t="shared" si="0"/>
        <v>TB</v>
      </c>
      <c r="G21" s="49">
        <v>58</v>
      </c>
      <c r="H21" s="50" t="str">
        <f t="shared" si="1"/>
        <v>TB</v>
      </c>
      <c r="I21" s="51"/>
    </row>
    <row r="22" spans="1:9" s="46" customFormat="1" ht="23.25" customHeight="1" x14ac:dyDescent="0.3">
      <c r="A22" s="48">
        <v>11</v>
      </c>
      <c r="B22" s="29">
        <v>22002143</v>
      </c>
      <c r="C22" s="30" t="s">
        <v>115</v>
      </c>
      <c r="D22" s="31" t="s">
        <v>116</v>
      </c>
      <c r="E22" s="49">
        <v>55</v>
      </c>
      <c r="F22" s="50" t="str">
        <f t="shared" si="0"/>
        <v>TB</v>
      </c>
      <c r="G22" s="49">
        <v>55</v>
      </c>
      <c r="H22" s="50" t="str">
        <f t="shared" si="1"/>
        <v>TB</v>
      </c>
      <c r="I22" s="51"/>
    </row>
    <row r="23" spans="1:9" s="46" customFormat="1" ht="23.25" customHeight="1" x14ac:dyDescent="0.3">
      <c r="A23" s="48">
        <v>12</v>
      </c>
      <c r="B23" s="29">
        <v>22001834</v>
      </c>
      <c r="C23" s="30" t="s">
        <v>117</v>
      </c>
      <c r="D23" s="31" t="s">
        <v>118</v>
      </c>
      <c r="E23" s="49">
        <v>54</v>
      </c>
      <c r="F23" s="50" t="str">
        <f t="shared" si="0"/>
        <v>TB</v>
      </c>
      <c r="G23" s="49">
        <v>54</v>
      </c>
      <c r="H23" s="50" t="str">
        <f t="shared" si="1"/>
        <v>TB</v>
      </c>
      <c r="I23" s="51"/>
    </row>
    <row r="24" spans="1:9" s="46" customFormat="1" ht="23.25" customHeight="1" x14ac:dyDescent="0.3">
      <c r="A24" s="48">
        <v>13</v>
      </c>
      <c r="B24" s="29">
        <v>22000936</v>
      </c>
      <c r="C24" s="30" t="s">
        <v>119</v>
      </c>
      <c r="D24" s="31" t="s">
        <v>118</v>
      </c>
      <c r="E24" s="49">
        <v>45</v>
      </c>
      <c r="F24" s="50" t="str">
        <f t="shared" si="0"/>
        <v>Yếu</v>
      </c>
      <c r="G24" s="49">
        <v>45</v>
      </c>
      <c r="H24" s="50" t="str">
        <f t="shared" si="1"/>
        <v>Yếu</v>
      </c>
      <c r="I24" s="51"/>
    </row>
    <row r="25" spans="1:9" s="46" customFormat="1" ht="23.25" customHeight="1" x14ac:dyDescent="0.3">
      <c r="A25" s="48">
        <v>14</v>
      </c>
      <c r="B25" s="29">
        <v>22001904</v>
      </c>
      <c r="C25" s="30" t="s">
        <v>120</v>
      </c>
      <c r="D25" s="31" t="s">
        <v>118</v>
      </c>
      <c r="E25" s="49">
        <v>50</v>
      </c>
      <c r="F25" s="50" t="str">
        <f t="shared" si="0"/>
        <v>TB</v>
      </c>
      <c r="G25" s="49">
        <v>50</v>
      </c>
      <c r="H25" s="50" t="str">
        <f t="shared" si="1"/>
        <v>TB</v>
      </c>
      <c r="I25" s="51"/>
    </row>
    <row r="26" spans="1:9" s="46" customFormat="1" ht="23.25" customHeight="1" x14ac:dyDescent="0.3">
      <c r="A26" s="48">
        <v>15</v>
      </c>
      <c r="B26" s="29">
        <v>22001788</v>
      </c>
      <c r="C26" s="30" t="s">
        <v>121</v>
      </c>
      <c r="D26" s="31" t="s">
        <v>118</v>
      </c>
      <c r="E26" s="49">
        <v>50</v>
      </c>
      <c r="F26" s="50" t="str">
        <f t="shared" si="0"/>
        <v>TB</v>
      </c>
      <c r="G26" s="49">
        <v>50</v>
      </c>
      <c r="H26" s="50" t="str">
        <f t="shared" si="1"/>
        <v>TB</v>
      </c>
      <c r="I26" s="51"/>
    </row>
    <row r="27" spans="1:9" s="46" customFormat="1" ht="23.25" customHeight="1" x14ac:dyDescent="0.3">
      <c r="A27" s="48">
        <v>16</v>
      </c>
      <c r="B27" s="29">
        <v>22002037</v>
      </c>
      <c r="C27" s="30" t="s">
        <v>122</v>
      </c>
      <c r="D27" s="31" t="s">
        <v>123</v>
      </c>
      <c r="E27" s="49">
        <v>50</v>
      </c>
      <c r="F27" s="50" t="str">
        <f t="shared" si="0"/>
        <v>TB</v>
      </c>
      <c r="G27" s="49">
        <v>50</v>
      </c>
      <c r="H27" s="50" t="str">
        <f t="shared" si="1"/>
        <v>TB</v>
      </c>
      <c r="I27" s="51"/>
    </row>
    <row r="28" spans="1:9" s="46" customFormat="1" ht="23.25" customHeight="1" x14ac:dyDescent="0.3">
      <c r="A28" s="48">
        <v>17</v>
      </c>
      <c r="B28" s="29">
        <v>22001902</v>
      </c>
      <c r="C28" s="30" t="s">
        <v>124</v>
      </c>
      <c r="D28" s="31" t="s">
        <v>123</v>
      </c>
      <c r="E28" s="49">
        <v>50</v>
      </c>
      <c r="F28" s="50" t="str">
        <f t="shared" si="0"/>
        <v>TB</v>
      </c>
      <c r="G28" s="49">
        <v>50</v>
      </c>
      <c r="H28" s="50" t="str">
        <f t="shared" si="1"/>
        <v>TB</v>
      </c>
      <c r="I28" s="51"/>
    </row>
    <row r="29" spans="1:9" s="46" customFormat="1" ht="23.25" customHeight="1" x14ac:dyDescent="0.3">
      <c r="A29" s="48">
        <v>18</v>
      </c>
      <c r="B29" s="29">
        <v>22000570</v>
      </c>
      <c r="C29" s="30" t="s">
        <v>125</v>
      </c>
      <c r="D29" s="31" t="s">
        <v>126</v>
      </c>
      <c r="E29" s="49">
        <v>50</v>
      </c>
      <c r="F29" s="50" t="str">
        <f t="shared" si="0"/>
        <v>TB</v>
      </c>
      <c r="G29" s="49">
        <v>50</v>
      </c>
      <c r="H29" s="50" t="str">
        <f t="shared" si="1"/>
        <v>TB</v>
      </c>
      <c r="I29" s="51"/>
    </row>
    <row r="30" spans="1:9" s="46" customFormat="1" ht="23.25" customHeight="1" x14ac:dyDescent="0.3">
      <c r="A30" s="48">
        <v>19</v>
      </c>
      <c r="B30" s="29">
        <v>22001656</v>
      </c>
      <c r="C30" s="30" t="s">
        <v>127</v>
      </c>
      <c r="D30" s="31" t="s">
        <v>128</v>
      </c>
      <c r="E30" s="49">
        <v>50</v>
      </c>
      <c r="F30" s="50" t="str">
        <f t="shared" si="0"/>
        <v>TB</v>
      </c>
      <c r="G30" s="49">
        <v>50</v>
      </c>
      <c r="H30" s="50" t="str">
        <f t="shared" si="1"/>
        <v>TB</v>
      </c>
      <c r="I30" s="51"/>
    </row>
    <row r="31" spans="1:9" s="46" customFormat="1" ht="23.25" customHeight="1" x14ac:dyDescent="0.3">
      <c r="A31" s="48">
        <v>20</v>
      </c>
      <c r="B31" s="29">
        <v>22001928</v>
      </c>
      <c r="C31" s="30" t="s">
        <v>129</v>
      </c>
      <c r="D31" s="31" t="s">
        <v>130</v>
      </c>
      <c r="E31" s="49">
        <v>57</v>
      </c>
      <c r="F31" s="50" t="str">
        <f t="shared" si="0"/>
        <v>TB</v>
      </c>
      <c r="G31" s="49">
        <v>57</v>
      </c>
      <c r="H31" s="50" t="str">
        <f t="shared" si="1"/>
        <v>TB</v>
      </c>
      <c r="I31" s="51"/>
    </row>
    <row r="32" spans="1:9" s="46" customFormat="1" ht="23.25" customHeight="1" x14ac:dyDescent="0.3">
      <c r="A32" s="48">
        <v>21</v>
      </c>
      <c r="B32" s="29">
        <v>22001909</v>
      </c>
      <c r="C32" s="30" t="s">
        <v>131</v>
      </c>
      <c r="D32" s="31" t="s">
        <v>130</v>
      </c>
      <c r="E32" s="49">
        <v>55</v>
      </c>
      <c r="F32" s="50" t="str">
        <f t="shared" si="0"/>
        <v>TB</v>
      </c>
      <c r="G32" s="49">
        <v>55</v>
      </c>
      <c r="H32" s="50" t="str">
        <f t="shared" si="1"/>
        <v>TB</v>
      </c>
      <c r="I32" s="51"/>
    </row>
    <row r="33" spans="1:9" s="46" customFormat="1" ht="23.25" customHeight="1" x14ac:dyDescent="0.3">
      <c r="A33" s="48">
        <v>22</v>
      </c>
      <c r="B33" s="29">
        <v>22002149</v>
      </c>
      <c r="C33" s="30" t="s">
        <v>51</v>
      </c>
      <c r="D33" s="31" t="s">
        <v>132</v>
      </c>
      <c r="E33" s="49">
        <v>45</v>
      </c>
      <c r="F33" s="50" t="str">
        <f t="shared" si="0"/>
        <v>Yếu</v>
      </c>
      <c r="G33" s="49">
        <v>45</v>
      </c>
      <c r="H33" s="50" t="str">
        <f t="shared" si="1"/>
        <v>Yếu</v>
      </c>
      <c r="I33" s="51"/>
    </row>
    <row r="34" spans="1:9" s="46" customFormat="1" ht="23.25" customHeight="1" x14ac:dyDescent="0.3">
      <c r="A34" s="48">
        <v>23</v>
      </c>
      <c r="B34" s="29">
        <v>22002095</v>
      </c>
      <c r="C34" s="30" t="s">
        <v>133</v>
      </c>
      <c r="D34" s="31" t="s">
        <v>134</v>
      </c>
      <c r="E34" s="49">
        <v>55</v>
      </c>
      <c r="F34" s="50" t="str">
        <f t="shared" si="0"/>
        <v>TB</v>
      </c>
      <c r="G34" s="49">
        <v>55</v>
      </c>
      <c r="H34" s="50" t="str">
        <f t="shared" si="1"/>
        <v>TB</v>
      </c>
      <c r="I34" s="51"/>
    </row>
    <row r="35" spans="1:9" s="46" customFormat="1" ht="23.25" customHeight="1" x14ac:dyDescent="0.3">
      <c r="A35" s="48">
        <v>24</v>
      </c>
      <c r="B35" s="29">
        <v>22001006</v>
      </c>
      <c r="C35" s="30" t="s">
        <v>135</v>
      </c>
      <c r="D35" s="31" t="s">
        <v>136</v>
      </c>
      <c r="E35" s="49">
        <v>51</v>
      </c>
      <c r="F35" s="50" t="str">
        <f t="shared" si="0"/>
        <v>TB</v>
      </c>
      <c r="G35" s="49">
        <v>51</v>
      </c>
      <c r="H35" s="50" t="str">
        <f t="shared" si="1"/>
        <v>TB</v>
      </c>
      <c r="I35" s="51"/>
    </row>
    <row r="36" spans="1:9" s="46" customFormat="1" ht="23.25" customHeight="1" x14ac:dyDescent="0.3">
      <c r="A36" s="48">
        <v>25</v>
      </c>
      <c r="B36" s="29">
        <v>22001882</v>
      </c>
      <c r="C36" s="30" t="s">
        <v>137</v>
      </c>
      <c r="D36" s="31" t="s">
        <v>138</v>
      </c>
      <c r="E36" s="49">
        <v>54</v>
      </c>
      <c r="F36" s="50" t="str">
        <f t="shared" si="0"/>
        <v>TB</v>
      </c>
      <c r="G36" s="49">
        <v>54</v>
      </c>
      <c r="H36" s="50" t="str">
        <f t="shared" si="1"/>
        <v>TB</v>
      </c>
      <c r="I36" s="51"/>
    </row>
    <row r="37" spans="1:9" s="46" customFormat="1" ht="23.25" customHeight="1" x14ac:dyDescent="0.3">
      <c r="A37" s="48">
        <v>26</v>
      </c>
      <c r="B37" s="29">
        <v>22001743</v>
      </c>
      <c r="C37" s="30" t="s">
        <v>139</v>
      </c>
      <c r="D37" s="31" t="s">
        <v>140</v>
      </c>
      <c r="E37" s="49">
        <v>52</v>
      </c>
      <c r="F37" s="50" t="str">
        <f t="shared" si="0"/>
        <v>TB</v>
      </c>
      <c r="G37" s="49">
        <v>52</v>
      </c>
      <c r="H37" s="50" t="str">
        <f t="shared" si="1"/>
        <v>TB</v>
      </c>
      <c r="I37" s="51"/>
    </row>
    <row r="38" spans="1:9" s="46" customFormat="1" ht="23.25" customHeight="1" x14ac:dyDescent="0.3">
      <c r="A38" s="48">
        <v>27</v>
      </c>
      <c r="B38" s="29">
        <v>22000771</v>
      </c>
      <c r="C38" s="30" t="s">
        <v>141</v>
      </c>
      <c r="D38" s="31" t="s">
        <v>142</v>
      </c>
      <c r="E38" s="49">
        <v>52</v>
      </c>
      <c r="F38" s="50" t="str">
        <f t="shared" si="0"/>
        <v>TB</v>
      </c>
      <c r="G38" s="49">
        <v>52</v>
      </c>
      <c r="H38" s="50" t="str">
        <f t="shared" si="1"/>
        <v>TB</v>
      </c>
      <c r="I38" s="51"/>
    </row>
    <row r="39" spans="1:9" s="46" customFormat="1" ht="23.25" customHeight="1" x14ac:dyDescent="0.3">
      <c r="A39" s="48">
        <v>28</v>
      </c>
      <c r="B39" s="29">
        <v>22001953</v>
      </c>
      <c r="C39" s="30" t="s">
        <v>143</v>
      </c>
      <c r="D39" s="31" t="s">
        <v>144</v>
      </c>
      <c r="E39" s="49">
        <v>50</v>
      </c>
      <c r="F39" s="50" t="str">
        <f t="shared" si="0"/>
        <v>TB</v>
      </c>
      <c r="G39" s="49">
        <v>50</v>
      </c>
      <c r="H39" s="50" t="str">
        <f t="shared" si="1"/>
        <v>TB</v>
      </c>
      <c r="I39" s="51"/>
    </row>
    <row r="40" spans="1:9" s="46" customFormat="1" ht="23.25" customHeight="1" x14ac:dyDescent="0.3">
      <c r="A40" s="48">
        <v>29</v>
      </c>
      <c r="B40" s="29">
        <v>22000611</v>
      </c>
      <c r="C40" s="30" t="s">
        <v>145</v>
      </c>
      <c r="D40" s="31" t="s">
        <v>146</v>
      </c>
      <c r="E40" s="49">
        <v>57</v>
      </c>
      <c r="F40" s="50" t="str">
        <f t="shared" si="0"/>
        <v>TB</v>
      </c>
      <c r="G40" s="49">
        <v>57</v>
      </c>
      <c r="H40" s="50" t="str">
        <f t="shared" si="1"/>
        <v>TB</v>
      </c>
      <c r="I40" s="51"/>
    </row>
    <row r="41" spans="1:9" s="46" customFormat="1" ht="23.25" customHeight="1" x14ac:dyDescent="0.3">
      <c r="A41" s="48">
        <v>30</v>
      </c>
      <c r="B41" s="29">
        <v>22002067</v>
      </c>
      <c r="C41" s="30" t="s">
        <v>147</v>
      </c>
      <c r="D41" s="31" t="s">
        <v>148</v>
      </c>
      <c r="E41" s="49">
        <v>50</v>
      </c>
      <c r="F41" s="50" t="str">
        <f t="shared" si="0"/>
        <v>TB</v>
      </c>
      <c r="G41" s="49">
        <v>50</v>
      </c>
      <c r="H41" s="50" t="str">
        <f t="shared" si="1"/>
        <v>TB</v>
      </c>
      <c r="I41" s="51"/>
    </row>
    <row r="42" spans="1:9" s="46" customFormat="1" ht="23.25" customHeight="1" x14ac:dyDescent="0.3">
      <c r="A42" s="48">
        <v>31</v>
      </c>
      <c r="B42" s="29">
        <v>22001783</v>
      </c>
      <c r="C42" s="30" t="s">
        <v>149</v>
      </c>
      <c r="D42" s="31" t="s">
        <v>150</v>
      </c>
      <c r="E42" s="49">
        <v>55</v>
      </c>
      <c r="F42" s="50" t="str">
        <f t="shared" si="0"/>
        <v>TB</v>
      </c>
      <c r="G42" s="49">
        <v>55</v>
      </c>
      <c r="H42" s="50" t="str">
        <f t="shared" si="1"/>
        <v>TB</v>
      </c>
      <c r="I42" s="51"/>
    </row>
    <row r="43" spans="1:9" s="46" customFormat="1" ht="23.25" customHeight="1" x14ac:dyDescent="0.3">
      <c r="A43" s="48">
        <v>32</v>
      </c>
      <c r="B43" s="29">
        <v>22002011</v>
      </c>
      <c r="C43" s="30" t="s">
        <v>151</v>
      </c>
      <c r="D43" s="31" t="s">
        <v>152</v>
      </c>
      <c r="E43" s="49">
        <v>52</v>
      </c>
      <c r="F43" s="50" t="str">
        <f t="shared" si="0"/>
        <v>TB</v>
      </c>
      <c r="G43" s="49">
        <v>52</v>
      </c>
      <c r="H43" s="50" t="str">
        <f t="shared" si="1"/>
        <v>TB</v>
      </c>
      <c r="I43" s="51"/>
    </row>
    <row r="44" spans="1:9" s="46" customFormat="1" ht="23.25" customHeight="1" x14ac:dyDescent="0.3">
      <c r="A44" s="48">
        <v>33</v>
      </c>
      <c r="B44" s="29">
        <v>22002176</v>
      </c>
      <c r="C44" s="30" t="s">
        <v>153</v>
      </c>
      <c r="D44" s="31" t="s">
        <v>154</v>
      </c>
      <c r="E44" s="49">
        <v>62</v>
      </c>
      <c r="F44" s="50" t="str">
        <f t="shared" si="0"/>
        <v>TB</v>
      </c>
      <c r="G44" s="49">
        <v>62</v>
      </c>
      <c r="H44" s="50" t="str">
        <f t="shared" si="1"/>
        <v>TB</v>
      </c>
      <c r="I44" s="51"/>
    </row>
    <row r="45" spans="1:9" s="46" customFormat="1" ht="23.25" customHeight="1" x14ac:dyDescent="0.3">
      <c r="A45" s="48">
        <v>34</v>
      </c>
      <c r="B45" s="29">
        <v>22001952</v>
      </c>
      <c r="C45" s="30" t="s">
        <v>155</v>
      </c>
      <c r="D45" s="31" t="s">
        <v>156</v>
      </c>
      <c r="E45" s="49">
        <v>50</v>
      </c>
      <c r="F45" s="50" t="str">
        <f t="shared" si="0"/>
        <v>TB</v>
      </c>
      <c r="G45" s="49">
        <v>50</v>
      </c>
      <c r="H45" s="50" t="str">
        <f t="shared" si="1"/>
        <v>TB</v>
      </c>
      <c r="I45" s="51"/>
    </row>
    <row r="46" spans="1:9" s="46" customFormat="1" ht="23.25" customHeight="1" x14ac:dyDescent="0.3">
      <c r="A46" s="48">
        <v>35</v>
      </c>
      <c r="B46" s="29">
        <v>22001891</v>
      </c>
      <c r="C46" s="30" t="s">
        <v>157</v>
      </c>
      <c r="D46" s="31" t="s">
        <v>158</v>
      </c>
      <c r="E46" s="49">
        <v>50</v>
      </c>
      <c r="F46" s="50" t="str">
        <f t="shared" si="0"/>
        <v>TB</v>
      </c>
      <c r="G46" s="49">
        <v>50</v>
      </c>
      <c r="H46" s="50" t="str">
        <f t="shared" si="1"/>
        <v>TB</v>
      </c>
      <c r="I46" s="51"/>
    </row>
    <row r="47" spans="1:9" s="46" customFormat="1" ht="23.25" customHeight="1" x14ac:dyDescent="0.3">
      <c r="A47" s="48">
        <v>36</v>
      </c>
      <c r="B47" s="29">
        <v>22001242</v>
      </c>
      <c r="C47" s="30" t="s">
        <v>159</v>
      </c>
      <c r="D47" s="31" t="s">
        <v>160</v>
      </c>
      <c r="E47" s="49">
        <v>50</v>
      </c>
      <c r="F47" s="50" t="str">
        <f t="shared" si="0"/>
        <v>TB</v>
      </c>
      <c r="G47" s="49">
        <v>50</v>
      </c>
      <c r="H47" s="50" t="str">
        <f t="shared" si="1"/>
        <v>TB</v>
      </c>
      <c r="I47" s="51"/>
    </row>
    <row r="48" spans="1:9" s="46" customFormat="1" ht="23.25" customHeight="1" x14ac:dyDescent="0.3">
      <c r="A48" s="48">
        <v>37</v>
      </c>
      <c r="B48" s="29">
        <v>22001793</v>
      </c>
      <c r="C48" s="30" t="s">
        <v>161</v>
      </c>
      <c r="D48" s="31" t="s">
        <v>162</v>
      </c>
      <c r="E48" s="49">
        <v>52</v>
      </c>
      <c r="F48" s="50" t="str">
        <f t="shared" si="0"/>
        <v>TB</v>
      </c>
      <c r="G48" s="49">
        <v>52</v>
      </c>
      <c r="H48" s="50" t="str">
        <f t="shared" si="1"/>
        <v>TB</v>
      </c>
      <c r="I48" s="51"/>
    </row>
    <row r="49" spans="1:9" s="46" customFormat="1" ht="23.25" customHeight="1" x14ac:dyDescent="0.3">
      <c r="A49" s="48">
        <v>38</v>
      </c>
      <c r="B49" s="29">
        <v>22001642</v>
      </c>
      <c r="C49" s="30" t="s">
        <v>163</v>
      </c>
      <c r="D49" s="31" t="s">
        <v>164</v>
      </c>
      <c r="E49" s="49">
        <v>60</v>
      </c>
      <c r="F49" s="50" t="str">
        <f t="shared" si="0"/>
        <v>TB</v>
      </c>
      <c r="G49" s="49">
        <v>60</v>
      </c>
      <c r="H49" s="50" t="str">
        <f t="shared" si="1"/>
        <v>TB</v>
      </c>
      <c r="I49" s="51"/>
    </row>
    <row r="50" spans="1:9" s="46" customFormat="1" ht="23.25" customHeight="1" x14ac:dyDescent="0.3">
      <c r="A50" s="48">
        <v>39</v>
      </c>
      <c r="B50" s="29">
        <v>22001779</v>
      </c>
      <c r="C50" s="30" t="s">
        <v>165</v>
      </c>
      <c r="D50" s="31" t="s">
        <v>166</v>
      </c>
      <c r="E50" s="49">
        <v>50</v>
      </c>
      <c r="F50" s="50" t="str">
        <f t="shared" si="0"/>
        <v>TB</v>
      </c>
      <c r="G50" s="49">
        <v>50</v>
      </c>
      <c r="H50" s="50" t="str">
        <f t="shared" si="1"/>
        <v>TB</v>
      </c>
      <c r="I50" s="51"/>
    </row>
    <row r="51" spans="1:9" s="46" customFormat="1" ht="23.25" customHeight="1" x14ac:dyDescent="0.3">
      <c r="A51" s="48">
        <v>40</v>
      </c>
      <c r="B51" s="29">
        <v>22000868</v>
      </c>
      <c r="C51" s="30" t="s">
        <v>167</v>
      </c>
      <c r="D51" s="31" t="s">
        <v>168</v>
      </c>
      <c r="E51" s="49">
        <v>50</v>
      </c>
      <c r="F51" s="50" t="str">
        <f t="shared" si="0"/>
        <v>TB</v>
      </c>
      <c r="G51" s="49">
        <v>50</v>
      </c>
      <c r="H51" s="50" t="str">
        <f t="shared" si="1"/>
        <v>TB</v>
      </c>
      <c r="I51" s="51"/>
    </row>
    <row r="52" spans="1:9" s="46" customFormat="1" ht="23.25" customHeight="1" x14ac:dyDescent="0.3">
      <c r="A52" s="48">
        <v>41</v>
      </c>
      <c r="B52" s="29">
        <v>22001821</v>
      </c>
      <c r="C52" s="30" t="s">
        <v>169</v>
      </c>
      <c r="D52" s="31" t="s">
        <v>170</v>
      </c>
      <c r="E52" s="49">
        <v>56</v>
      </c>
      <c r="F52" s="50" t="str">
        <f t="shared" si="0"/>
        <v>TB</v>
      </c>
      <c r="G52" s="49">
        <v>56</v>
      </c>
      <c r="H52" s="50" t="str">
        <f t="shared" si="1"/>
        <v>TB</v>
      </c>
      <c r="I52" s="51"/>
    </row>
    <row r="53" spans="1:9" s="46" customFormat="1" ht="23.25" customHeight="1" x14ac:dyDescent="0.3">
      <c r="A53" s="48">
        <v>42</v>
      </c>
      <c r="B53" s="29">
        <v>22002042</v>
      </c>
      <c r="C53" s="30" t="s">
        <v>109</v>
      </c>
      <c r="D53" s="31" t="s">
        <v>171</v>
      </c>
      <c r="E53" s="49">
        <v>50</v>
      </c>
      <c r="F53" s="50" t="str">
        <f t="shared" si="0"/>
        <v>TB</v>
      </c>
      <c r="G53" s="49">
        <v>50</v>
      </c>
      <c r="H53" s="50" t="str">
        <f t="shared" si="1"/>
        <v>TB</v>
      </c>
      <c r="I53" s="51"/>
    </row>
    <row r="54" spans="1:9" s="46" customFormat="1" ht="23.25" customHeight="1" x14ac:dyDescent="0.3">
      <c r="A54" s="48">
        <v>43</v>
      </c>
      <c r="B54" s="29">
        <v>22002168</v>
      </c>
      <c r="C54" s="30" t="s">
        <v>172</v>
      </c>
      <c r="D54" s="31" t="s">
        <v>173</v>
      </c>
      <c r="E54" s="49">
        <v>66</v>
      </c>
      <c r="F54" s="50" t="str">
        <f t="shared" si="0"/>
        <v>TB</v>
      </c>
      <c r="G54" s="49">
        <v>60</v>
      </c>
      <c r="H54" s="50" t="str">
        <f t="shared" si="1"/>
        <v>TB</v>
      </c>
      <c r="I54" s="51"/>
    </row>
    <row r="55" spans="1:9" s="46" customFormat="1" ht="23.25" customHeight="1" x14ac:dyDescent="0.3">
      <c r="A55" s="48">
        <v>44</v>
      </c>
      <c r="B55" s="29">
        <v>22002059</v>
      </c>
      <c r="C55" s="30" t="s">
        <v>174</v>
      </c>
      <c r="D55" s="31" t="s">
        <v>173</v>
      </c>
      <c r="E55" s="49">
        <v>57</v>
      </c>
      <c r="F55" s="50" t="str">
        <f t="shared" ref="F55" si="2">IF(AND(E55&gt;=90),"Xuất sắc",IF(AND(E55&gt;=80),"Tốt",IF(AND(E55&gt;=70),"Khá",IF(AND(E55&gt;=60),"TB",IF(AND(E55&gt;=50),"TB",IF(AND(E55&lt;50),IF(AND(E55&gt;0),"Yếu",IF(AND(E55=0),"Không XL"," "))))))))</f>
        <v>TB</v>
      </c>
      <c r="G55" s="49">
        <v>57</v>
      </c>
      <c r="H55" s="50" t="str">
        <f t="shared" ref="H55" si="3">IF(AND(G55&gt;=90),"Xuất sắc",IF(AND(G55&gt;=80),"Tốt",IF(AND(G55&gt;=70),"Khá",IF(AND(G55&gt;=60),"TB",IF(AND(G55&gt;=50),"TB",IF(AND(G55&lt;50),IF(AND(G55&gt;0),"Yếu",IF(AND(G55=0),"Không XL"," "))))))))</f>
        <v>TB</v>
      </c>
      <c r="I55" s="51"/>
    </row>
    <row r="56" spans="1:9" ht="20.100000000000001" customHeight="1" x14ac:dyDescent="0.3">
      <c r="A56" s="52"/>
      <c r="B56" s="52"/>
      <c r="C56" s="148" t="s">
        <v>190</v>
      </c>
      <c r="D56" s="148"/>
      <c r="E56" s="148"/>
      <c r="F56" s="148"/>
      <c r="G56" s="148"/>
      <c r="H56" s="148"/>
      <c r="I56" s="148"/>
    </row>
    <row r="57" spans="1:9" ht="18" customHeight="1" x14ac:dyDescent="0.25">
      <c r="A57" s="53"/>
      <c r="B57" s="53"/>
      <c r="C57" s="149" t="s">
        <v>191</v>
      </c>
      <c r="D57" s="150"/>
      <c r="E57" s="153" t="s">
        <v>186</v>
      </c>
      <c r="F57" s="154"/>
      <c r="G57" s="153" t="s">
        <v>187</v>
      </c>
      <c r="H57" s="154"/>
      <c r="I57" s="155" t="s">
        <v>27</v>
      </c>
    </row>
    <row r="58" spans="1:9" s="46" customFormat="1" ht="18" customHeight="1" x14ac:dyDescent="0.3">
      <c r="A58" s="54"/>
      <c r="B58" s="54"/>
      <c r="C58" s="151"/>
      <c r="D58" s="152"/>
      <c r="E58" s="47" t="s">
        <v>192</v>
      </c>
      <c r="F58" s="55" t="s">
        <v>193</v>
      </c>
      <c r="G58" s="47" t="s">
        <v>192</v>
      </c>
      <c r="H58" s="55" t="s">
        <v>193</v>
      </c>
      <c r="I58" s="156"/>
    </row>
    <row r="59" spans="1:9" ht="18" customHeight="1" x14ac:dyDescent="0.3">
      <c r="A59" s="53"/>
      <c r="B59" s="53"/>
      <c r="C59" s="130" t="s">
        <v>194</v>
      </c>
      <c r="D59" s="131"/>
      <c r="E59" s="48">
        <f>COUNTIF(F12:F55,"Xuất sắc")</f>
        <v>0</v>
      </c>
      <c r="F59" s="56">
        <f>E59*100/44</f>
        <v>0</v>
      </c>
      <c r="G59" s="48">
        <f>COUNTIF(H12:H55,"Xuất sắc")</f>
        <v>0</v>
      </c>
      <c r="H59" s="56">
        <f>G59*100/44</f>
        <v>0</v>
      </c>
      <c r="I59" s="57"/>
    </row>
    <row r="60" spans="1:9" ht="18" customHeight="1" x14ac:dyDescent="0.3">
      <c r="A60" s="53"/>
      <c r="B60" s="53"/>
      <c r="C60" s="130" t="s">
        <v>195</v>
      </c>
      <c r="D60" s="131"/>
      <c r="E60" s="48">
        <f>COUNTIF(F12:F55,"Tốt")</f>
        <v>0</v>
      </c>
      <c r="F60" s="56">
        <f t="shared" ref="F60:F64" si="4">E60*100/44</f>
        <v>0</v>
      </c>
      <c r="G60" s="48">
        <f>COUNTIF(H12:H55,"Tốt")</f>
        <v>0</v>
      </c>
      <c r="H60" s="56">
        <f t="shared" ref="H60:H64" si="5">G60*100/44</f>
        <v>0</v>
      </c>
      <c r="I60" s="57"/>
    </row>
    <row r="61" spans="1:9" ht="18" customHeight="1" x14ac:dyDescent="0.3">
      <c r="A61" s="53"/>
      <c r="B61" s="53"/>
      <c r="C61" s="130" t="s">
        <v>196</v>
      </c>
      <c r="D61" s="131"/>
      <c r="E61" s="48">
        <f>COUNTIF(F12:F55,"Khá")</f>
        <v>2</v>
      </c>
      <c r="F61" s="56">
        <f t="shared" si="4"/>
        <v>4.5454545454545459</v>
      </c>
      <c r="G61" s="48">
        <f>COUNTIF(H12:H55,"Khá")</f>
        <v>2</v>
      </c>
      <c r="H61" s="56">
        <f t="shared" si="5"/>
        <v>4.5454545454545459</v>
      </c>
      <c r="I61" s="57"/>
    </row>
    <row r="62" spans="1:9" ht="18" customHeight="1" x14ac:dyDescent="0.3">
      <c r="A62" s="53"/>
      <c r="B62" s="53"/>
      <c r="C62" s="130" t="s">
        <v>197</v>
      </c>
      <c r="D62" s="131"/>
      <c r="E62" s="48">
        <f>COUNTIF(F12:F55,"TB")</f>
        <v>40</v>
      </c>
      <c r="F62" s="56">
        <f t="shared" si="4"/>
        <v>90.909090909090907</v>
      </c>
      <c r="G62" s="48">
        <f>COUNTIF(H12:H55,"TB")</f>
        <v>40</v>
      </c>
      <c r="H62" s="56">
        <f t="shared" si="5"/>
        <v>90.909090909090907</v>
      </c>
      <c r="I62" s="57"/>
    </row>
    <row r="63" spans="1:9" ht="18" customHeight="1" x14ac:dyDescent="0.3">
      <c r="A63" s="53"/>
      <c r="B63" s="53"/>
      <c r="C63" s="130" t="s">
        <v>198</v>
      </c>
      <c r="D63" s="131"/>
      <c r="E63" s="48">
        <f>COUNTIF(F12:F55,"Yếu")</f>
        <v>2</v>
      </c>
      <c r="F63" s="56">
        <f t="shared" si="4"/>
        <v>4.5454545454545459</v>
      </c>
      <c r="G63" s="48">
        <f>COUNTIF(H12:H55,"Yếu")</f>
        <v>2</v>
      </c>
      <c r="H63" s="56">
        <f t="shared" si="5"/>
        <v>4.5454545454545459</v>
      </c>
      <c r="I63" s="57"/>
    </row>
    <row r="64" spans="1:9" ht="18" customHeight="1" thickBot="1" x14ac:dyDescent="0.35">
      <c r="A64" s="53"/>
      <c r="B64" s="53"/>
      <c r="C64" s="132" t="s">
        <v>199</v>
      </c>
      <c r="D64" s="133"/>
      <c r="E64" s="48">
        <f>COUNTIF(F54:F57,"TB")</f>
        <v>2</v>
      </c>
      <c r="F64" s="56">
        <f t="shared" si="4"/>
        <v>4.5454545454545459</v>
      </c>
      <c r="G64" s="48">
        <f>COUNTIF(H54:H57,"không XL")</f>
        <v>0</v>
      </c>
      <c r="H64" s="56">
        <f t="shared" si="5"/>
        <v>0</v>
      </c>
      <c r="I64" s="58"/>
    </row>
    <row r="65" spans="1:10" x14ac:dyDescent="0.3">
      <c r="C65" s="59"/>
      <c r="D65" s="60"/>
      <c r="F65" s="61"/>
    </row>
    <row r="66" spans="1:10" ht="18" customHeight="1" x14ac:dyDescent="0.3">
      <c r="E66" s="128" t="s">
        <v>200</v>
      </c>
      <c r="F66" s="128"/>
      <c r="G66" s="128"/>
      <c r="H66" s="128"/>
      <c r="I66" s="128"/>
    </row>
    <row r="67" spans="1:10" ht="18" customHeight="1" x14ac:dyDescent="0.25">
      <c r="A67" s="129" t="s">
        <v>201</v>
      </c>
      <c r="B67" s="129"/>
      <c r="C67" s="129"/>
      <c r="D67" s="129"/>
      <c r="E67" s="129" t="s">
        <v>202</v>
      </c>
      <c r="F67" s="129"/>
      <c r="G67" s="129"/>
      <c r="H67" s="129"/>
      <c r="I67" s="129"/>
      <c r="J67" s="64"/>
    </row>
    <row r="68" spans="1:10" ht="18" customHeight="1" x14ac:dyDescent="0.3"/>
    <row r="69" spans="1:10" ht="18" customHeight="1" x14ac:dyDescent="0.3"/>
    <row r="70" spans="1:10" ht="18" customHeight="1" x14ac:dyDescent="0.3"/>
    <row r="71" spans="1:10" ht="18" customHeight="1" x14ac:dyDescent="0.3"/>
  </sheetData>
  <mergeCells count="30">
    <mergeCell ref="A2:D2"/>
    <mergeCell ref="E2:I2"/>
    <mergeCell ref="A3:D3"/>
    <mergeCell ref="E3:I3"/>
    <mergeCell ref="A4:D4"/>
    <mergeCell ref="E4:I4"/>
    <mergeCell ref="C59:D59"/>
    <mergeCell ref="A5:D5"/>
    <mergeCell ref="A6:I6"/>
    <mergeCell ref="A7:I7"/>
    <mergeCell ref="A8:I8"/>
    <mergeCell ref="A10:A11"/>
    <mergeCell ref="B10:B11"/>
    <mergeCell ref="C10:D11"/>
    <mergeCell ref="E10:F10"/>
    <mergeCell ref="G10:H10"/>
    <mergeCell ref="I10:I11"/>
    <mergeCell ref="C56:I56"/>
    <mergeCell ref="C57:D58"/>
    <mergeCell ref="E57:F57"/>
    <mergeCell ref="G57:H57"/>
    <mergeCell ref="I57:I58"/>
    <mergeCell ref="E66:I66"/>
    <mergeCell ref="A67:D67"/>
    <mergeCell ref="E67:I67"/>
    <mergeCell ref="C60:D60"/>
    <mergeCell ref="C61:D61"/>
    <mergeCell ref="C62:D62"/>
    <mergeCell ref="C63:D63"/>
    <mergeCell ref="C64:D64"/>
  </mergeCells>
  <conditionalFormatting sqref="F12:F54 H12:H54">
    <cfRule type="cellIs" dxfId="15" priority="5" stopIfTrue="1" operator="equal">
      <formula>"SVG"</formula>
    </cfRule>
    <cfRule type="cellIs" dxfId="14" priority="6" stopIfTrue="1" operator="equal">
      <formula>"SVXS"</formula>
    </cfRule>
  </conditionalFormatting>
  <conditionalFormatting sqref="F55 H55">
    <cfRule type="cellIs" dxfId="13" priority="1" stopIfTrue="1" operator="equal">
      <formula>"SVG"</formula>
    </cfRule>
    <cfRule type="cellIs" dxfId="12" priority="2" stopIfTrue="1" operator="equal">
      <formula>"SVXS"</formula>
    </cfRule>
  </conditionalFormatting>
  <pageMargins left="0.2" right="0.2" top="0.35" bottom="0.31"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BIÊN BẢN HỌP LỚP</vt:lpstr>
      <vt:lpstr>BẢNG ĐIỂM</vt:lpstr>
      <vt:lpstr>BẢNG TỔNG</vt:lpstr>
      <vt:lpstr>'BIÊN BẢN HỌP LỚP'!Print_Titles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AutoBVT</cp:lastModifiedBy>
  <cp:lastPrinted>2024-01-11T00:40:48Z</cp:lastPrinted>
  <dcterms:created xsi:type="dcterms:W3CDTF">2023-12-01T01:41:38Z</dcterms:created>
  <dcterms:modified xsi:type="dcterms:W3CDTF">2024-01-23T14:21:55Z</dcterms:modified>
</cp:coreProperties>
</file>