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HƯƠNG OANH\TCHCTH\KẾ HOẠCH THỰC TẬP\2023-2024\HK2\"/>
    </mc:Choice>
  </mc:AlternateContent>
  <bookViews>
    <workbookView xWindow="120" yWindow="615" windowWidth="15480" windowHeight="7530"/>
  </bookViews>
  <sheets>
    <sheet name="HKII 2023 2024_12 01" sheetId="21" r:id="rId1"/>
  </sheets>
  <definedNames>
    <definedName name="_xlnm.Print_Titles" localSheetId="0">'HKII 2023 2024_12 01'!$6:$6</definedName>
  </definedNames>
  <calcPr calcId="162913"/>
</workbook>
</file>

<file path=xl/calcChain.xml><?xml version="1.0" encoding="utf-8"?>
<calcChain xmlns="http://schemas.openxmlformats.org/spreadsheetml/2006/main">
  <c r="E49" i="21" l="1"/>
  <c r="C49" i="21"/>
  <c r="D36" i="21" l="1"/>
  <c r="D37" i="21"/>
  <c r="D38" i="21"/>
  <c r="D39" i="21"/>
  <c r="D40" i="21"/>
  <c r="D41" i="21"/>
  <c r="D42" i="21"/>
  <c r="D35" i="21"/>
  <c r="E152" i="21" l="1"/>
  <c r="E153" i="21"/>
  <c r="E154" i="21"/>
  <c r="E155" i="21"/>
  <c r="E156" i="21"/>
  <c r="E157" i="21"/>
  <c r="D47" i="21"/>
  <c r="E47" i="21" s="1"/>
  <c r="D119" i="21"/>
  <c r="D48" i="21"/>
  <c r="E48" i="21" s="1"/>
  <c r="D124" i="21"/>
  <c r="D46" i="21"/>
  <c r="E46" i="21" s="1"/>
  <c r="D115" i="21"/>
  <c r="D45" i="21" l="1"/>
  <c r="E45" i="21" s="1"/>
  <c r="D104" i="21"/>
  <c r="E103" i="21"/>
  <c r="D87" i="21"/>
  <c r="E87" i="21" s="1"/>
  <c r="D86" i="21"/>
  <c r="E86" i="21" s="1"/>
  <c r="D76" i="21"/>
  <c r="D77" i="21"/>
  <c r="D78" i="21"/>
  <c r="D79" i="21"/>
  <c r="E79" i="21" s="1"/>
  <c r="D80" i="21"/>
  <c r="D81" i="21"/>
  <c r="E81" i="21" s="1"/>
  <c r="D82" i="21"/>
  <c r="E82" i="21" s="1"/>
  <c r="D75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80" i="21"/>
  <c r="E83" i="21"/>
  <c r="E84" i="21"/>
  <c r="E85" i="21"/>
  <c r="D44" i="21" l="1"/>
  <c r="D43" i="21"/>
  <c r="E41" i="21"/>
  <c r="E36" i="21"/>
  <c r="E37" i="21"/>
  <c r="E38" i="21"/>
  <c r="E39" i="21"/>
  <c r="E40" i="21"/>
  <c r="D34" i="21"/>
  <c r="E34" i="21" s="1"/>
  <c r="D52" i="21"/>
  <c r="E111" i="21" l="1"/>
  <c r="C162" i="21"/>
  <c r="E161" i="21"/>
  <c r="E160" i="21"/>
  <c r="E159" i="21"/>
  <c r="E158" i="21"/>
  <c r="E151" i="21"/>
  <c r="E150" i="21"/>
  <c r="E149" i="21"/>
  <c r="E148" i="21"/>
  <c r="E147" i="21"/>
  <c r="C145" i="21"/>
  <c r="E144" i="21"/>
  <c r="E143" i="21"/>
  <c r="E142" i="21"/>
  <c r="E141" i="21"/>
  <c r="E139" i="21"/>
  <c r="C137" i="21"/>
  <c r="E136" i="21"/>
  <c r="E135" i="21"/>
  <c r="E134" i="21"/>
  <c r="E133" i="21"/>
  <c r="E132" i="21"/>
  <c r="E131" i="21"/>
  <c r="E130" i="21"/>
  <c r="E129" i="21"/>
  <c r="E128" i="21"/>
  <c r="E127" i="21"/>
  <c r="E126" i="21"/>
  <c r="E125" i="21"/>
  <c r="E124" i="21"/>
  <c r="E123" i="21"/>
  <c r="E122" i="21"/>
  <c r="E121" i="21"/>
  <c r="E120" i="21"/>
  <c r="E119" i="21"/>
  <c r="E118" i="21"/>
  <c r="E117" i="21"/>
  <c r="E116" i="21"/>
  <c r="E115" i="21"/>
  <c r="C113" i="21"/>
  <c r="E112" i="21"/>
  <c r="E110" i="21"/>
  <c r="E109" i="21"/>
  <c r="E108" i="21"/>
  <c r="E107" i="21"/>
  <c r="C105" i="21"/>
  <c r="E104" i="21"/>
  <c r="E102" i="21"/>
  <c r="E101" i="21"/>
  <c r="E100" i="21"/>
  <c r="E99" i="21"/>
  <c r="E98" i="21"/>
  <c r="E97" i="21"/>
  <c r="E96" i="21"/>
  <c r="E95" i="21"/>
  <c r="E94" i="21"/>
  <c r="E93" i="21"/>
  <c r="E92" i="21"/>
  <c r="E91" i="21"/>
  <c r="E90" i="21"/>
  <c r="C88" i="21"/>
  <c r="E63" i="21"/>
  <c r="E62" i="21"/>
  <c r="E61" i="21"/>
  <c r="E60" i="21"/>
  <c r="E59" i="21"/>
  <c r="E58" i="21"/>
  <c r="E57" i="21"/>
  <c r="E56" i="21"/>
  <c r="E55" i="21"/>
  <c r="E54" i="21"/>
  <c r="E53" i="21"/>
  <c r="A53" i="2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71" i="21" s="1"/>
  <c r="A72" i="21" s="1"/>
  <c r="A73" i="21" s="1"/>
  <c r="A74" i="21" s="1"/>
  <c r="A75" i="21" s="1"/>
  <c r="A76" i="21" s="1"/>
  <c r="A77" i="21" s="1"/>
  <c r="A78" i="21" s="1"/>
  <c r="A79" i="21" s="1"/>
  <c r="A80" i="21" s="1"/>
  <c r="A81" i="21" s="1"/>
  <c r="A82" i="21" s="1"/>
  <c r="A83" i="21" s="1"/>
  <c r="A84" i="21" s="1"/>
  <c r="A85" i="21" s="1"/>
  <c r="A86" i="21" s="1"/>
  <c r="A87" i="21" s="1"/>
  <c r="E52" i="21"/>
  <c r="D50" i="21"/>
  <c r="E44" i="21"/>
  <c r="E43" i="21"/>
  <c r="E42" i="21"/>
  <c r="E35" i="21"/>
  <c r="C32" i="21"/>
  <c r="E31" i="21"/>
  <c r="E30" i="21"/>
  <c r="E29" i="21"/>
  <c r="E28" i="21"/>
  <c r="E27" i="21"/>
  <c r="E26" i="21"/>
  <c r="E25" i="21"/>
  <c r="E24" i="21"/>
  <c r="E23" i="21"/>
  <c r="E22" i="21"/>
  <c r="E21" i="21"/>
  <c r="E20" i="21"/>
  <c r="E19" i="21"/>
  <c r="E18" i="21"/>
  <c r="E17" i="21"/>
  <c r="E16" i="21"/>
  <c r="E15" i="21"/>
  <c r="E14" i="21"/>
  <c r="E13" i="21"/>
  <c r="E12" i="21"/>
  <c r="E11" i="21"/>
  <c r="E10" i="21"/>
  <c r="A10" i="21"/>
  <c r="A11" i="21" s="1"/>
  <c r="A12" i="21" s="1"/>
  <c r="A13" i="21" s="1"/>
  <c r="A14" i="21" s="1"/>
  <c r="A15" i="21" s="1"/>
  <c r="A16" i="21" s="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E9" i="21"/>
  <c r="A29" i="21" l="1"/>
  <c r="A30" i="21" s="1"/>
  <c r="A31" i="21" s="1"/>
  <c r="E145" i="21"/>
  <c r="E162" i="21"/>
  <c r="E88" i="21"/>
  <c r="E137" i="21"/>
  <c r="E105" i="21"/>
  <c r="E113" i="21"/>
  <c r="E32" i="21"/>
  <c r="E50" i="21" l="1"/>
  <c r="E163" i="21" s="1"/>
</calcChain>
</file>

<file path=xl/sharedStrings.xml><?xml version="1.0" encoding="utf-8"?>
<sst xmlns="http://schemas.openxmlformats.org/spreadsheetml/2006/main" count="201" uniqueCount="162">
  <si>
    <t>STT</t>
  </si>
  <si>
    <t>Lớp</t>
  </si>
  <si>
    <t>Sĩ số</t>
  </si>
  <si>
    <t>Ghi chú</t>
  </si>
  <si>
    <t>CỘNG HÒA XÃ HỘI CHỦ NGHĨA VIỆT NAM</t>
  </si>
  <si>
    <t>Độc lập - Tự do - Hạnh phúc</t>
  </si>
  <si>
    <t>TRƯỞNG PHÒNG</t>
  </si>
  <si>
    <t>Lâm Viết Dũng</t>
  </si>
  <si>
    <t>Bóng chuyền          (Thăng Long)</t>
  </si>
  <si>
    <t>TRƯỜNG CAO ĐẲNG LÝ TỰ TRỌNG</t>
  </si>
  <si>
    <t>THÀNH PHỐ HỒ CHÍ MINH</t>
  </si>
  <si>
    <t>Định mức cấp/1HK /1hs</t>
  </si>
  <si>
    <t xml:space="preserve">CỘNG </t>
  </si>
  <si>
    <t>CỘNG</t>
  </si>
  <si>
    <t>PHÒNG TỔ CHỨC - HC - TH</t>
  </si>
  <si>
    <t>Kinh phí cấp
 theo định mức</t>
  </si>
  <si>
    <t>VI. KHOA KHOA HỌC CƠ BẢN</t>
  </si>
  <si>
    <t>VII. KHOA XÂY DỰNG</t>
  </si>
  <si>
    <t>VIII. KHOA CÔNG NGHỆ THÔNG TIN</t>
  </si>
  <si>
    <t>TỔNG CỘNG (I+II+III+IV+V+VI+VII+VIII)</t>
  </si>
  <si>
    <t>I. KHOA CƠ KHÍ</t>
  </si>
  <si>
    <t>II. KHOA ĐỘNG LỰC</t>
  </si>
  <si>
    <t>V. KHOA ĐIỆN - ĐIỆN TỬ</t>
  </si>
  <si>
    <t>IV. KHOA MAY THỜI TRANG</t>
  </si>
  <si>
    <t>III. KHOA NHIỆT LẠNH</t>
  </si>
  <si>
    <t>21T4-ĐĐT1</t>
  </si>
  <si>
    <t>21T4-KML1</t>
  </si>
  <si>
    <t>21T4-VSL1</t>
  </si>
  <si>
    <t>21T4-TĐH1</t>
  </si>
  <si>
    <t>21T4-CKC1</t>
  </si>
  <si>
    <t>21T4-CTM1</t>
  </si>
  <si>
    <t>21T4-ANM1</t>
  </si>
  <si>
    <t>21T4-CMT1</t>
  </si>
  <si>
    <t>21T4-QTM1</t>
  </si>
  <si>
    <t>21T4-KXD1</t>
  </si>
  <si>
    <t>I.1. Học sinh khoa Cơ khí</t>
  </si>
  <si>
    <t>I.2. Các lớp qua ban</t>
  </si>
  <si>
    <t>CỘNG I.1 + I.2</t>
  </si>
  <si>
    <t>22C1-CCK1</t>
  </si>
  <si>
    <t>22C1-CCK2</t>
  </si>
  <si>
    <t>22C1-CCK3</t>
  </si>
  <si>
    <t>22C1-CCK4</t>
  </si>
  <si>
    <t>22C1-CTM1</t>
  </si>
  <si>
    <t>22C3-CCK1</t>
  </si>
  <si>
    <t>22C1-CNÔ1</t>
  </si>
  <si>
    <t>22C1-CNÔ2</t>
  </si>
  <si>
    <t>22C1-CNÔ3</t>
  </si>
  <si>
    <t>22C1-CNÔ4</t>
  </si>
  <si>
    <t>22C1-CNÔ7</t>
  </si>
  <si>
    <t>22C1-CNÔ8</t>
  </si>
  <si>
    <t>22C1-CNÔ9</t>
  </si>
  <si>
    <t>22C3-CNÔ1</t>
  </si>
  <si>
    <t>22C3-CNÔ2</t>
  </si>
  <si>
    <t>22C3-CNÔ3</t>
  </si>
  <si>
    <t>22C6-CNÔ1</t>
  </si>
  <si>
    <t>22T4-CĐT1</t>
  </si>
  <si>
    <t>22C1-CĐT1</t>
  </si>
  <si>
    <t>22C1-ĐCN1</t>
  </si>
  <si>
    <t>22C1-ĐCN2</t>
  </si>
  <si>
    <t>22C1-ĐĐT1</t>
  </si>
  <si>
    <t>22C1-TĐH1</t>
  </si>
  <si>
    <t>22T4-ĐĐT1</t>
  </si>
  <si>
    <t>22C1-CNL1</t>
  </si>
  <si>
    <t>22C1-KML1</t>
  </si>
  <si>
    <t>22C1-VSL1</t>
  </si>
  <si>
    <t>22T4-KML1</t>
  </si>
  <si>
    <t>22T4-VSL1</t>
  </si>
  <si>
    <t>Cộng I.1</t>
  </si>
  <si>
    <t>22C1-CNM1</t>
  </si>
  <si>
    <t>22T4-CNM1</t>
  </si>
  <si>
    <t>22C1-CMT1</t>
  </si>
  <si>
    <t>22C1-QTM1</t>
  </si>
  <si>
    <t>Cộng I.2</t>
  </si>
  <si>
    <t>23C2-CNÔ1</t>
  </si>
  <si>
    <t>23C2-CNÔ2</t>
  </si>
  <si>
    <t>23C2-CNÔ3</t>
  </si>
  <si>
    <t>21T4-CNÔ1</t>
  </si>
  <si>
    <t>21T4-CNÔ2</t>
  </si>
  <si>
    <t>21T4-CNÔ3</t>
  </si>
  <si>
    <t>23T2-CNÔ1</t>
  </si>
  <si>
    <t>22C7-CCK1</t>
  </si>
  <si>
    <t>22T4-CCK1</t>
  </si>
  <si>
    <t>22T4-CKC1</t>
  </si>
  <si>
    <t>22T4-CTM1</t>
  </si>
  <si>
    <t>23C1-CCK1</t>
  </si>
  <si>
    <t>23C1-CCK2</t>
  </si>
  <si>
    <t>23C1-CCK3</t>
  </si>
  <si>
    <t>23C1-CTM1</t>
  </si>
  <si>
    <t>23C2-CCK1</t>
  </si>
  <si>
    <t>23C2-CKL1</t>
  </si>
  <si>
    <t>23C2-CTM1</t>
  </si>
  <si>
    <t>23T4-CCK1</t>
  </si>
  <si>
    <t>23T4-CCK2</t>
  </si>
  <si>
    <t>23T4-CTM1</t>
  </si>
  <si>
    <t>21T4-ĐCN1</t>
  </si>
  <si>
    <t>22T4-TĐH1</t>
  </si>
  <si>
    <t>23C1-CĐT1</t>
  </si>
  <si>
    <t>23C1-ĐCN1</t>
  </si>
  <si>
    <t>23C1-ĐĐT1</t>
  </si>
  <si>
    <t>23C1-TĐH1</t>
  </si>
  <si>
    <t>23C2-CĐT1</t>
  </si>
  <si>
    <t>23C2-ĐĐT1</t>
  </si>
  <si>
    <t>23C2-ĐCN1</t>
  </si>
  <si>
    <t>23C2-TĐH1</t>
  </si>
  <si>
    <t>23C2-CMT1</t>
  </si>
  <si>
    <t>23C2-QTM1</t>
  </si>
  <si>
    <t>23T4-CNM1</t>
  </si>
  <si>
    <t>23C2-CNL1</t>
  </si>
  <si>
    <t>23C2-KML1</t>
  </si>
  <si>
    <t>23C2-VSL1</t>
  </si>
  <si>
    <t>23C1-CNL1</t>
  </si>
  <si>
    <t>23C1-KML1</t>
  </si>
  <si>
    <t>23C1-VSL1</t>
  </si>
  <si>
    <t>23T4-KML1</t>
  </si>
  <si>
    <t>23T4-VSL1</t>
  </si>
  <si>
    <t>22C1-KXD1</t>
  </si>
  <si>
    <t>23C8-ĐCN1</t>
  </si>
  <si>
    <t>23C1-MTT1</t>
  </si>
  <si>
    <t>BẢNG DỰ TRÙ KINH PHÍ MUA VẬT TƯ THỰC TẬP 
 HỌC KỲ II/2023-2024</t>
  </si>
  <si>
    <t>21T4-CCK1</t>
  </si>
  <si>
    <t>78% chi phí</t>
  </si>
  <si>
    <t>22% chi phí</t>
  </si>
  <si>
    <t>23C1-CNÔ1</t>
  </si>
  <si>
    <t>33% chi phí</t>
  </si>
  <si>
    <t>23C1-CNÔ2</t>
  </si>
  <si>
    <t>23C1-CNÔ3</t>
  </si>
  <si>
    <t>23C1-CNÔ4</t>
  </si>
  <si>
    <t>23C1-CNÔ5</t>
  </si>
  <si>
    <t>23C1-CNÔ6</t>
  </si>
  <si>
    <t>23C1-CNÔ7</t>
  </si>
  <si>
    <t>23C1-CNÔ8</t>
  </si>
  <si>
    <t>23C3-CNÔ1</t>
  </si>
  <si>
    <t>23C3-CNÔ2</t>
  </si>
  <si>
    <t>60% chi phí</t>
  </si>
  <si>
    <t>22C1-CNÔ5</t>
  </si>
  <si>
    <t>22C1-CNÔ6</t>
  </si>
  <si>
    <t>22T4-CNÔ1</t>
  </si>
  <si>
    <t>22T4-CNÔ2</t>
  </si>
  <si>
    <t>22T4-CNÔ3</t>
  </si>
  <si>
    <t>22T4-CNÔ4</t>
  </si>
  <si>
    <t>22T4-CNÔ5</t>
  </si>
  <si>
    <t>22T4-CNÔ6</t>
  </si>
  <si>
    <t>67% chi phí</t>
  </si>
  <si>
    <t>40% chi phí</t>
  </si>
  <si>
    <t>21T4-CNM1</t>
  </si>
  <si>
    <t>23C2-CNM1</t>
  </si>
  <si>
    <t>23C1-KXD1</t>
  </si>
  <si>
    <t>23C2-KXD1</t>
  </si>
  <si>
    <t>21T4-CĐT1</t>
  </si>
  <si>
    <t>68% chi phí</t>
  </si>
  <si>
    <t>32% chi phí</t>
  </si>
  <si>
    <t>22T4-ĐCN1</t>
  </si>
  <si>
    <t>71% chi phí</t>
  </si>
  <si>
    <t>29% chi phí</t>
  </si>
  <si>
    <t>22T4-ANM1</t>
  </si>
  <si>
    <t>22T4-CMT1</t>
  </si>
  <si>
    <t>22T4-QTM1</t>
  </si>
  <si>
    <t>23C1-CMT1</t>
  </si>
  <si>
    <t>23C1-QTM1</t>
  </si>
  <si>
    <t>23C2-ANM1</t>
  </si>
  <si>
    <t>23T4-CMT1</t>
  </si>
  <si>
    <t>23T4-QTM1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</si>
</sst>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0" fontId="5" fillId="2" borderId="0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164" fontId="6" fillId="2" borderId="3" xfId="1" applyNumberFormat="1" applyFont="1" applyFill="1" applyBorder="1" applyAlignment="1">
      <alignment horizontal="left" vertical="center"/>
    </xf>
    <xf numFmtId="164" fontId="6" fillId="2" borderId="1" xfId="1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9" fillId="2" borderId="1" xfId="0" quotePrefix="1" applyFont="1" applyFill="1" applyBorder="1" applyAlignment="1">
      <alignment vertical="center"/>
    </xf>
    <xf numFmtId="0" fontId="7" fillId="2" borderId="3" xfId="0" quotePrefix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vertical="center"/>
    </xf>
    <xf numFmtId="164" fontId="7" fillId="2" borderId="1" xfId="1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1" applyNumberFormat="1" applyFont="1" applyFill="1" applyBorder="1" applyAlignment="1">
      <alignment horizontal="right" vertical="center"/>
    </xf>
    <xf numFmtId="0" fontId="13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right" vertical="center"/>
    </xf>
    <xf numFmtId="164" fontId="6" fillId="2" borderId="2" xfId="1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/>
    </xf>
    <xf numFmtId="164" fontId="15" fillId="2" borderId="1" xfId="1" applyNumberFormat="1" applyFont="1" applyFill="1" applyBorder="1" applyAlignment="1">
      <alignment horizontal="right" vertical="center"/>
    </xf>
    <xf numFmtId="0" fontId="6" fillId="2" borderId="4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vertical="center"/>
    </xf>
    <xf numFmtId="0" fontId="14" fillId="2" borderId="1" xfId="0" applyFont="1" applyFill="1" applyBorder="1"/>
    <xf numFmtId="37" fontId="1" fillId="2" borderId="1" xfId="0" applyNumberFormat="1" applyFont="1" applyFill="1" applyBorder="1"/>
    <xf numFmtId="164" fontId="7" fillId="2" borderId="0" xfId="1" applyNumberFormat="1" applyFont="1" applyFill="1" applyBorder="1" applyAlignment="1">
      <alignment vertical="center"/>
    </xf>
    <xf numFmtId="164" fontId="1" fillId="0" borderId="2" xfId="1" applyNumberFormat="1" applyFont="1" applyFill="1" applyBorder="1" applyAlignment="1">
      <alignment vertical="center"/>
    </xf>
    <xf numFmtId="0" fontId="6" fillId="2" borderId="0" xfId="0" applyFont="1" applyFill="1" applyBorder="1"/>
    <xf numFmtId="0" fontId="10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0" fontId="10" fillId="2" borderId="0" xfId="0" applyFont="1" applyFill="1" applyBorder="1" applyAlignment="1">
      <alignment vertical="center"/>
    </xf>
    <xf numFmtId="37" fontId="1" fillId="2" borderId="0" xfId="0" applyNumberFormat="1" applyFont="1" applyFill="1" applyBorder="1"/>
    <xf numFmtId="0" fontId="10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/>
    </xf>
    <xf numFmtId="0" fontId="16" fillId="2" borderId="0" xfId="0" applyFont="1" applyFill="1" applyBorder="1"/>
    <xf numFmtId="0" fontId="10" fillId="2" borderId="0" xfId="0" applyFont="1" applyFill="1" applyBorder="1" applyAlignment="1">
      <alignment horizontal="center"/>
    </xf>
    <xf numFmtId="164" fontId="6" fillId="2" borderId="2" xfId="1" applyNumberFormat="1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164" fontId="14" fillId="2" borderId="1" xfId="0" applyNumberFormat="1" applyFont="1" applyFill="1" applyBorder="1"/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2" borderId="3" xfId="1" applyNumberFormat="1" applyFont="1" applyFill="1" applyBorder="1" applyAlignment="1">
      <alignment vertical="center"/>
    </xf>
    <xf numFmtId="0" fontId="18" fillId="0" borderId="1" xfId="2" applyNumberFormat="1" applyFont="1" applyBorder="1" applyAlignment="1">
      <alignment horizontal="left" vertical="center" wrapText="1"/>
    </xf>
    <xf numFmtId="0" fontId="18" fillId="0" borderId="1" xfId="2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6" fillId="2" borderId="2" xfId="0" quotePrefix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9" fillId="0" borderId="1" xfId="2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/>
    </xf>
    <xf numFmtId="0" fontId="7" fillId="2" borderId="6" xfId="0" quotePrefix="1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164" fontId="7" fillId="2" borderId="2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64" fontId="7" fillId="2" borderId="6" xfId="1" applyNumberFormat="1" applyFont="1" applyFill="1" applyBorder="1" applyAlignment="1">
      <alignment horizontal="left" vertical="center"/>
    </xf>
    <xf numFmtId="164" fontId="7" fillId="2" borderId="2" xfId="1" applyNumberFormat="1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3" xfId="1" applyNumberFormat="1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3" xfId="1" applyNumberFormat="1" applyFont="1" applyFill="1" applyBorder="1" applyAlignment="1">
      <alignment horizontal="left" vertical="center"/>
    </xf>
    <xf numFmtId="0" fontId="7" fillId="2" borderId="6" xfId="1" applyNumberFormat="1" applyFont="1" applyFill="1" applyBorder="1" applyAlignment="1">
      <alignment horizontal="left" vertical="center"/>
    </xf>
    <xf numFmtId="164" fontId="7" fillId="2" borderId="6" xfId="1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9" fontId="13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6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905370</xdr:colOff>
      <xdr:row>2</xdr:row>
      <xdr:rowOff>16565</xdr:rowOff>
    </xdr:from>
    <xdr:to>
      <xdr:col>5</xdr:col>
      <xdr:colOff>196214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562845" y="426140"/>
          <a:ext cx="17863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3"/>
  <sheetViews>
    <sheetView tabSelected="1" view="pageLayout" topLeftCell="A157" zoomScale="115" zoomScaleNormal="100" zoomScalePageLayoutView="115" workbookViewId="0">
      <selection activeCell="F166" sqref="F166"/>
    </sheetView>
  </sheetViews>
  <sheetFormatPr defaultRowHeight="15" x14ac:dyDescent="0.25"/>
  <cols>
    <col min="1" max="1" width="5.85546875" style="47" customWidth="1"/>
    <col min="2" max="2" width="21.140625" style="47" customWidth="1"/>
    <col min="3" max="3" width="10.140625" style="50" customWidth="1"/>
    <col min="4" max="4" width="15.85546875" style="42" customWidth="1"/>
    <col min="5" max="5" width="19" style="42" customWidth="1"/>
    <col min="6" max="6" width="15.85546875" style="42" customWidth="1"/>
    <col min="7" max="16384" width="9.140625" style="42"/>
  </cols>
  <sheetData>
    <row r="1" spans="1:6" s="41" customFormat="1" ht="15.75" x14ac:dyDescent="0.25">
      <c r="A1" s="72" t="s">
        <v>9</v>
      </c>
      <c r="B1" s="72"/>
      <c r="C1" s="72"/>
      <c r="D1" s="72" t="s">
        <v>4</v>
      </c>
      <c r="E1" s="72"/>
      <c r="F1" s="72"/>
    </row>
    <row r="2" spans="1:6" s="41" customFormat="1" ht="16.5" x14ac:dyDescent="0.25">
      <c r="A2" s="72" t="s">
        <v>10</v>
      </c>
      <c r="B2" s="72"/>
      <c r="C2" s="72"/>
      <c r="D2" s="73" t="s">
        <v>5</v>
      </c>
      <c r="E2" s="73"/>
      <c r="F2" s="73"/>
    </row>
    <row r="3" spans="1:6" ht="15.75" x14ac:dyDescent="0.25">
      <c r="A3" s="74" t="s">
        <v>14</v>
      </c>
      <c r="B3" s="74"/>
      <c r="C3" s="74"/>
      <c r="D3" s="41"/>
      <c r="E3" s="41"/>
      <c r="F3" s="41"/>
    </row>
    <row r="4" spans="1:6" ht="11.25" customHeight="1" x14ac:dyDescent="0.25">
      <c r="A4" s="61"/>
      <c r="B4" s="61"/>
      <c r="C4" s="43"/>
      <c r="D4" s="41"/>
      <c r="E4" s="41"/>
      <c r="F4" s="41"/>
    </row>
    <row r="5" spans="1:6" s="1" customFormat="1" ht="53.25" customHeight="1" x14ac:dyDescent="0.25">
      <c r="A5" s="65" t="s">
        <v>118</v>
      </c>
      <c r="B5" s="65"/>
      <c r="C5" s="65"/>
      <c r="D5" s="65"/>
      <c r="E5" s="65"/>
      <c r="F5" s="65"/>
    </row>
    <row r="6" spans="1:6" s="1" customFormat="1" ht="31.5" x14ac:dyDescent="0.25">
      <c r="A6" s="2" t="s">
        <v>0</v>
      </c>
      <c r="B6" s="2" t="s">
        <v>1</v>
      </c>
      <c r="C6" s="3" t="s">
        <v>2</v>
      </c>
      <c r="D6" s="4" t="s">
        <v>11</v>
      </c>
      <c r="E6" s="3" t="s">
        <v>15</v>
      </c>
      <c r="F6" s="5" t="s">
        <v>3</v>
      </c>
    </row>
    <row r="7" spans="1:6" s="1" customFormat="1" ht="22.5" customHeight="1" x14ac:dyDescent="0.25">
      <c r="A7" s="66" t="s">
        <v>20</v>
      </c>
      <c r="B7" s="67"/>
      <c r="C7" s="67"/>
      <c r="D7" s="67"/>
      <c r="E7" s="44"/>
      <c r="F7" s="6"/>
    </row>
    <row r="8" spans="1:6" s="1" customFormat="1" ht="22.5" customHeight="1" x14ac:dyDescent="0.25">
      <c r="A8" s="66" t="s">
        <v>35</v>
      </c>
      <c r="B8" s="67"/>
      <c r="C8" s="67"/>
      <c r="D8" s="68"/>
      <c r="E8" s="44"/>
      <c r="F8" s="6"/>
    </row>
    <row r="9" spans="1:6" s="1" customFormat="1" ht="21.75" customHeight="1" x14ac:dyDescent="0.25">
      <c r="A9" s="7">
        <v>1</v>
      </c>
      <c r="B9" s="57" t="s">
        <v>119</v>
      </c>
      <c r="C9" s="58">
        <v>37</v>
      </c>
      <c r="D9" s="8">
        <v>540000</v>
      </c>
      <c r="E9" s="9">
        <f>C9*D9</f>
        <v>19980000</v>
      </c>
      <c r="F9" s="6"/>
    </row>
    <row r="10" spans="1:6" s="1" customFormat="1" ht="21.75" customHeight="1" x14ac:dyDescent="0.25">
      <c r="A10" s="7">
        <f>A9+1</f>
        <v>2</v>
      </c>
      <c r="B10" s="57" t="s">
        <v>29</v>
      </c>
      <c r="C10" s="58">
        <v>25</v>
      </c>
      <c r="D10" s="8">
        <v>540000</v>
      </c>
      <c r="E10" s="9">
        <f t="shared" ref="E10:E31" si="0">C10*D10</f>
        <v>13500000</v>
      </c>
      <c r="F10" s="6"/>
    </row>
    <row r="11" spans="1:6" s="1" customFormat="1" ht="21.75" customHeight="1" x14ac:dyDescent="0.25">
      <c r="A11" s="7">
        <f t="shared" ref="A11:A31" si="1">A10+1</f>
        <v>3</v>
      </c>
      <c r="B11" s="57" t="s">
        <v>30</v>
      </c>
      <c r="C11" s="58">
        <v>15</v>
      </c>
      <c r="D11" s="8">
        <v>540000</v>
      </c>
      <c r="E11" s="9">
        <f t="shared" si="0"/>
        <v>8100000</v>
      </c>
      <c r="F11" s="6"/>
    </row>
    <row r="12" spans="1:6" s="1" customFormat="1" ht="21.75" customHeight="1" x14ac:dyDescent="0.25">
      <c r="A12" s="7">
        <f t="shared" si="1"/>
        <v>4</v>
      </c>
      <c r="B12" s="57" t="s">
        <v>38</v>
      </c>
      <c r="C12" s="58">
        <v>35</v>
      </c>
      <c r="D12" s="8">
        <v>540000</v>
      </c>
      <c r="E12" s="9">
        <f t="shared" si="0"/>
        <v>18900000</v>
      </c>
      <c r="F12" s="6"/>
    </row>
    <row r="13" spans="1:6" s="1" customFormat="1" ht="21.75" customHeight="1" x14ac:dyDescent="0.25">
      <c r="A13" s="7">
        <f t="shared" si="1"/>
        <v>5</v>
      </c>
      <c r="B13" s="57" t="s">
        <v>39</v>
      </c>
      <c r="C13" s="58">
        <v>45</v>
      </c>
      <c r="D13" s="8">
        <v>540000</v>
      </c>
      <c r="E13" s="9">
        <f t="shared" si="0"/>
        <v>24300000</v>
      </c>
      <c r="F13" s="10"/>
    </row>
    <row r="14" spans="1:6" s="1" customFormat="1" ht="21.75" customHeight="1" x14ac:dyDescent="0.25">
      <c r="A14" s="7">
        <f t="shared" si="1"/>
        <v>6</v>
      </c>
      <c r="B14" s="57" t="s">
        <v>40</v>
      </c>
      <c r="C14" s="58">
        <v>45</v>
      </c>
      <c r="D14" s="8">
        <v>540000</v>
      </c>
      <c r="E14" s="9">
        <f t="shared" si="0"/>
        <v>24300000</v>
      </c>
      <c r="F14" s="10"/>
    </row>
    <row r="15" spans="1:6" s="1" customFormat="1" ht="21.75" customHeight="1" x14ac:dyDescent="0.25">
      <c r="A15" s="7">
        <f t="shared" si="1"/>
        <v>7</v>
      </c>
      <c r="B15" s="57" t="s">
        <v>41</v>
      </c>
      <c r="C15" s="58">
        <v>41</v>
      </c>
      <c r="D15" s="8">
        <v>540000</v>
      </c>
      <c r="E15" s="9">
        <f t="shared" si="0"/>
        <v>22140000</v>
      </c>
      <c r="F15" s="11"/>
    </row>
    <row r="16" spans="1:6" s="1" customFormat="1" ht="21.75" customHeight="1" x14ac:dyDescent="0.25">
      <c r="A16" s="7">
        <f t="shared" si="1"/>
        <v>8</v>
      </c>
      <c r="B16" s="57" t="s">
        <v>42</v>
      </c>
      <c r="C16" s="58">
        <v>36</v>
      </c>
      <c r="D16" s="8">
        <v>540000</v>
      </c>
      <c r="E16" s="9">
        <f t="shared" si="0"/>
        <v>19440000</v>
      </c>
      <c r="F16" s="11"/>
    </row>
    <row r="17" spans="1:6" s="1" customFormat="1" ht="21.75" customHeight="1" x14ac:dyDescent="0.25">
      <c r="A17" s="7">
        <f t="shared" si="1"/>
        <v>9</v>
      </c>
      <c r="B17" s="57" t="s">
        <v>43</v>
      </c>
      <c r="C17" s="58">
        <v>13</v>
      </c>
      <c r="D17" s="8">
        <v>540000</v>
      </c>
      <c r="E17" s="9">
        <f t="shared" si="0"/>
        <v>7020000</v>
      </c>
      <c r="F17" s="11"/>
    </row>
    <row r="18" spans="1:6" s="1" customFormat="1" ht="21.75" customHeight="1" x14ac:dyDescent="0.25">
      <c r="A18" s="7">
        <f t="shared" si="1"/>
        <v>10</v>
      </c>
      <c r="B18" s="57" t="s">
        <v>80</v>
      </c>
      <c r="C18" s="58">
        <v>14</v>
      </c>
      <c r="D18" s="8">
        <v>540000</v>
      </c>
      <c r="E18" s="9">
        <f>C18*D18</f>
        <v>7560000</v>
      </c>
      <c r="F18" s="11"/>
    </row>
    <row r="19" spans="1:6" s="1" customFormat="1" ht="21.75" customHeight="1" x14ac:dyDescent="0.25">
      <c r="A19" s="7">
        <f t="shared" si="1"/>
        <v>11</v>
      </c>
      <c r="B19" s="57" t="s">
        <v>81</v>
      </c>
      <c r="C19" s="58">
        <v>56</v>
      </c>
      <c r="D19" s="8">
        <v>540000</v>
      </c>
      <c r="E19" s="9">
        <f t="shared" si="0"/>
        <v>30240000</v>
      </c>
      <c r="F19" s="11"/>
    </row>
    <row r="20" spans="1:6" s="1" customFormat="1" ht="21.75" customHeight="1" x14ac:dyDescent="0.25">
      <c r="A20" s="7">
        <f>A19+1</f>
        <v>12</v>
      </c>
      <c r="B20" s="57" t="s">
        <v>82</v>
      </c>
      <c r="C20" s="58">
        <v>21</v>
      </c>
      <c r="D20" s="8">
        <v>540000</v>
      </c>
      <c r="E20" s="9">
        <f>C20*D20</f>
        <v>11340000</v>
      </c>
      <c r="F20" s="11"/>
    </row>
    <row r="21" spans="1:6" s="1" customFormat="1" ht="21.75" customHeight="1" x14ac:dyDescent="0.25">
      <c r="A21" s="7">
        <f t="shared" si="1"/>
        <v>13</v>
      </c>
      <c r="B21" s="57" t="s">
        <v>83</v>
      </c>
      <c r="C21" s="58">
        <v>19</v>
      </c>
      <c r="D21" s="8">
        <v>540000</v>
      </c>
      <c r="E21" s="9">
        <f t="shared" si="0"/>
        <v>10260000</v>
      </c>
      <c r="F21" s="11"/>
    </row>
    <row r="22" spans="1:6" s="1" customFormat="1" ht="21.75" customHeight="1" x14ac:dyDescent="0.25">
      <c r="A22" s="7">
        <f t="shared" si="1"/>
        <v>14</v>
      </c>
      <c r="B22" s="57" t="s">
        <v>84</v>
      </c>
      <c r="C22" s="58">
        <v>56</v>
      </c>
      <c r="D22" s="8">
        <v>540000</v>
      </c>
      <c r="E22" s="9">
        <f t="shared" si="0"/>
        <v>30240000</v>
      </c>
      <c r="F22" s="11"/>
    </row>
    <row r="23" spans="1:6" s="1" customFormat="1" ht="21" customHeight="1" x14ac:dyDescent="0.25">
      <c r="A23" s="7">
        <f t="shared" si="1"/>
        <v>15</v>
      </c>
      <c r="B23" s="57" t="s">
        <v>85</v>
      </c>
      <c r="C23" s="58">
        <v>53</v>
      </c>
      <c r="D23" s="8">
        <v>540000</v>
      </c>
      <c r="E23" s="9">
        <f t="shared" si="0"/>
        <v>28620000</v>
      </c>
      <c r="F23" s="11"/>
    </row>
    <row r="24" spans="1:6" s="1" customFormat="1" ht="21.75" customHeight="1" x14ac:dyDescent="0.25">
      <c r="A24" s="7">
        <f t="shared" si="1"/>
        <v>16</v>
      </c>
      <c r="B24" s="57" t="s">
        <v>86</v>
      </c>
      <c r="C24" s="58">
        <v>32</v>
      </c>
      <c r="D24" s="8">
        <v>540000</v>
      </c>
      <c r="E24" s="9">
        <f t="shared" si="0"/>
        <v>17280000</v>
      </c>
      <c r="F24" s="11"/>
    </row>
    <row r="25" spans="1:6" s="1" customFormat="1" ht="21.75" customHeight="1" x14ac:dyDescent="0.25">
      <c r="A25" s="7">
        <f t="shared" si="1"/>
        <v>17</v>
      </c>
      <c r="B25" s="57" t="s">
        <v>87</v>
      </c>
      <c r="C25" s="58">
        <v>23</v>
      </c>
      <c r="D25" s="8">
        <v>540000</v>
      </c>
      <c r="E25" s="9">
        <f t="shared" si="0"/>
        <v>12420000</v>
      </c>
      <c r="F25" s="11"/>
    </row>
    <row r="26" spans="1:6" s="1" customFormat="1" ht="21.75" customHeight="1" x14ac:dyDescent="0.25">
      <c r="A26" s="7">
        <f t="shared" si="1"/>
        <v>18</v>
      </c>
      <c r="B26" s="57" t="s">
        <v>88</v>
      </c>
      <c r="C26" s="58">
        <v>38</v>
      </c>
      <c r="D26" s="8">
        <v>540000</v>
      </c>
      <c r="E26" s="9">
        <f t="shared" si="0"/>
        <v>20520000</v>
      </c>
      <c r="F26" s="11"/>
    </row>
    <row r="27" spans="1:6" s="1" customFormat="1" ht="21.75" customHeight="1" x14ac:dyDescent="0.25">
      <c r="A27" s="7">
        <f t="shared" si="1"/>
        <v>19</v>
      </c>
      <c r="B27" s="57" t="s">
        <v>89</v>
      </c>
      <c r="C27" s="58">
        <v>23</v>
      </c>
      <c r="D27" s="8">
        <v>540000</v>
      </c>
      <c r="E27" s="9">
        <f>C27*D27</f>
        <v>12420000</v>
      </c>
      <c r="F27" s="11"/>
    </row>
    <row r="28" spans="1:6" s="1" customFormat="1" ht="21.75" customHeight="1" x14ac:dyDescent="0.25">
      <c r="A28" s="7">
        <f t="shared" si="1"/>
        <v>20</v>
      </c>
      <c r="B28" s="57" t="s">
        <v>90</v>
      </c>
      <c r="C28" s="63">
        <v>54</v>
      </c>
      <c r="D28" s="8">
        <v>540000</v>
      </c>
      <c r="E28" s="9">
        <f t="shared" si="0"/>
        <v>29160000</v>
      </c>
      <c r="F28" s="11"/>
    </row>
    <row r="29" spans="1:6" s="1" customFormat="1" ht="21.75" customHeight="1" x14ac:dyDescent="0.25">
      <c r="A29" s="7">
        <f t="shared" si="1"/>
        <v>21</v>
      </c>
      <c r="B29" s="57" t="s">
        <v>91</v>
      </c>
      <c r="C29" s="7">
        <v>56</v>
      </c>
      <c r="D29" s="8">
        <v>540000</v>
      </c>
      <c r="E29" s="9">
        <f t="shared" si="0"/>
        <v>30240000</v>
      </c>
      <c r="F29" s="11"/>
    </row>
    <row r="30" spans="1:6" s="1" customFormat="1" ht="21.75" customHeight="1" x14ac:dyDescent="0.25">
      <c r="A30" s="7">
        <f t="shared" si="1"/>
        <v>22</v>
      </c>
      <c r="B30" s="57" t="s">
        <v>92</v>
      </c>
      <c r="C30" s="7">
        <v>43</v>
      </c>
      <c r="D30" s="8">
        <v>540000</v>
      </c>
      <c r="E30" s="9">
        <f t="shared" si="0"/>
        <v>23220000</v>
      </c>
      <c r="F30" s="11"/>
    </row>
    <row r="31" spans="1:6" s="1" customFormat="1" ht="21.75" customHeight="1" x14ac:dyDescent="0.25">
      <c r="A31" s="7">
        <f t="shared" si="1"/>
        <v>23</v>
      </c>
      <c r="B31" s="57" t="s">
        <v>93</v>
      </c>
      <c r="C31" s="17">
        <v>40</v>
      </c>
      <c r="D31" s="8">
        <v>540000</v>
      </c>
      <c r="E31" s="9">
        <f t="shared" si="0"/>
        <v>21600000</v>
      </c>
      <c r="F31" s="11"/>
    </row>
    <row r="32" spans="1:6" s="1" customFormat="1" ht="21.75" customHeight="1" x14ac:dyDescent="0.25">
      <c r="A32" s="7"/>
      <c r="B32" s="13" t="s">
        <v>67</v>
      </c>
      <c r="C32" s="2">
        <f>SUM(C9:C31)</f>
        <v>820</v>
      </c>
      <c r="D32" s="14"/>
      <c r="E32" s="15">
        <f>SUM(E9:E31)</f>
        <v>442800000</v>
      </c>
      <c r="F32" s="11"/>
    </row>
    <row r="33" spans="1:6" s="1" customFormat="1" ht="21.75" customHeight="1" x14ac:dyDescent="0.25">
      <c r="A33" s="69" t="s">
        <v>36</v>
      </c>
      <c r="B33" s="70"/>
      <c r="C33" s="70"/>
      <c r="D33" s="71"/>
      <c r="E33" s="15"/>
      <c r="F33" s="11"/>
    </row>
    <row r="34" spans="1:6" s="1" customFormat="1" ht="21.75" customHeight="1" x14ac:dyDescent="0.25">
      <c r="A34" s="60">
        <v>1</v>
      </c>
      <c r="B34" s="57" t="s">
        <v>79</v>
      </c>
      <c r="C34" s="17">
        <v>34</v>
      </c>
      <c r="D34" s="22">
        <f>540000*0.22</f>
        <v>118800</v>
      </c>
      <c r="E34" s="16">
        <f>C34*D34</f>
        <v>4039200</v>
      </c>
      <c r="F34" s="11" t="s">
        <v>121</v>
      </c>
    </row>
    <row r="35" spans="1:6" s="1" customFormat="1" ht="21.75" customHeight="1" x14ac:dyDescent="0.25">
      <c r="A35" s="60">
        <v>2</v>
      </c>
      <c r="B35" s="57" t="s">
        <v>122</v>
      </c>
      <c r="C35" s="17">
        <v>58</v>
      </c>
      <c r="D35" s="22">
        <f>540000*0.33</f>
        <v>178200</v>
      </c>
      <c r="E35" s="9">
        <f t="shared" ref="E35:E45" si="2">C35*D35</f>
        <v>10335600</v>
      </c>
      <c r="F35" s="11" t="s">
        <v>123</v>
      </c>
    </row>
    <row r="36" spans="1:6" s="1" customFormat="1" ht="21.75" customHeight="1" x14ac:dyDescent="0.25">
      <c r="A36" s="60">
        <v>3</v>
      </c>
      <c r="B36" s="57" t="s">
        <v>124</v>
      </c>
      <c r="C36" s="17">
        <v>57</v>
      </c>
      <c r="D36" s="22">
        <f t="shared" ref="D36:D42" si="3">540000*0.33</f>
        <v>178200</v>
      </c>
      <c r="E36" s="9">
        <f t="shared" si="2"/>
        <v>10157400</v>
      </c>
      <c r="F36" s="11" t="s">
        <v>123</v>
      </c>
    </row>
    <row r="37" spans="1:6" s="1" customFormat="1" ht="21.75" customHeight="1" x14ac:dyDescent="0.25">
      <c r="A37" s="60">
        <v>4</v>
      </c>
      <c r="B37" s="57" t="s">
        <v>125</v>
      </c>
      <c r="C37" s="17">
        <v>60</v>
      </c>
      <c r="D37" s="22">
        <f t="shared" si="3"/>
        <v>178200</v>
      </c>
      <c r="E37" s="9">
        <f t="shared" si="2"/>
        <v>10692000</v>
      </c>
      <c r="F37" s="11" t="s">
        <v>123</v>
      </c>
    </row>
    <row r="38" spans="1:6" s="1" customFormat="1" ht="21.75" customHeight="1" x14ac:dyDescent="0.25">
      <c r="A38" s="60">
        <v>5</v>
      </c>
      <c r="B38" s="57" t="s">
        <v>126</v>
      </c>
      <c r="C38" s="17">
        <v>60</v>
      </c>
      <c r="D38" s="22">
        <f t="shared" si="3"/>
        <v>178200</v>
      </c>
      <c r="E38" s="9">
        <f t="shared" si="2"/>
        <v>10692000</v>
      </c>
      <c r="F38" s="11" t="s">
        <v>123</v>
      </c>
    </row>
    <row r="39" spans="1:6" s="1" customFormat="1" ht="21.75" customHeight="1" x14ac:dyDescent="0.25">
      <c r="A39" s="60">
        <v>6</v>
      </c>
      <c r="B39" s="57" t="s">
        <v>127</v>
      </c>
      <c r="C39" s="17">
        <v>60</v>
      </c>
      <c r="D39" s="22">
        <f t="shared" si="3"/>
        <v>178200</v>
      </c>
      <c r="E39" s="9">
        <f t="shared" si="2"/>
        <v>10692000</v>
      </c>
      <c r="F39" s="11" t="s">
        <v>123</v>
      </c>
    </row>
    <row r="40" spans="1:6" s="1" customFormat="1" ht="21.75" customHeight="1" x14ac:dyDescent="0.25">
      <c r="A40" s="60">
        <v>7</v>
      </c>
      <c r="B40" s="57" t="s">
        <v>128</v>
      </c>
      <c r="C40" s="17">
        <v>60</v>
      </c>
      <c r="D40" s="22">
        <f t="shared" si="3"/>
        <v>178200</v>
      </c>
      <c r="E40" s="9">
        <f t="shared" si="2"/>
        <v>10692000</v>
      </c>
      <c r="F40" s="11" t="s">
        <v>123</v>
      </c>
    </row>
    <row r="41" spans="1:6" s="1" customFormat="1" ht="21.75" customHeight="1" x14ac:dyDescent="0.25">
      <c r="A41" s="60">
        <v>8</v>
      </c>
      <c r="B41" s="57" t="s">
        <v>129</v>
      </c>
      <c r="C41" s="23">
        <v>57</v>
      </c>
      <c r="D41" s="22">
        <f t="shared" si="3"/>
        <v>178200</v>
      </c>
      <c r="E41" s="9">
        <f t="shared" si="2"/>
        <v>10157400</v>
      </c>
      <c r="F41" s="11" t="s">
        <v>123</v>
      </c>
    </row>
    <row r="42" spans="1:6" s="1" customFormat="1" ht="21.75" customHeight="1" x14ac:dyDescent="0.25">
      <c r="A42" s="60">
        <v>9</v>
      </c>
      <c r="B42" s="57" t="s">
        <v>130</v>
      </c>
      <c r="C42" s="23">
        <v>45</v>
      </c>
      <c r="D42" s="22">
        <f t="shared" si="3"/>
        <v>178200</v>
      </c>
      <c r="E42" s="9">
        <f t="shared" si="2"/>
        <v>8019000</v>
      </c>
      <c r="F42" s="11" t="s">
        <v>123</v>
      </c>
    </row>
    <row r="43" spans="1:6" s="1" customFormat="1" ht="21.75" customHeight="1" x14ac:dyDescent="0.25">
      <c r="A43" s="60">
        <v>10</v>
      </c>
      <c r="B43" s="57" t="s">
        <v>131</v>
      </c>
      <c r="C43" s="17">
        <v>40</v>
      </c>
      <c r="D43" s="28">
        <f>540000*0.6</f>
        <v>324000</v>
      </c>
      <c r="E43" s="9">
        <f t="shared" si="2"/>
        <v>12960000</v>
      </c>
      <c r="F43" s="90" t="s">
        <v>133</v>
      </c>
    </row>
    <row r="44" spans="1:6" s="1" customFormat="1" ht="21.75" customHeight="1" x14ac:dyDescent="0.25">
      <c r="A44" s="60">
        <v>11</v>
      </c>
      <c r="B44" s="57" t="s">
        <v>132</v>
      </c>
      <c r="C44" s="24">
        <v>40</v>
      </c>
      <c r="D44" s="28">
        <f>540000*0.6</f>
        <v>324000</v>
      </c>
      <c r="E44" s="9">
        <f t="shared" si="2"/>
        <v>12960000</v>
      </c>
      <c r="F44" s="90" t="s">
        <v>133</v>
      </c>
    </row>
    <row r="45" spans="1:6" s="1" customFormat="1" ht="21.75" customHeight="1" x14ac:dyDescent="0.25">
      <c r="A45" s="60">
        <v>12</v>
      </c>
      <c r="B45" s="57" t="s">
        <v>114</v>
      </c>
      <c r="C45" s="17">
        <v>63</v>
      </c>
      <c r="D45" s="22">
        <f>540000*0.33</f>
        <v>178200</v>
      </c>
      <c r="E45" s="9">
        <f t="shared" si="2"/>
        <v>11226600</v>
      </c>
      <c r="F45" s="11" t="s">
        <v>123</v>
      </c>
    </row>
    <row r="46" spans="1:6" s="1" customFormat="1" ht="21.75" customHeight="1" x14ac:dyDescent="0.25">
      <c r="A46" s="60">
        <v>13</v>
      </c>
      <c r="B46" s="91" t="s">
        <v>148</v>
      </c>
      <c r="C46" s="17">
        <v>36</v>
      </c>
      <c r="D46" s="28">
        <f>540000*0.32</f>
        <v>172800</v>
      </c>
      <c r="E46" s="9">
        <f>C46*D46</f>
        <v>6220800</v>
      </c>
      <c r="F46" s="11" t="s">
        <v>150</v>
      </c>
    </row>
    <row r="47" spans="1:6" s="1" customFormat="1" ht="21.75" customHeight="1" x14ac:dyDescent="0.25">
      <c r="A47" s="60">
        <v>14</v>
      </c>
      <c r="B47" s="91" t="s">
        <v>56</v>
      </c>
      <c r="C47" s="17">
        <v>42</v>
      </c>
      <c r="D47" s="28">
        <f>540000*0.29</f>
        <v>156600</v>
      </c>
      <c r="E47" s="9">
        <f t="shared" ref="E47" si="4">C47*D47</f>
        <v>6577200</v>
      </c>
      <c r="F47" s="11" t="s">
        <v>153</v>
      </c>
    </row>
    <row r="48" spans="1:6" s="1" customFormat="1" ht="21.75" customHeight="1" x14ac:dyDescent="0.25">
      <c r="A48" s="60">
        <v>15</v>
      </c>
      <c r="B48" s="57" t="s">
        <v>55</v>
      </c>
      <c r="C48" s="17">
        <v>37</v>
      </c>
      <c r="D48" s="28">
        <f>540000*0.6</f>
        <v>324000</v>
      </c>
      <c r="E48" s="9">
        <f t="shared" ref="E48" si="5">C48*D48</f>
        <v>11988000</v>
      </c>
      <c r="F48" s="11" t="s">
        <v>133</v>
      </c>
    </row>
    <row r="49" spans="1:6" s="1" customFormat="1" ht="21.75" customHeight="1" x14ac:dyDescent="0.25">
      <c r="A49" s="60"/>
      <c r="B49" s="52" t="s">
        <v>72</v>
      </c>
      <c r="C49" s="64">
        <f>SUM(C34:C48)</f>
        <v>749</v>
      </c>
      <c r="D49" s="56"/>
      <c r="E49" s="15">
        <f>SUM(E34:E48)</f>
        <v>147409200</v>
      </c>
      <c r="F49" s="11"/>
    </row>
    <row r="50" spans="1:6" s="1" customFormat="1" ht="21.75" customHeight="1" x14ac:dyDescent="0.25">
      <c r="A50" s="59"/>
      <c r="B50" s="52" t="s">
        <v>37</v>
      </c>
      <c r="C50" s="55"/>
      <c r="D50" s="14">
        <f>D49+D32</f>
        <v>0</v>
      </c>
      <c r="E50" s="15">
        <f>E49+E32</f>
        <v>590209200</v>
      </c>
      <c r="F50" s="11"/>
    </row>
    <row r="51" spans="1:6" s="1" customFormat="1" ht="21.75" customHeight="1" x14ac:dyDescent="0.25">
      <c r="A51" s="75" t="s">
        <v>21</v>
      </c>
      <c r="B51" s="76"/>
      <c r="C51" s="76"/>
      <c r="D51" s="76"/>
      <c r="E51" s="9"/>
      <c r="F51" s="20"/>
    </row>
    <row r="52" spans="1:6" s="1" customFormat="1" ht="21.75" customHeight="1" x14ac:dyDescent="0.25">
      <c r="A52" s="21">
        <v>1</v>
      </c>
      <c r="B52" s="57" t="s">
        <v>79</v>
      </c>
      <c r="C52" s="17">
        <v>34</v>
      </c>
      <c r="D52" s="22">
        <f>540000*0.78</f>
        <v>421200</v>
      </c>
      <c r="E52" s="16">
        <f>C52*D52</f>
        <v>14320800</v>
      </c>
      <c r="F52" s="11" t="s">
        <v>120</v>
      </c>
    </row>
    <row r="53" spans="1:6" s="1" customFormat="1" ht="21.75" customHeight="1" x14ac:dyDescent="0.25">
      <c r="A53" s="21">
        <f>+A52+1</f>
        <v>2</v>
      </c>
      <c r="B53" s="57" t="s">
        <v>76</v>
      </c>
      <c r="C53" s="23">
        <v>42</v>
      </c>
      <c r="D53" s="22">
        <v>540000</v>
      </c>
      <c r="E53" s="16">
        <f t="shared" ref="E53:E63" si="6">C53*D53</f>
        <v>22680000</v>
      </c>
      <c r="F53" s="11"/>
    </row>
    <row r="54" spans="1:6" s="1" customFormat="1" ht="21.75" customHeight="1" x14ac:dyDescent="0.25">
      <c r="A54" s="21">
        <f t="shared" ref="A54:A87" si="7">+A53+1</f>
        <v>3</v>
      </c>
      <c r="B54" s="57" t="s">
        <v>77</v>
      </c>
      <c r="C54" s="23">
        <v>45</v>
      </c>
      <c r="D54" s="22">
        <v>540000</v>
      </c>
      <c r="E54" s="16">
        <f t="shared" si="6"/>
        <v>24300000</v>
      </c>
      <c r="F54" s="11"/>
    </row>
    <row r="55" spans="1:6" s="1" customFormat="1" ht="21.75" customHeight="1" x14ac:dyDescent="0.25">
      <c r="A55" s="21">
        <f t="shared" si="7"/>
        <v>4</v>
      </c>
      <c r="B55" s="57" t="s">
        <v>78</v>
      </c>
      <c r="C55" s="23">
        <v>42</v>
      </c>
      <c r="D55" s="22">
        <v>540000</v>
      </c>
      <c r="E55" s="16">
        <f t="shared" si="6"/>
        <v>22680000</v>
      </c>
      <c r="F55" s="11"/>
    </row>
    <row r="56" spans="1:6" s="1" customFormat="1" ht="21.75" customHeight="1" x14ac:dyDescent="0.25">
      <c r="A56" s="21">
        <f t="shared" si="7"/>
        <v>5</v>
      </c>
      <c r="B56" s="57" t="s">
        <v>44</v>
      </c>
      <c r="C56" s="23">
        <v>48</v>
      </c>
      <c r="D56" s="22">
        <v>540000</v>
      </c>
      <c r="E56" s="16">
        <f t="shared" si="6"/>
        <v>25920000</v>
      </c>
      <c r="F56" s="11"/>
    </row>
    <row r="57" spans="1:6" s="1" customFormat="1" ht="21.75" customHeight="1" x14ac:dyDescent="0.25">
      <c r="A57" s="21">
        <f t="shared" si="7"/>
        <v>6</v>
      </c>
      <c r="B57" s="57" t="s">
        <v>45</v>
      </c>
      <c r="C57" s="23">
        <v>46</v>
      </c>
      <c r="D57" s="22">
        <v>540000</v>
      </c>
      <c r="E57" s="16">
        <f t="shared" si="6"/>
        <v>24840000</v>
      </c>
      <c r="F57" s="11"/>
    </row>
    <row r="58" spans="1:6" s="1" customFormat="1" ht="21.75" customHeight="1" x14ac:dyDescent="0.25">
      <c r="A58" s="21">
        <f t="shared" si="7"/>
        <v>7</v>
      </c>
      <c r="B58" s="57" t="s">
        <v>46</v>
      </c>
      <c r="C58" s="23">
        <v>48</v>
      </c>
      <c r="D58" s="22">
        <v>540000</v>
      </c>
      <c r="E58" s="16">
        <f t="shared" si="6"/>
        <v>25920000</v>
      </c>
      <c r="F58" s="11"/>
    </row>
    <row r="59" spans="1:6" s="1" customFormat="1" ht="21.75" customHeight="1" x14ac:dyDescent="0.25">
      <c r="A59" s="21">
        <f t="shared" si="7"/>
        <v>8</v>
      </c>
      <c r="B59" s="57" t="s">
        <v>47</v>
      </c>
      <c r="C59" s="17">
        <v>45</v>
      </c>
      <c r="D59" s="22">
        <v>540000</v>
      </c>
      <c r="E59" s="16">
        <f t="shared" si="6"/>
        <v>24300000</v>
      </c>
      <c r="F59" s="11"/>
    </row>
    <row r="60" spans="1:6" s="1" customFormat="1" ht="21.75" customHeight="1" x14ac:dyDescent="0.25">
      <c r="A60" s="21">
        <f t="shared" si="7"/>
        <v>9</v>
      </c>
      <c r="B60" s="57" t="s">
        <v>134</v>
      </c>
      <c r="C60" s="17">
        <v>36</v>
      </c>
      <c r="D60" s="22">
        <v>540000</v>
      </c>
      <c r="E60" s="16">
        <f t="shared" si="6"/>
        <v>19440000</v>
      </c>
      <c r="F60" s="11"/>
    </row>
    <row r="61" spans="1:6" s="1" customFormat="1" ht="21.75" customHeight="1" x14ac:dyDescent="0.25">
      <c r="A61" s="21">
        <f t="shared" si="7"/>
        <v>10</v>
      </c>
      <c r="B61" s="57" t="s">
        <v>135</v>
      </c>
      <c r="C61" s="24">
        <v>40</v>
      </c>
      <c r="D61" s="22">
        <v>540000</v>
      </c>
      <c r="E61" s="16">
        <f t="shared" si="6"/>
        <v>21600000</v>
      </c>
      <c r="F61" s="11"/>
    </row>
    <row r="62" spans="1:6" s="1" customFormat="1" ht="21.75" customHeight="1" x14ac:dyDescent="0.25">
      <c r="A62" s="21">
        <f t="shared" si="7"/>
        <v>11</v>
      </c>
      <c r="B62" s="57" t="s">
        <v>48</v>
      </c>
      <c r="C62" s="24">
        <v>41</v>
      </c>
      <c r="D62" s="22">
        <v>540000</v>
      </c>
      <c r="E62" s="16">
        <f t="shared" si="6"/>
        <v>22140000</v>
      </c>
      <c r="F62" s="11"/>
    </row>
    <row r="63" spans="1:6" s="1" customFormat="1" ht="21.75" customHeight="1" x14ac:dyDescent="0.25">
      <c r="A63" s="21">
        <f t="shared" si="7"/>
        <v>12</v>
      </c>
      <c r="B63" s="57" t="s">
        <v>49</v>
      </c>
      <c r="C63" s="24">
        <v>37</v>
      </c>
      <c r="D63" s="22">
        <v>540000</v>
      </c>
      <c r="E63" s="16">
        <f t="shared" si="6"/>
        <v>19980000</v>
      </c>
      <c r="F63" s="11"/>
    </row>
    <row r="64" spans="1:6" s="1" customFormat="1" ht="21.75" customHeight="1" x14ac:dyDescent="0.25">
      <c r="A64" s="21">
        <f t="shared" si="7"/>
        <v>13</v>
      </c>
      <c r="B64" s="57" t="s">
        <v>50</v>
      </c>
      <c r="C64" s="24">
        <v>49</v>
      </c>
      <c r="D64" s="22">
        <v>540000</v>
      </c>
      <c r="E64" s="16">
        <f t="shared" ref="E64:E87" si="8">C64*D64</f>
        <v>26460000</v>
      </c>
      <c r="F64" s="11"/>
    </row>
    <row r="65" spans="1:6" s="1" customFormat="1" ht="21.75" customHeight="1" x14ac:dyDescent="0.25">
      <c r="A65" s="21">
        <f t="shared" si="7"/>
        <v>14</v>
      </c>
      <c r="B65" s="57" t="s">
        <v>51</v>
      </c>
      <c r="C65" s="24">
        <v>28</v>
      </c>
      <c r="D65" s="22">
        <v>540000</v>
      </c>
      <c r="E65" s="16">
        <f t="shared" si="8"/>
        <v>15120000</v>
      </c>
      <c r="F65" s="11"/>
    </row>
    <row r="66" spans="1:6" s="1" customFormat="1" ht="21.75" customHeight="1" x14ac:dyDescent="0.25">
      <c r="A66" s="21">
        <f t="shared" si="7"/>
        <v>15</v>
      </c>
      <c r="B66" s="57" t="s">
        <v>52</v>
      </c>
      <c r="C66" s="24">
        <v>26</v>
      </c>
      <c r="D66" s="22">
        <v>540000</v>
      </c>
      <c r="E66" s="16">
        <f t="shared" si="8"/>
        <v>14040000</v>
      </c>
      <c r="F66" s="11"/>
    </row>
    <row r="67" spans="1:6" s="1" customFormat="1" ht="21.75" customHeight="1" x14ac:dyDescent="0.25">
      <c r="A67" s="21">
        <f t="shared" si="7"/>
        <v>16</v>
      </c>
      <c r="B67" s="57" t="s">
        <v>53</v>
      </c>
      <c r="C67" s="24">
        <v>30</v>
      </c>
      <c r="D67" s="22">
        <v>540000</v>
      </c>
      <c r="E67" s="16">
        <f t="shared" si="8"/>
        <v>16200000</v>
      </c>
      <c r="F67" s="11"/>
    </row>
    <row r="68" spans="1:6" s="1" customFormat="1" ht="21.75" customHeight="1" x14ac:dyDescent="0.25">
      <c r="A68" s="21">
        <f t="shared" si="7"/>
        <v>17</v>
      </c>
      <c r="B68" s="57" t="s">
        <v>54</v>
      </c>
      <c r="C68" s="24">
        <v>15</v>
      </c>
      <c r="D68" s="22">
        <v>540000</v>
      </c>
      <c r="E68" s="16">
        <f t="shared" si="8"/>
        <v>8100000</v>
      </c>
      <c r="F68" s="11"/>
    </row>
    <row r="69" spans="1:6" s="1" customFormat="1" ht="21.75" customHeight="1" x14ac:dyDescent="0.25">
      <c r="A69" s="21">
        <f t="shared" si="7"/>
        <v>18</v>
      </c>
      <c r="B69" s="57" t="s">
        <v>136</v>
      </c>
      <c r="C69" s="24">
        <v>42</v>
      </c>
      <c r="D69" s="22">
        <v>540000</v>
      </c>
      <c r="E69" s="16">
        <f t="shared" si="8"/>
        <v>22680000</v>
      </c>
      <c r="F69" s="11"/>
    </row>
    <row r="70" spans="1:6" s="1" customFormat="1" ht="21.75" customHeight="1" x14ac:dyDescent="0.25">
      <c r="A70" s="21">
        <f t="shared" si="7"/>
        <v>19</v>
      </c>
      <c r="B70" s="57" t="s">
        <v>137</v>
      </c>
      <c r="C70" s="24">
        <v>32</v>
      </c>
      <c r="D70" s="22">
        <v>540000</v>
      </c>
      <c r="E70" s="16">
        <f t="shared" si="8"/>
        <v>17280000</v>
      </c>
      <c r="F70" s="11"/>
    </row>
    <row r="71" spans="1:6" s="1" customFormat="1" ht="21.75" customHeight="1" x14ac:dyDescent="0.25">
      <c r="A71" s="21">
        <f t="shared" si="7"/>
        <v>20</v>
      </c>
      <c r="B71" s="57" t="s">
        <v>138</v>
      </c>
      <c r="C71" s="54">
        <v>43</v>
      </c>
      <c r="D71" s="22">
        <v>540000</v>
      </c>
      <c r="E71" s="16">
        <f t="shared" si="8"/>
        <v>23220000</v>
      </c>
      <c r="F71" s="11"/>
    </row>
    <row r="72" spans="1:6" s="1" customFormat="1" ht="21.75" customHeight="1" x14ac:dyDescent="0.25">
      <c r="A72" s="21">
        <f t="shared" si="7"/>
        <v>21</v>
      </c>
      <c r="B72" s="57" t="s">
        <v>139</v>
      </c>
      <c r="C72" s="55">
        <v>40</v>
      </c>
      <c r="D72" s="22">
        <v>540000</v>
      </c>
      <c r="E72" s="16">
        <f t="shared" si="8"/>
        <v>21600000</v>
      </c>
      <c r="F72" s="11"/>
    </row>
    <row r="73" spans="1:6" s="1" customFormat="1" ht="21.75" customHeight="1" x14ac:dyDescent="0.25">
      <c r="A73" s="21">
        <f t="shared" si="7"/>
        <v>22</v>
      </c>
      <c r="B73" s="57" t="s">
        <v>140</v>
      </c>
      <c r="C73" s="55">
        <v>38</v>
      </c>
      <c r="D73" s="22">
        <v>540000</v>
      </c>
      <c r="E73" s="16">
        <f t="shared" si="8"/>
        <v>20520000</v>
      </c>
      <c r="F73" s="11"/>
    </row>
    <row r="74" spans="1:6" s="1" customFormat="1" ht="21.75" customHeight="1" x14ac:dyDescent="0.25">
      <c r="A74" s="21">
        <f t="shared" si="7"/>
        <v>23</v>
      </c>
      <c r="B74" s="57" t="s">
        <v>141</v>
      </c>
      <c r="C74" s="55">
        <v>39</v>
      </c>
      <c r="D74" s="22">
        <v>540000</v>
      </c>
      <c r="E74" s="16">
        <f t="shared" si="8"/>
        <v>21060000</v>
      </c>
      <c r="F74" s="11"/>
    </row>
    <row r="75" spans="1:6" s="1" customFormat="1" ht="21.75" customHeight="1" x14ac:dyDescent="0.25">
      <c r="A75" s="21">
        <f t="shared" si="7"/>
        <v>24</v>
      </c>
      <c r="B75" s="57" t="s">
        <v>122</v>
      </c>
      <c r="C75" s="55">
        <v>58</v>
      </c>
      <c r="D75" s="22">
        <f>540000*0.67</f>
        <v>361800</v>
      </c>
      <c r="E75" s="16">
        <f t="shared" si="8"/>
        <v>20984400</v>
      </c>
      <c r="F75" s="11" t="s">
        <v>142</v>
      </c>
    </row>
    <row r="76" spans="1:6" s="1" customFormat="1" ht="21.75" customHeight="1" x14ac:dyDescent="0.25">
      <c r="A76" s="21">
        <f t="shared" si="7"/>
        <v>25</v>
      </c>
      <c r="B76" s="57" t="s">
        <v>124</v>
      </c>
      <c r="C76" s="55">
        <v>57</v>
      </c>
      <c r="D76" s="22">
        <f t="shared" ref="D76:D82" si="9">540000*0.67</f>
        <v>361800</v>
      </c>
      <c r="E76" s="16">
        <f t="shared" si="8"/>
        <v>20622600</v>
      </c>
      <c r="F76" s="11" t="s">
        <v>142</v>
      </c>
    </row>
    <row r="77" spans="1:6" s="1" customFormat="1" ht="21.75" customHeight="1" x14ac:dyDescent="0.25">
      <c r="A77" s="21">
        <f t="shared" si="7"/>
        <v>26</v>
      </c>
      <c r="B77" s="57" t="s">
        <v>125</v>
      </c>
      <c r="C77" s="55">
        <v>60</v>
      </c>
      <c r="D77" s="22">
        <f t="shared" si="9"/>
        <v>361800</v>
      </c>
      <c r="E77" s="16">
        <f t="shared" si="8"/>
        <v>21708000</v>
      </c>
      <c r="F77" s="11" t="s">
        <v>142</v>
      </c>
    </row>
    <row r="78" spans="1:6" s="1" customFormat="1" ht="21.75" customHeight="1" x14ac:dyDescent="0.25">
      <c r="A78" s="21">
        <f t="shared" si="7"/>
        <v>27</v>
      </c>
      <c r="B78" s="57" t="s">
        <v>126</v>
      </c>
      <c r="C78" s="55">
        <v>60</v>
      </c>
      <c r="D78" s="22">
        <f t="shared" si="9"/>
        <v>361800</v>
      </c>
      <c r="E78" s="16">
        <f t="shared" si="8"/>
        <v>21708000</v>
      </c>
      <c r="F78" s="11" t="s">
        <v>142</v>
      </c>
    </row>
    <row r="79" spans="1:6" s="1" customFormat="1" ht="21.75" customHeight="1" x14ac:dyDescent="0.25">
      <c r="A79" s="21">
        <f t="shared" si="7"/>
        <v>28</v>
      </c>
      <c r="B79" s="57" t="s">
        <v>127</v>
      </c>
      <c r="C79" s="55">
        <v>60</v>
      </c>
      <c r="D79" s="22">
        <f t="shared" si="9"/>
        <v>361800</v>
      </c>
      <c r="E79" s="16">
        <f t="shared" si="8"/>
        <v>21708000</v>
      </c>
      <c r="F79" s="11" t="s">
        <v>142</v>
      </c>
    </row>
    <row r="80" spans="1:6" s="1" customFormat="1" ht="21.75" customHeight="1" x14ac:dyDescent="0.25">
      <c r="A80" s="21">
        <f t="shared" si="7"/>
        <v>29</v>
      </c>
      <c r="B80" s="57" t="s">
        <v>128</v>
      </c>
      <c r="C80" s="55">
        <v>60</v>
      </c>
      <c r="D80" s="22">
        <f t="shared" si="9"/>
        <v>361800</v>
      </c>
      <c r="E80" s="16">
        <f t="shared" si="8"/>
        <v>21708000</v>
      </c>
      <c r="F80" s="11" t="s">
        <v>142</v>
      </c>
    </row>
    <row r="81" spans="1:6" s="1" customFormat="1" ht="21.75" customHeight="1" x14ac:dyDescent="0.25">
      <c r="A81" s="21">
        <f t="shared" si="7"/>
        <v>30</v>
      </c>
      <c r="B81" s="57" t="s">
        <v>129</v>
      </c>
      <c r="C81" s="55">
        <v>57</v>
      </c>
      <c r="D81" s="22">
        <f t="shared" si="9"/>
        <v>361800</v>
      </c>
      <c r="E81" s="16">
        <f t="shared" si="8"/>
        <v>20622600</v>
      </c>
      <c r="F81" s="11" t="s">
        <v>142</v>
      </c>
    </row>
    <row r="82" spans="1:6" s="1" customFormat="1" ht="21.75" customHeight="1" x14ac:dyDescent="0.25">
      <c r="A82" s="21">
        <f t="shared" si="7"/>
        <v>31</v>
      </c>
      <c r="B82" s="57" t="s">
        <v>130</v>
      </c>
      <c r="C82" s="55">
        <v>45</v>
      </c>
      <c r="D82" s="22">
        <f t="shared" si="9"/>
        <v>361800</v>
      </c>
      <c r="E82" s="16">
        <f t="shared" si="8"/>
        <v>16281000</v>
      </c>
      <c r="F82" s="11" t="s">
        <v>142</v>
      </c>
    </row>
    <row r="83" spans="1:6" s="1" customFormat="1" ht="21.75" customHeight="1" x14ac:dyDescent="0.25">
      <c r="A83" s="21">
        <f t="shared" si="7"/>
        <v>32</v>
      </c>
      <c r="B83" s="57" t="s">
        <v>73</v>
      </c>
      <c r="C83" s="55">
        <v>48</v>
      </c>
      <c r="D83" s="22">
        <v>540000</v>
      </c>
      <c r="E83" s="16">
        <f t="shared" si="8"/>
        <v>25920000</v>
      </c>
      <c r="F83" s="11"/>
    </row>
    <row r="84" spans="1:6" s="1" customFormat="1" ht="21.75" customHeight="1" x14ac:dyDescent="0.25">
      <c r="A84" s="21">
        <f t="shared" si="7"/>
        <v>33</v>
      </c>
      <c r="B84" s="57" t="s">
        <v>74</v>
      </c>
      <c r="C84" s="55">
        <v>40</v>
      </c>
      <c r="D84" s="22">
        <v>540000</v>
      </c>
      <c r="E84" s="16">
        <f t="shared" si="8"/>
        <v>21600000</v>
      </c>
      <c r="F84" s="11"/>
    </row>
    <row r="85" spans="1:6" s="1" customFormat="1" ht="21.75" customHeight="1" x14ac:dyDescent="0.25">
      <c r="A85" s="21">
        <f t="shared" si="7"/>
        <v>34</v>
      </c>
      <c r="B85" s="57" t="s">
        <v>75</v>
      </c>
      <c r="C85" s="55">
        <v>42</v>
      </c>
      <c r="D85" s="22">
        <v>540000</v>
      </c>
      <c r="E85" s="16">
        <f t="shared" si="8"/>
        <v>22680000</v>
      </c>
      <c r="F85" s="11"/>
    </row>
    <row r="86" spans="1:6" s="1" customFormat="1" ht="21.75" customHeight="1" x14ac:dyDescent="0.25">
      <c r="A86" s="21">
        <f t="shared" si="7"/>
        <v>35</v>
      </c>
      <c r="B86" s="57" t="s">
        <v>131</v>
      </c>
      <c r="C86" s="55">
        <v>40</v>
      </c>
      <c r="D86" s="22">
        <f>540000*0.4</f>
        <v>216000</v>
      </c>
      <c r="E86" s="16">
        <f t="shared" si="8"/>
        <v>8640000</v>
      </c>
      <c r="F86" s="11" t="s">
        <v>143</v>
      </c>
    </row>
    <row r="87" spans="1:6" s="1" customFormat="1" ht="21.75" customHeight="1" x14ac:dyDescent="0.25">
      <c r="A87" s="21">
        <f t="shared" si="7"/>
        <v>36</v>
      </c>
      <c r="B87" s="57" t="s">
        <v>132</v>
      </c>
      <c r="C87" s="55">
        <v>40</v>
      </c>
      <c r="D87" s="22">
        <f>540000*0.4</f>
        <v>216000</v>
      </c>
      <c r="E87" s="16">
        <f t="shared" si="8"/>
        <v>8640000</v>
      </c>
      <c r="F87" s="11" t="s">
        <v>143</v>
      </c>
    </row>
    <row r="88" spans="1:6" ht="21.75" customHeight="1" x14ac:dyDescent="0.25">
      <c r="A88" s="78" t="s">
        <v>13</v>
      </c>
      <c r="B88" s="79"/>
      <c r="C88" s="26">
        <f>SUM(C52:C87)</f>
        <v>1553</v>
      </c>
      <c r="D88" s="26"/>
      <c r="E88" s="27">
        <f>SUM(E52:E87)</f>
        <v>727223400</v>
      </c>
      <c r="F88" s="20"/>
    </row>
    <row r="89" spans="1:6" ht="21" customHeight="1" x14ac:dyDescent="0.25">
      <c r="A89" s="75" t="s">
        <v>24</v>
      </c>
      <c r="B89" s="76"/>
      <c r="C89" s="76"/>
      <c r="D89" s="76"/>
      <c r="E89" s="9"/>
      <c r="F89" s="20"/>
    </row>
    <row r="90" spans="1:6" ht="21" customHeight="1" x14ac:dyDescent="0.25">
      <c r="A90" s="21">
        <v>1</v>
      </c>
      <c r="B90" s="57" t="s">
        <v>26</v>
      </c>
      <c r="C90" s="17">
        <v>42</v>
      </c>
      <c r="D90" s="22">
        <v>540000</v>
      </c>
      <c r="E90" s="9">
        <f>C90*D90</f>
        <v>22680000</v>
      </c>
      <c r="F90" s="20"/>
    </row>
    <row r="91" spans="1:6" ht="21" customHeight="1" x14ac:dyDescent="0.25">
      <c r="A91" s="21">
        <v>2</v>
      </c>
      <c r="B91" s="57" t="s">
        <v>27</v>
      </c>
      <c r="C91" s="17">
        <v>38</v>
      </c>
      <c r="D91" s="22">
        <v>540000</v>
      </c>
      <c r="E91" s="9">
        <f t="shared" ref="E91:E104" si="10">C91*D91</f>
        <v>20520000</v>
      </c>
      <c r="F91" s="20"/>
    </row>
    <row r="92" spans="1:6" ht="21" customHeight="1" x14ac:dyDescent="0.25">
      <c r="A92" s="21">
        <v>3</v>
      </c>
      <c r="B92" s="57" t="s">
        <v>62</v>
      </c>
      <c r="C92" s="17">
        <v>58</v>
      </c>
      <c r="D92" s="22">
        <v>540000</v>
      </c>
      <c r="E92" s="9">
        <f t="shared" si="10"/>
        <v>31320000</v>
      </c>
      <c r="F92" s="20"/>
    </row>
    <row r="93" spans="1:6" ht="21" customHeight="1" x14ac:dyDescent="0.25">
      <c r="A93" s="21">
        <v>4</v>
      </c>
      <c r="B93" s="57" t="s">
        <v>63</v>
      </c>
      <c r="C93" s="17">
        <v>47</v>
      </c>
      <c r="D93" s="22">
        <v>540000</v>
      </c>
      <c r="E93" s="9">
        <f t="shared" si="10"/>
        <v>25380000</v>
      </c>
      <c r="F93" s="20"/>
    </row>
    <row r="94" spans="1:6" ht="21" customHeight="1" x14ac:dyDescent="0.25">
      <c r="A94" s="21">
        <v>5</v>
      </c>
      <c r="B94" s="57" t="s">
        <v>64</v>
      </c>
      <c r="C94" s="17">
        <v>44</v>
      </c>
      <c r="D94" s="22">
        <v>540000</v>
      </c>
      <c r="E94" s="9">
        <f t="shared" si="10"/>
        <v>23760000</v>
      </c>
      <c r="F94" s="20"/>
    </row>
    <row r="95" spans="1:6" ht="21" customHeight="1" x14ac:dyDescent="0.25">
      <c r="A95" s="21">
        <v>6</v>
      </c>
      <c r="B95" s="57" t="s">
        <v>65</v>
      </c>
      <c r="C95" s="17">
        <v>28</v>
      </c>
      <c r="D95" s="22">
        <v>540000</v>
      </c>
      <c r="E95" s="9">
        <f t="shared" si="10"/>
        <v>15120000</v>
      </c>
      <c r="F95" s="20"/>
    </row>
    <row r="96" spans="1:6" ht="21" customHeight="1" x14ac:dyDescent="0.25">
      <c r="A96" s="21">
        <v>7</v>
      </c>
      <c r="B96" s="57" t="s">
        <v>66</v>
      </c>
      <c r="C96" s="17">
        <v>49</v>
      </c>
      <c r="D96" s="22">
        <v>540000</v>
      </c>
      <c r="E96" s="9">
        <f t="shared" si="10"/>
        <v>26460000</v>
      </c>
      <c r="F96" s="20"/>
    </row>
    <row r="97" spans="1:6" ht="21" customHeight="1" x14ac:dyDescent="0.25">
      <c r="A97" s="21">
        <v>8</v>
      </c>
      <c r="B97" s="57" t="s">
        <v>110</v>
      </c>
      <c r="C97" s="17">
        <v>20</v>
      </c>
      <c r="D97" s="22">
        <v>540000</v>
      </c>
      <c r="E97" s="9">
        <f t="shared" si="10"/>
        <v>10800000</v>
      </c>
      <c r="F97" s="20"/>
    </row>
    <row r="98" spans="1:6" ht="21" customHeight="1" x14ac:dyDescent="0.25">
      <c r="A98" s="21">
        <v>9</v>
      </c>
      <c r="B98" s="57" t="s">
        <v>111</v>
      </c>
      <c r="C98" s="17">
        <v>52</v>
      </c>
      <c r="D98" s="22">
        <v>540000</v>
      </c>
      <c r="E98" s="9">
        <f t="shared" si="10"/>
        <v>28080000</v>
      </c>
      <c r="F98" s="20"/>
    </row>
    <row r="99" spans="1:6" ht="21" customHeight="1" x14ac:dyDescent="0.25">
      <c r="A99" s="21">
        <v>10</v>
      </c>
      <c r="B99" s="57" t="s">
        <v>112</v>
      </c>
      <c r="C99" s="17">
        <v>31</v>
      </c>
      <c r="D99" s="22">
        <v>540000</v>
      </c>
      <c r="E99" s="9">
        <f t="shared" si="10"/>
        <v>16740000</v>
      </c>
      <c r="F99" s="20"/>
    </row>
    <row r="100" spans="1:6" ht="21" customHeight="1" x14ac:dyDescent="0.25">
      <c r="A100" s="21">
        <v>11</v>
      </c>
      <c r="B100" s="57" t="s">
        <v>107</v>
      </c>
      <c r="C100" s="17">
        <v>35</v>
      </c>
      <c r="D100" s="22">
        <v>540000</v>
      </c>
      <c r="E100" s="9">
        <f t="shared" si="10"/>
        <v>18900000</v>
      </c>
      <c r="F100" s="20"/>
    </row>
    <row r="101" spans="1:6" ht="21" customHeight="1" x14ac:dyDescent="0.25">
      <c r="A101" s="21">
        <v>12</v>
      </c>
      <c r="B101" s="57" t="s">
        <v>108</v>
      </c>
      <c r="C101" s="17">
        <v>32</v>
      </c>
      <c r="D101" s="22">
        <v>540000</v>
      </c>
      <c r="E101" s="9">
        <f t="shared" si="10"/>
        <v>17280000</v>
      </c>
      <c r="F101" s="20"/>
    </row>
    <row r="102" spans="1:6" ht="21" customHeight="1" x14ac:dyDescent="0.25">
      <c r="A102" s="21">
        <v>13</v>
      </c>
      <c r="B102" s="57" t="s">
        <v>109</v>
      </c>
      <c r="C102" s="17">
        <v>30</v>
      </c>
      <c r="D102" s="22">
        <v>540000</v>
      </c>
      <c r="E102" s="9">
        <f t="shared" si="10"/>
        <v>16200000</v>
      </c>
      <c r="F102" s="20"/>
    </row>
    <row r="103" spans="1:6" ht="21" customHeight="1" x14ac:dyDescent="0.25">
      <c r="A103" s="21">
        <v>14</v>
      </c>
      <c r="B103" s="57" t="s">
        <v>113</v>
      </c>
      <c r="C103" s="17">
        <v>38</v>
      </c>
      <c r="D103" s="22">
        <v>540000</v>
      </c>
      <c r="E103" s="9">
        <f t="shared" si="10"/>
        <v>20520000</v>
      </c>
      <c r="F103" s="20"/>
    </row>
    <row r="104" spans="1:6" ht="21" customHeight="1" x14ac:dyDescent="0.25">
      <c r="A104" s="21">
        <v>15</v>
      </c>
      <c r="B104" s="57" t="s">
        <v>114</v>
      </c>
      <c r="C104" s="17">
        <v>63</v>
      </c>
      <c r="D104" s="22">
        <f>540000*0.67</f>
        <v>361800</v>
      </c>
      <c r="E104" s="9">
        <f t="shared" si="10"/>
        <v>22793400</v>
      </c>
      <c r="F104" s="11" t="s">
        <v>142</v>
      </c>
    </row>
    <row r="105" spans="1:6" ht="21" customHeight="1" x14ac:dyDescent="0.25">
      <c r="A105" s="78" t="s">
        <v>12</v>
      </c>
      <c r="B105" s="79"/>
      <c r="C105" s="18">
        <f>SUM(C90:C104)</f>
        <v>607</v>
      </c>
      <c r="D105" s="18"/>
      <c r="E105" s="19">
        <f>SUM(E90:E104)</f>
        <v>316553400</v>
      </c>
      <c r="F105" s="20"/>
    </row>
    <row r="106" spans="1:6" ht="21" customHeight="1" x14ac:dyDescent="0.25">
      <c r="A106" s="75" t="s">
        <v>23</v>
      </c>
      <c r="B106" s="76"/>
      <c r="C106" s="76"/>
      <c r="D106" s="76"/>
      <c r="E106" s="9"/>
      <c r="F106" s="20"/>
    </row>
    <row r="107" spans="1:6" s="45" customFormat="1" ht="21" customHeight="1" x14ac:dyDescent="0.25">
      <c r="A107" s="25">
        <v>1</v>
      </c>
      <c r="B107" s="57" t="s">
        <v>144</v>
      </c>
      <c r="C107" s="17">
        <v>20</v>
      </c>
      <c r="D107" s="9">
        <v>540000</v>
      </c>
      <c r="E107" s="9">
        <f>C107*D107</f>
        <v>10800000</v>
      </c>
      <c r="F107" s="11"/>
    </row>
    <row r="108" spans="1:6" s="45" customFormat="1" ht="21" customHeight="1" x14ac:dyDescent="0.25">
      <c r="A108" s="25">
        <v>2</v>
      </c>
      <c r="B108" s="57" t="s">
        <v>68</v>
      </c>
      <c r="C108" s="17">
        <v>18</v>
      </c>
      <c r="D108" s="9">
        <v>540000</v>
      </c>
      <c r="E108" s="9">
        <f t="shared" ref="E108:E112" si="11">C108*D108</f>
        <v>9720000</v>
      </c>
      <c r="F108" s="11"/>
    </row>
    <row r="109" spans="1:6" s="45" customFormat="1" ht="21" customHeight="1" x14ac:dyDescent="0.25">
      <c r="A109" s="25">
        <v>3</v>
      </c>
      <c r="B109" s="57" t="s">
        <v>69</v>
      </c>
      <c r="C109" s="17">
        <v>20</v>
      </c>
      <c r="D109" s="9">
        <v>540000</v>
      </c>
      <c r="E109" s="9">
        <f t="shared" si="11"/>
        <v>10800000</v>
      </c>
      <c r="F109" s="11"/>
    </row>
    <row r="110" spans="1:6" s="45" customFormat="1" ht="21" customHeight="1" x14ac:dyDescent="0.25">
      <c r="A110" s="25">
        <v>4</v>
      </c>
      <c r="B110" s="57" t="s">
        <v>117</v>
      </c>
      <c r="C110" s="17">
        <v>6</v>
      </c>
      <c r="D110" s="9">
        <v>540000</v>
      </c>
      <c r="E110" s="9">
        <f t="shared" si="11"/>
        <v>3240000</v>
      </c>
      <c r="F110" s="11"/>
    </row>
    <row r="111" spans="1:6" s="45" customFormat="1" ht="21" customHeight="1" x14ac:dyDescent="0.25">
      <c r="A111" s="25">
        <v>5</v>
      </c>
      <c r="B111" s="57" t="s">
        <v>145</v>
      </c>
      <c r="C111" s="17">
        <v>27</v>
      </c>
      <c r="D111" s="9">
        <v>540000</v>
      </c>
      <c r="E111" s="9">
        <f t="shared" ref="E111" si="12">C111*D111</f>
        <v>14580000</v>
      </c>
      <c r="F111" s="11"/>
    </row>
    <row r="112" spans="1:6" s="45" customFormat="1" ht="21" customHeight="1" x14ac:dyDescent="0.25">
      <c r="A112" s="25">
        <v>6</v>
      </c>
      <c r="B112" s="57" t="s">
        <v>106</v>
      </c>
      <c r="C112" s="17">
        <v>17</v>
      </c>
      <c r="D112" s="9">
        <v>540000</v>
      </c>
      <c r="E112" s="9">
        <f t="shared" si="11"/>
        <v>9180000</v>
      </c>
      <c r="F112" s="11"/>
    </row>
    <row r="113" spans="1:6" ht="21" customHeight="1" x14ac:dyDescent="0.25">
      <c r="A113" s="78" t="s">
        <v>13</v>
      </c>
      <c r="B113" s="79"/>
      <c r="C113" s="29">
        <f>SUM(C107:C112)</f>
        <v>108</v>
      </c>
      <c r="D113" s="29"/>
      <c r="E113" s="30">
        <f>SUM(E107:E112)</f>
        <v>58320000</v>
      </c>
      <c r="F113" s="20"/>
    </row>
    <row r="114" spans="1:6" ht="21" customHeight="1" x14ac:dyDescent="0.25">
      <c r="A114" s="75" t="s">
        <v>22</v>
      </c>
      <c r="B114" s="76"/>
      <c r="C114" s="76"/>
      <c r="D114" s="76"/>
      <c r="E114" s="9"/>
      <c r="F114" s="20"/>
    </row>
    <row r="115" spans="1:6" ht="21" customHeight="1" x14ac:dyDescent="0.25">
      <c r="A115" s="31">
        <v>1</v>
      </c>
      <c r="B115" s="32" t="s">
        <v>148</v>
      </c>
      <c r="C115" s="17">
        <v>36</v>
      </c>
      <c r="D115" s="28">
        <f>540000*0.68</f>
        <v>367200</v>
      </c>
      <c r="E115" s="9">
        <f>C115*D115</f>
        <v>13219200</v>
      </c>
      <c r="F115" s="11" t="s">
        <v>149</v>
      </c>
    </row>
    <row r="116" spans="1:6" ht="21" customHeight="1" x14ac:dyDescent="0.25">
      <c r="A116" s="31">
        <v>2</v>
      </c>
      <c r="B116" s="32" t="s">
        <v>94</v>
      </c>
      <c r="C116" s="17">
        <v>32</v>
      </c>
      <c r="D116" s="28">
        <v>540000</v>
      </c>
      <c r="E116" s="9">
        <f t="shared" ref="E116:E136" si="13">C116*D116</f>
        <v>17280000</v>
      </c>
      <c r="F116" s="33"/>
    </row>
    <row r="117" spans="1:6" ht="21" customHeight="1" x14ac:dyDescent="0.25">
      <c r="A117" s="31">
        <v>3</v>
      </c>
      <c r="B117" s="32" t="s">
        <v>25</v>
      </c>
      <c r="C117" s="17">
        <v>47</v>
      </c>
      <c r="D117" s="28">
        <v>540000</v>
      </c>
      <c r="E117" s="9">
        <f t="shared" si="13"/>
        <v>25380000</v>
      </c>
      <c r="F117" s="33"/>
    </row>
    <row r="118" spans="1:6" ht="21" customHeight="1" x14ac:dyDescent="0.25">
      <c r="A118" s="31">
        <v>4</v>
      </c>
      <c r="B118" s="32" t="s">
        <v>28</v>
      </c>
      <c r="C118" s="17">
        <v>15</v>
      </c>
      <c r="D118" s="28">
        <v>540000</v>
      </c>
      <c r="E118" s="9">
        <f t="shared" si="13"/>
        <v>8100000</v>
      </c>
      <c r="F118" s="33"/>
    </row>
    <row r="119" spans="1:6" ht="21" customHeight="1" x14ac:dyDescent="0.25">
      <c r="A119" s="31">
        <v>5</v>
      </c>
      <c r="B119" s="32" t="s">
        <v>56</v>
      </c>
      <c r="C119" s="17">
        <v>42</v>
      </c>
      <c r="D119" s="28">
        <f>540000*0.71</f>
        <v>383400</v>
      </c>
      <c r="E119" s="9">
        <f t="shared" si="13"/>
        <v>16102800</v>
      </c>
      <c r="F119" s="11" t="s">
        <v>152</v>
      </c>
    </row>
    <row r="120" spans="1:6" ht="21" customHeight="1" x14ac:dyDescent="0.25">
      <c r="A120" s="31">
        <v>6</v>
      </c>
      <c r="B120" s="32" t="s">
        <v>57</v>
      </c>
      <c r="C120" s="17">
        <v>41</v>
      </c>
      <c r="D120" s="28">
        <v>540000</v>
      </c>
      <c r="E120" s="9">
        <f t="shared" si="13"/>
        <v>22140000</v>
      </c>
      <c r="F120" s="33"/>
    </row>
    <row r="121" spans="1:6" ht="21" customHeight="1" x14ac:dyDescent="0.25">
      <c r="A121" s="31">
        <v>7</v>
      </c>
      <c r="B121" s="32" t="s">
        <v>58</v>
      </c>
      <c r="C121" s="17">
        <v>25</v>
      </c>
      <c r="D121" s="28">
        <v>540000</v>
      </c>
      <c r="E121" s="9">
        <f t="shared" si="13"/>
        <v>13500000</v>
      </c>
      <c r="F121" s="33"/>
    </row>
    <row r="122" spans="1:6" ht="21" customHeight="1" x14ac:dyDescent="0.25">
      <c r="A122" s="31">
        <v>8</v>
      </c>
      <c r="B122" s="57" t="s">
        <v>59</v>
      </c>
      <c r="C122" s="17">
        <v>44</v>
      </c>
      <c r="D122" s="28">
        <v>540000</v>
      </c>
      <c r="E122" s="9">
        <f t="shared" si="13"/>
        <v>23760000</v>
      </c>
      <c r="F122" s="33"/>
    </row>
    <row r="123" spans="1:6" ht="21" customHeight="1" x14ac:dyDescent="0.25">
      <c r="A123" s="31">
        <v>9</v>
      </c>
      <c r="B123" s="57" t="s">
        <v>60</v>
      </c>
      <c r="C123" s="17">
        <v>39</v>
      </c>
      <c r="D123" s="28">
        <v>540000</v>
      </c>
      <c r="E123" s="9">
        <f t="shared" si="13"/>
        <v>21060000</v>
      </c>
      <c r="F123" s="33"/>
    </row>
    <row r="124" spans="1:6" ht="21" customHeight="1" x14ac:dyDescent="0.25">
      <c r="A124" s="31">
        <v>10</v>
      </c>
      <c r="B124" s="57" t="s">
        <v>55</v>
      </c>
      <c r="C124" s="17">
        <v>37</v>
      </c>
      <c r="D124" s="28">
        <f>540000*0.4</f>
        <v>216000</v>
      </c>
      <c r="E124" s="9">
        <f t="shared" si="13"/>
        <v>7992000</v>
      </c>
      <c r="F124" s="11" t="s">
        <v>143</v>
      </c>
    </row>
    <row r="125" spans="1:6" ht="21" customHeight="1" x14ac:dyDescent="0.25">
      <c r="A125" s="31">
        <v>11</v>
      </c>
      <c r="B125" s="57" t="s">
        <v>151</v>
      </c>
      <c r="C125" s="17">
        <v>50</v>
      </c>
      <c r="D125" s="28">
        <v>540000</v>
      </c>
      <c r="E125" s="9">
        <f t="shared" si="13"/>
        <v>27000000</v>
      </c>
      <c r="F125" s="33"/>
    </row>
    <row r="126" spans="1:6" ht="21" customHeight="1" x14ac:dyDescent="0.25">
      <c r="A126" s="31">
        <v>12</v>
      </c>
      <c r="B126" s="57" t="s">
        <v>61</v>
      </c>
      <c r="C126" s="17">
        <v>41</v>
      </c>
      <c r="D126" s="28">
        <v>540000</v>
      </c>
      <c r="E126" s="9">
        <f t="shared" si="13"/>
        <v>22140000</v>
      </c>
      <c r="F126" s="33"/>
    </row>
    <row r="127" spans="1:6" ht="21" customHeight="1" x14ac:dyDescent="0.25">
      <c r="A127" s="31">
        <v>13</v>
      </c>
      <c r="B127" s="57" t="s">
        <v>95</v>
      </c>
      <c r="C127" s="17">
        <v>20</v>
      </c>
      <c r="D127" s="28">
        <v>540000</v>
      </c>
      <c r="E127" s="9">
        <f t="shared" si="13"/>
        <v>10800000</v>
      </c>
      <c r="F127" s="33"/>
    </row>
    <row r="128" spans="1:6" ht="21" customHeight="1" x14ac:dyDescent="0.25">
      <c r="A128" s="31">
        <v>14</v>
      </c>
      <c r="B128" s="57" t="s">
        <v>96</v>
      </c>
      <c r="C128" s="17">
        <v>22</v>
      </c>
      <c r="D128" s="28">
        <v>540000</v>
      </c>
      <c r="E128" s="9">
        <f t="shared" si="13"/>
        <v>11880000</v>
      </c>
      <c r="F128" s="33"/>
    </row>
    <row r="129" spans="1:6" ht="21" customHeight="1" x14ac:dyDescent="0.25">
      <c r="A129" s="34">
        <v>15</v>
      </c>
      <c r="B129" s="57" t="s">
        <v>97</v>
      </c>
      <c r="C129" s="17">
        <v>62</v>
      </c>
      <c r="D129" s="28">
        <v>540000</v>
      </c>
      <c r="E129" s="9">
        <f t="shared" si="13"/>
        <v>33480000</v>
      </c>
      <c r="F129" s="33"/>
    </row>
    <row r="130" spans="1:6" ht="21" customHeight="1" x14ac:dyDescent="0.25">
      <c r="A130" s="31">
        <v>16</v>
      </c>
      <c r="B130" s="57" t="s">
        <v>98</v>
      </c>
      <c r="C130" s="17">
        <v>50</v>
      </c>
      <c r="D130" s="28">
        <v>540000</v>
      </c>
      <c r="E130" s="9">
        <f t="shared" si="13"/>
        <v>27000000</v>
      </c>
      <c r="F130" s="33"/>
    </row>
    <row r="131" spans="1:6" ht="21" customHeight="1" x14ac:dyDescent="0.25">
      <c r="A131" s="34">
        <v>17</v>
      </c>
      <c r="B131" s="57" t="s">
        <v>99</v>
      </c>
      <c r="C131" s="17">
        <v>29</v>
      </c>
      <c r="D131" s="28">
        <v>540000</v>
      </c>
      <c r="E131" s="9">
        <f t="shared" si="13"/>
        <v>15660000</v>
      </c>
      <c r="F131" s="33"/>
    </row>
    <row r="132" spans="1:6" ht="21" customHeight="1" x14ac:dyDescent="0.25">
      <c r="A132" s="31">
        <v>18</v>
      </c>
      <c r="B132" s="57" t="s">
        <v>100</v>
      </c>
      <c r="C132" s="17">
        <v>45</v>
      </c>
      <c r="D132" s="28">
        <v>540000</v>
      </c>
      <c r="E132" s="9">
        <f t="shared" si="13"/>
        <v>24300000</v>
      </c>
      <c r="F132" s="33"/>
    </row>
    <row r="133" spans="1:6" ht="21" customHeight="1" x14ac:dyDescent="0.25">
      <c r="A133" s="31">
        <v>19</v>
      </c>
      <c r="B133" s="57" t="s">
        <v>102</v>
      </c>
      <c r="C133" s="17">
        <v>41</v>
      </c>
      <c r="D133" s="28">
        <v>540000</v>
      </c>
      <c r="E133" s="9">
        <f t="shared" si="13"/>
        <v>22140000</v>
      </c>
      <c r="F133" s="33"/>
    </row>
    <row r="134" spans="1:6" ht="21" customHeight="1" x14ac:dyDescent="0.25">
      <c r="A134" s="31">
        <v>20</v>
      </c>
      <c r="B134" s="57" t="s">
        <v>101</v>
      </c>
      <c r="C134" s="17">
        <v>29</v>
      </c>
      <c r="D134" s="28">
        <v>540000</v>
      </c>
      <c r="E134" s="9">
        <f t="shared" si="13"/>
        <v>15660000</v>
      </c>
      <c r="F134" s="33"/>
    </row>
    <row r="135" spans="1:6" ht="21" customHeight="1" x14ac:dyDescent="0.25">
      <c r="A135" s="31">
        <v>21</v>
      </c>
      <c r="B135" s="57" t="s">
        <v>103</v>
      </c>
      <c r="C135" s="17">
        <v>28</v>
      </c>
      <c r="D135" s="28">
        <v>540000</v>
      </c>
      <c r="E135" s="9">
        <f t="shared" si="13"/>
        <v>15120000</v>
      </c>
      <c r="F135" s="33"/>
    </row>
    <row r="136" spans="1:6" ht="21" customHeight="1" x14ac:dyDescent="0.25">
      <c r="A136" s="31">
        <v>22</v>
      </c>
      <c r="B136" s="57" t="s">
        <v>116</v>
      </c>
      <c r="C136" s="17">
        <v>8</v>
      </c>
      <c r="D136" s="28">
        <v>540000</v>
      </c>
      <c r="E136" s="9">
        <f t="shared" si="13"/>
        <v>4320000</v>
      </c>
      <c r="F136" s="33"/>
    </row>
    <row r="137" spans="1:6" ht="21" customHeight="1" x14ac:dyDescent="0.25">
      <c r="A137" s="31"/>
      <c r="B137" s="52" t="s">
        <v>13</v>
      </c>
      <c r="C137" s="18">
        <f>SUM(C115:C136)</f>
        <v>783</v>
      </c>
      <c r="D137" s="51"/>
      <c r="E137" s="15">
        <f>SUM(E115:E136)</f>
        <v>398034000</v>
      </c>
      <c r="F137" s="33"/>
    </row>
    <row r="138" spans="1:6" ht="21" customHeight="1" x14ac:dyDescent="0.25">
      <c r="A138" s="75" t="s">
        <v>16</v>
      </c>
      <c r="B138" s="76"/>
      <c r="C138" s="76"/>
      <c r="D138" s="76"/>
      <c r="E138" s="9"/>
      <c r="F138" s="20"/>
    </row>
    <row r="139" spans="1:6" ht="30.75" customHeight="1" x14ac:dyDescent="0.25">
      <c r="A139" s="92">
        <v>1</v>
      </c>
      <c r="B139" s="93" t="s">
        <v>8</v>
      </c>
      <c r="C139" s="94">
        <v>16</v>
      </c>
      <c r="D139" s="40">
        <v>560000</v>
      </c>
      <c r="E139" s="95">
        <f>C139*D139</f>
        <v>8960000</v>
      </c>
      <c r="F139" s="96"/>
    </row>
    <row r="140" spans="1:6" ht="21" customHeight="1" x14ac:dyDescent="0.25">
      <c r="A140" s="75" t="s">
        <v>17</v>
      </c>
      <c r="B140" s="76"/>
      <c r="C140" s="76"/>
      <c r="D140" s="77"/>
      <c r="E140" s="15"/>
      <c r="F140" s="37"/>
    </row>
    <row r="141" spans="1:6" ht="21" customHeight="1" x14ac:dyDescent="0.25">
      <c r="A141" s="34">
        <v>1</v>
      </c>
      <c r="B141" s="57" t="s">
        <v>34</v>
      </c>
      <c r="C141" s="17">
        <v>13</v>
      </c>
      <c r="D141" s="22">
        <v>540000</v>
      </c>
      <c r="E141" s="9">
        <f>C141*D141</f>
        <v>7020000</v>
      </c>
      <c r="F141" s="37"/>
    </row>
    <row r="142" spans="1:6" ht="21" customHeight="1" x14ac:dyDescent="0.25">
      <c r="A142" s="34">
        <v>2</v>
      </c>
      <c r="B142" s="12" t="s">
        <v>115</v>
      </c>
      <c r="C142" s="34">
        <v>27</v>
      </c>
      <c r="D142" s="22">
        <v>540000</v>
      </c>
      <c r="E142" s="9">
        <f t="shared" ref="E142:E144" si="14">C142*D142</f>
        <v>14580000</v>
      </c>
      <c r="F142" s="37"/>
    </row>
    <row r="143" spans="1:6" ht="21" customHeight="1" x14ac:dyDescent="0.25">
      <c r="A143" s="34">
        <v>3</v>
      </c>
      <c r="B143" s="12" t="s">
        <v>146</v>
      </c>
      <c r="C143" s="34">
        <v>20</v>
      </c>
      <c r="D143" s="22">
        <v>540000</v>
      </c>
      <c r="E143" s="9">
        <f t="shared" si="14"/>
        <v>10800000</v>
      </c>
      <c r="F143" s="37"/>
    </row>
    <row r="144" spans="1:6" ht="21" customHeight="1" x14ac:dyDescent="0.25">
      <c r="A144" s="34">
        <v>4</v>
      </c>
      <c r="B144" s="57" t="s">
        <v>147</v>
      </c>
      <c r="C144" s="34">
        <v>45</v>
      </c>
      <c r="D144" s="22">
        <v>540000</v>
      </c>
      <c r="E144" s="9">
        <f t="shared" si="14"/>
        <v>24300000</v>
      </c>
      <c r="F144" s="37"/>
    </row>
    <row r="145" spans="1:6" ht="21" customHeight="1" x14ac:dyDescent="0.25">
      <c r="A145" s="81" t="s">
        <v>13</v>
      </c>
      <c r="B145" s="82"/>
      <c r="C145" s="35">
        <f>SUM(C141:C144)</f>
        <v>105</v>
      </c>
      <c r="D145" s="36"/>
      <c r="E145" s="15">
        <f>SUM(E141:E144)</f>
        <v>56700000</v>
      </c>
      <c r="F145" s="37"/>
    </row>
    <row r="146" spans="1:6" ht="21" customHeight="1" x14ac:dyDescent="0.25">
      <c r="A146" s="83" t="s">
        <v>18</v>
      </c>
      <c r="B146" s="84"/>
      <c r="C146" s="84"/>
      <c r="D146" s="85"/>
      <c r="E146" s="15"/>
      <c r="F146" s="37"/>
    </row>
    <row r="147" spans="1:6" ht="21" customHeight="1" x14ac:dyDescent="0.25">
      <c r="A147" s="34">
        <v>1</v>
      </c>
      <c r="B147" s="57" t="s">
        <v>31</v>
      </c>
      <c r="C147" s="34">
        <v>25</v>
      </c>
      <c r="D147" s="9">
        <v>540000</v>
      </c>
      <c r="E147" s="9">
        <f>C147*D147</f>
        <v>13500000</v>
      </c>
      <c r="F147" s="37"/>
    </row>
    <row r="148" spans="1:6" ht="21" customHeight="1" x14ac:dyDescent="0.25">
      <c r="A148" s="34">
        <v>2</v>
      </c>
      <c r="B148" s="57" t="s">
        <v>32</v>
      </c>
      <c r="C148" s="34">
        <v>38</v>
      </c>
      <c r="D148" s="9">
        <v>540000</v>
      </c>
      <c r="E148" s="9">
        <f t="shared" ref="E148:E161" si="15">C148*D148</f>
        <v>20520000</v>
      </c>
      <c r="F148" s="37"/>
    </row>
    <row r="149" spans="1:6" ht="21" customHeight="1" x14ac:dyDescent="0.25">
      <c r="A149" s="34">
        <v>3</v>
      </c>
      <c r="B149" s="57" t="s">
        <v>33</v>
      </c>
      <c r="C149" s="34">
        <v>41</v>
      </c>
      <c r="D149" s="9">
        <v>540000</v>
      </c>
      <c r="E149" s="9">
        <f t="shared" si="15"/>
        <v>22140000</v>
      </c>
      <c r="F149" s="37"/>
    </row>
    <row r="150" spans="1:6" ht="21" customHeight="1" x14ac:dyDescent="0.25">
      <c r="A150" s="34">
        <v>4</v>
      </c>
      <c r="B150" s="57" t="s">
        <v>70</v>
      </c>
      <c r="C150" s="34">
        <v>50</v>
      </c>
      <c r="D150" s="9">
        <v>540000</v>
      </c>
      <c r="E150" s="9">
        <f t="shared" si="15"/>
        <v>27000000</v>
      </c>
      <c r="F150" s="37"/>
    </row>
    <row r="151" spans="1:6" ht="21" customHeight="1" x14ac:dyDescent="0.25">
      <c r="A151" s="34">
        <v>5</v>
      </c>
      <c r="B151" s="57" t="s">
        <v>71</v>
      </c>
      <c r="C151" s="34">
        <v>17</v>
      </c>
      <c r="D151" s="9">
        <v>540000</v>
      </c>
      <c r="E151" s="9">
        <f t="shared" si="15"/>
        <v>9180000</v>
      </c>
      <c r="F151" s="37"/>
    </row>
    <row r="152" spans="1:6" ht="21" customHeight="1" x14ac:dyDescent="0.25">
      <c r="A152" s="34">
        <v>6</v>
      </c>
      <c r="B152" s="57" t="s">
        <v>154</v>
      </c>
      <c r="C152" s="34">
        <v>22</v>
      </c>
      <c r="D152" s="9">
        <v>540000</v>
      </c>
      <c r="E152" s="9">
        <f t="shared" si="15"/>
        <v>11880000</v>
      </c>
      <c r="F152" s="37"/>
    </row>
    <row r="153" spans="1:6" ht="21" customHeight="1" x14ac:dyDescent="0.25">
      <c r="A153" s="34">
        <v>7</v>
      </c>
      <c r="B153" s="57" t="s">
        <v>155</v>
      </c>
      <c r="C153" s="34">
        <v>60</v>
      </c>
      <c r="D153" s="9">
        <v>540000</v>
      </c>
      <c r="E153" s="9">
        <f t="shared" si="15"/>
        <v>32400000</v>
      </c>
      <c r="F153" s="37"/>
    </row>
    <row r="154" spans="1:6" ht="21" customHeight="1" x14ac:dyDescent="0.25">
      <c r="A154" s="34">
        <v>8</v>
      </c>
      <c r="B154" s="57" t="s">
        <v>156</v>
      </c>
      <c r="C154" s="34">
        <v>47</v>
      </c>
      <c r="D154" s="9">
        <v>540000</v>
      </c>
      <c r="E154" s="9">
        <f t="shared" si="15"/>
        <v>25380000</v>
      </c>
      <c r="F154" s="37"/>
    </row>
    <row r="155" spans="1:6" ht="21" customHeight="1" x14ac:dyDescent="0.25">
      <c r="A155" s="34">
        <v>9</v>
      </c>
      <c r="B155" s="57" t="s">
        <v>157</v>
      </c>
      <c r="C155" s="34">
        <v>30</v>
      </c>
      <c r="D155" s="9">
        <v>540000</v>
      </c>
      <c r="E155" s="9">
        <f t="shared" si="15"/>
        <v>16200000</v>
      </c>
      <c r="F155" s="37"/>
    </row>
    <row r="156" spans="1:6" ht="21" customHeight="1" x14ac:dyDescent="0.25">
      <c r="A156" s="34">
        <v>10</v>
      </c>
      <c r="B156" s="57" t="s">
        <v>158</v>
      </c>
      <c r="C156" s="34">
        <v>20</v>
      </c>
      <c r="D156" s="9">
        <v>540000</v>
      </c>
      <c r="E156" s="9">
        <f t="shared" si="15"/>
        <v>10800000</v>
      </c>
      <c r="F156" s="37"/>
    </row>
    <row r="157" spans="1:6" ht="21" customHeight="1" x14ac:dyDescent="0.25">
      <c r="A157" s="34">
        <v>11</v>
      </c>
      <c r="B157" s="57" t="s">
        <v>159</v>
      </c>
      <c r="C157" s="34">
        <v>17</v>
      </c>
      <c r="D157" s="9">
        <v>540000</v>
      </c>
      <c r="E157" s="9">
        <f t="shared" si="15"/>
        <v>9180000</v>
      </c>
      <c r="F157" s="37"/>
    </row>
    <row r="158" spans="1:6" ht="21" customHeight="1" x14ac:dyDescent="0.25">
      <c r="A158" s="34">
        <v>12</v>
      </c>
      <c r="B158" s="57" t="s">
        <v>104</v>
      </c>
      <c r="C158" s="34">
        <v>32</v>
      </c>
      <c r="D158" s="9">
        <v>540000</v>
      </c>
      <c r="E158" s="9">
        <f t="shared" si="15"/>
        <v>17280000</v>
      </c>
      <c r="F158" s="37"/>
    </row>
    <row r="159" spans="1:6" ht="21" customHeight="1" x14ac:dyDescent="0.25">
      <c r="A159" s="34">
        <v>13</v>
      </c>
      <c r="B159" s="57" t="s">
        <v>105</v>
      </c>
      <c r="C159" s="34">
        <v>42</v>
      </c>
      <c r="D159" s="9">
        <v>540000</v>
      </c>
      <c r="E159" s="9">
        <f t="shared" si="15"/>
        <v>22680000</v>
      </c>
      <c r="F159" s="37"/>
    </row>
    <row r="160" spans="1:6" ht="21" customHeight="1" x14ac:dyDescent="0.25">
      <c r="A160" s="34">
        <v>14</v>
      </c>
      <c r="B160" s="57" t="s">
        <v>160</v>
      </c>
      <c r="C160" s="34">
        <v>43</v>
      </c>
      <c r="D160" s="9">
        <v>540000</v>
      </c>
      <c r="E160" s="9">
        <f t="shared" si="15"/>
        <v>23220000</v>
      </c>
      <c r="F160" s="37"/>
    </row>
    <row r="161" spans="1:6" ht="21" customHeight="1" x14ac:dyDescent="0.25">
      <c r="A161" s="34">
        <v>15</v>
      </c>
      <c r="B161" s="57" t="s">
        <v>161</v>
      </c>
      <c r="C161" s="34">
        <v>53</v>
      </c>
      <c r="D161" s="9">
        <v>540000</v>
      </c>
      <c r="E161" s="9">
        <f t="shared" si="15"/>
        <v>28620000</v>
      </c>
      <c r="F161" s="37"/>
    </row>
    <row r="162" spans="1:6" ht="21" customHeight="1" x14ac:dyDescent="0.25">
      <c r="A162" s="78" t="s">
        <v>13</v>
      </c>
      <c r="B162" s="86"/>
      <c r="C162" s="35">
        <f>SUM(C147:C161)</f>
        <v>537</v>
      </c>
      <c r="D162" s="15"/>
      <c r="E162" s="15">
        <f>SUM(E147:E161)</f>
        <v>289980000</v>
      </c>
      <c r="F162" s="53"/>
    </row>
    <row r="163" spans="1:6" ht="21" customHeight="1" x14ac:dyDescent="0.25">
      <c r="A163" s="87" t="s">
        <v>19</v>
      </c>
      <c r="B163" s="88"/>
      <c r="C163" s="88"/>
      <c r="D163" s="89"/>
      <c r="E163" s="15">
        <f>E50+E88+E105+E113+E137+E139+E145+E162</f>
        <v>2445980000</v>
      </c>
      <c r="F163" s="38"/>
    </row>
    <row r="164" spans="1:6" ht="13.5" customHeight="1" x14ac:dyDescent="0.25">
      <c r="A164" s="61"/>
      <c r="B164" s="61"/>
      <c r="C164" s="61"/>
      <c r="D164" s="61"/>
      <c r="E164" s="39"/>
      <c r="F164" s="46"/>
    </row>
    <row r="165" spans="1:6" ht="16.5" x14ac:dyDescent="0.25">
      <c r="C165" s="48"/>
      <c r="D165" s="80" t="s">
        <v>6</v>
      </c>
      <c r="E165" s="80"/>
      <c r="F165" s="80"/>
    </row>
    <row r="166" spans="1:6" ht="16.5" x14ac:dyDescent="0.25">
      <c r="C166" s="48"/>
      <c r="D166" s="49"/>
      <c r="E166" s="49"/>
      <c r="F166" s="49"/>
    </row>
    <row r="167" spans="1:6" ht="16.5" x14ac:dyDescent="0.25">
      <c r="C167" s="48"/>
      <c r="D167" s="49"/>
      <c r="E167" s="49"/>
      <c r="F167" s="49"/>
    </row>
    <row r="168" spans="1:6" ht="16.5" x14ac:dyDescent="0.25">
      <c r="C168" s="62"/>
      <c r="D168" s="62"/>
      <c r="E168" s="62"/>
      <c r="F168" s="62"/>
    </row>
    <row r="169" spans="1:6" ht="16.5" x14ac:dyDescent="0.25">
      <c r="C169" s="48"/>
      <c r="D169" s="49"/>
      <c r="E169" s="49"/>
      <c r="F169" s="49"/>
    </row>
    <row r="170" spans="1:6" ht="16.5" x14ac:dyDescent="0.25">
      <c r="C170" s="48"/>
      <c r="D170" s="49"/>
      <c r="E170" s="49"/>
      <c r="F170" s="49"/>
    </row>
    <row r="171" spans="1:6" ht="16.5" x14ac:dyDescent="0.25">
      <c r="C171" s="48"/>
      <c r="D171" s="80" t="s">
        <v>7</v>
      </c>
      <c r="E171" s="80"/>
      <c r="F171" s="80"/>
    </row>
    <row r="173" spans="1:6" ht="16.5" x14ac:dyDescent="0.25">
      <c r="C173" s="80"/>
      <c r="D173" s="80"/>
      <c r="E173" s="80"/>
      <c r="F173" s="80"/>
    </row>
  </sheetData>
  <mergeCells count="25">
    <mergeCell ref="A5:F5"/>
    <mergeCell ref="A1:C1"/>
    <mergeCell ref="D1:F1"/>
    <mergeCell ref="A2:C2"/>
    <mergeCell ref="D2:F2"/>
    <mergeCell ref="A3:C3"/>
    <mergeCell ref="A140:D140"/>
    <mergeCell ref="A7:D7"/>
    <mergeCell ref="A8:D8"/>
    <mergeCell ref="A33:D33"/>
    <mergeCell ref="A51:D51"/>
    <mergeCell ref="A88:B88"/>
    <mergeCell ref="A89:D89"/>
    <mergeCell ref="A105:B105"/>
    <mergeCell ref="A106:D106"/>
    <mergeCell ref="A113:B113"/>
    <mergeCell ref="A114:D114"/>
    <mergeCell ref="A138:D138"/>
    <mergeCell ref="C173:F173"/>
    <mergeCell ref="A145:B145"/>
    <mergeCell ref="A146:D146"/>
    <mergeCell ref="A162:B162"/>
    <mergeCell ref="A163:D163"/>
    <mergeCell ref="D165:F165"/>
    <mergeCell ref="D171:F171"/>
  </mergeCells>
  <pageMargins left="0.70866141732283472" right="0.23622047244094491" top="0.59055118110236227" bottom="0.59055118110236227" header="0.31496062992125984" footer="0.31496062992125984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HKII 2023 2024_12 01</vt:lpstr>
      <vt:lpstr>'HKII 2023 2024_12 01'!Print_Titles</vt:lpstr>
    </vt:vector>
  </TitlesOfParts>
  <Company>DH KTQD HN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Windows User</cp:lastModifiedBy>
  <cp:lastPrinted>2023-09-27T07:31:14Z</cp:lastPrinted>
  <dcterms:created xsi:type="dcterms:W3CDTF">2012-01-03T07:31:26Z</dcterms:created>
  <dcterms:modified xsi:type="dcterms:W3CDTF">2024-01-12T08:46:26Z</dcterms:modified>
</cp:coreProperties>
</file>