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240" yWindow="105" windowWidth="11580" windowHeight="6285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hop'!$A$1:$I$68</definedName>
  </definedNames>
  <calcPr calcId="152511"/>
</workbook>
</file>

<file path=xl/calcChain.xml><?xml version="1.0" encoding="utf-8"?>
<calcChain xmlns="http://schemas.openxmlformats.org/spreadsheetml/2006/main">
  <c r="H51" i="25" l="1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E60" i="25" l="1"/>
  <c r="F60" i="25" s="1"/>
  <c r="E55" i="25"/>
  <c r="F55" i="25" s="1"/>
  <c r="E56" i="25"/>
  <c r="F56" i="25" s="1"/>
  <c r="E57" i="25"/>
  <c r="F57" i="25" s="1"/>
  <c r="E58" i="25"/>
  <c r="F58" i="25" s="1"/>
  <c r="E59" i="25"/>
  <c r="F59" i="25" s="1"/>
</calcChain>
</file>

<file path=xl/sharedStrings.xml><?xml version="1.0" encoding="utf-8"?>
<sst xmlns="http://schemas.openxmlformats.org/spreadsheetml/2006/main" count="200" uniqueCount="148">
  <si>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</si>
  <si>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</si>
  <si>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</si>
  <si>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</si>
  <si>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</si>
  <si>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</si>
  <si>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</si>
  <si>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</si>
  <si>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</si>
  <si>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</si>
  <si>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</si>
  <si>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</si>
  <si>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</si>
  <si>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</si>
  <si>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</si>
  <si>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</si>
  <si>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</si>
  <si>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</si>
  <si>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</si>
  <si>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</si>
  <si>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</si>
  <si>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</si>
  <si>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</si>
  <si>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</si>
  <si>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</si>
  <si>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</si>
  <si>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</si>
  <si>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r>
      <t>Học kỳ: I Năm học: 2023 - 2024</t>
    </r>
    <r>
      <rPr>
        <sz val="14"/>
        <rFont val="Times New Roman"/>
        <family val="1"/>
      </rPr>
      <t xml:space="preserve"> </t>
    </r>
  </si>
  <si>
    <t xml:space="preserve">Lớp: 21C1-CNÔ6               Sĩ số: 40        Khoa: Động lực                                                  </t>
  </si>
  <si>
    <t>21001334</t>
  </si>
  <si>
    <t>Nguyễn Văn</t>
  </si>
  <si>
    <t>Cảnh</t>
  </si>
  <si>
    <t>21001103</t>
  </si>
  <si>
    <t>Trương Ngọc</t>
  </si>
  <si>
    <t>Đan</t>
  </si>
  <si>
    <t>21001410</t>
  </si>
  <si>
    <t>Nguyễn Tấn</t>
  </si>
  <si>
    <t>Đạt</t>
  </si>
  <si>
    <t>21001391</t>
  </si>
  <si>
    <t>Trần Quốc</t>
  </si>
  <si>
    <t>Dinh</t>
  </si>
  <si>
    <t>21001408</t>
  </si>
  <si>
    <t>Võ Nguyễn Hoàng</t>
  </si>
  <si>
    <t>Duy</t>
  </si>
  <si>
    <t>21001373</t>
  </si>
  <si>
    <t>Nguyễn Nhật</t>
  </si>
  <si>
    <t>Hào</t>
  </si>
  <si>
    <t>21001313</t>
  </si>
  <si>
    <t>Nguyễn Xuân</t>
  </si>
  <si>
    <t>Hiếu</t>
  </si>
  <si>
    <t>21001381</t>
  </si>
  <si>
    <t>Lê Hữu</t>
  </si>
  <si>
    <t>Huy</t>
  </si>
  <si>
    <t>21001335</t>
  </si>
  <si>
    <t>Trần Văn</t>
  </si>
  <si>
    <t>21001418</t>
  </si>
  <si>
    <t>Lê Xuân</t>
  </si>
  <si>
    <t>Huynh</t>
  </si>
  <si>
    <t>21001303</t>
  </si>
  <si>
    <t>Nguyễn Hoàng</t>
  </si>
  <si>
    <t>Kha</t>
  </si>
  <si>
    <t>21001317</t>
  </si>
  <si>
    <t>Huỳnh Thạch Bảo</t>
  </si>
  <si>
    <t>Khang</t>
  </si>
  <si>
    <t>21001288</t>
  </si>
  <si>
    <t>Trần Anh</t>
  </si>
  <si>
    <t>Khoa</t>
  </si>
  <si>
    <t>21001372</t>
  </si>
  <si>
    <t>Nguyễn Hoàng Tuấn</t>
  </si>
  <si>
    <t>Kiệt</t>
  </si>
  <si>
    <t>21001429</t>
  </si>
  <si>
    <t>Võ Anh</t>
  </si>
  <si>
    <t>21001290</t>
  </si>
  <si>
    <t>Phạm Chí</t>
  </si>
  <si>
    <t>Long</t>
  </si>
  <si>
    <t>21001370</t>
  </si>
  <si>
    <t>Trần Vĩnh</t>
  </si>
  <si>
    <t>21001423</t>
  </si>
  <si>
    <t>Lục Văn</t>
  </si>
  <si>
    <t>Luân</t>
  </si>
  <si>
    <t>21001404</t>
  </si>
  <si>
    <t>Trần Thanh</t>
  </si>
  <si>
    <t>21000878</t>
  </si>
  <si>
    <t>Trương Hồng</t>
  </si>
  <si>
    <t>Minh</t>
  </si>
  <si>
    <t>21001412</t>
  </si>
  <si>
    <t>Nguyễn Thái</t>
  </si>
  <si>
    <t>Mỹ</t>
  </si>
  <si>
    <t>21001357</t>
  </si>
  <si>
    <t>Nguyễn Hạo</t>
  </si>
  <si>
    <t>Nam</t>
  </si>
  <si>
    <t>21001307</t>
  </si>
  <si>
    <t>Nguyễn Minh</t>
  </si>
  <si>
    <t>21001379</t>
  </si>
  <si>
    <t>Cao Hoàng</t>
  </si>
  <si>
    <t>Nhân</t>
  </si>
  <si>
    <t>21001301</t>
  </si>
  <si>
    <t>Hồ Dũng</t>
  </si>
  <si>
    <t>Nhật</t>
  </si>
  <si>
    <t>21001305</t>
  </si>
  <si>
    <t>Tăng Tấn</t>
  </si>
  <si>
    <t>Phát</t>
  </si>
  <si>
    <t>21001298</t>
  </si>
  <si>
    <t>Nguyễn Thanh</t>
  </si>
  <si>
    <t>Phong</t>
  </si>
  <si>
    <t>21001363</t>
  </si>
  <si>
    <t>Phạm Hoàng</t>
  </si>
  <si>
    <t>Phúc</t>
  </si>
  <si>
    <t>21001378</t>
  </si>
  <si>
    <t>Đỗ Tiến</t>
  </si>
  <si>
    <t>Sĩ</t>
  </si>
  <si>
    <t>21001180</t>
  </si>
  <si>
    <t>Phạm Ngọc</t>
  </si>
  <si>
    <t>Thành</t>
  </si>
  <si>
    <t>21001324</t>
  </si>
  <si>
    <t>Vũ Nguyễn Duy</t>
  </si>
  <si>
    <t>Thông</t>
  </si>
  <si>
    <t>21001312</t>
  </si>
  <si>
    <t>Kim Bunl</t>
  </si>
  <si>
    <t>Thươne</t>
  </si>
  <si>
    <t>21001331</t>
  </si>
  <si>
    <t>Lê Ngọc</t>
  </si>
  <si>
    <t>Tình</t>
  </si>
  <si>
    <t>21001336</t>
  </si>
  <si>
    <t>Mai Quốc</t>
  </si>
  <si>
    <t>Toàn</t>
  </si>
  <si>
    <t>21001289</t>
  </si>
  <si>
    <t>Huỳnh Quốc</t>
  </si>
  <si>
    <t>Trí</t>
  </si>
  <si>
    <t>21000812</t>
  </si>
  <si>
    <t>Lê Thế</t>
  </si>
  <si>
    <t>Trung</t>
  </si>
  <si>
    <t>21001376</t>
  </si>
  <si>
    <t>Nguyễn Phạm Anh</t>
  </si>
  <si>
    <t>Tuấn</t>
  </si>
  <si>
    <t>21001375</t>
  </si>
  <si>
    <t>Vàng A</t>
  </si>
  <si>
    <t>21001315</t>
  </si>
  <si>
    <t>Bùi Đỗ Công</t>
  </si>
  <si>
    <t>Vinh</t>
  </si>
  <si>
    <t>21001405</t>
  </si>
  <si>
    <t>Trần Đại</t>
  </si>
  <si>
    <t>Vỹ</t>
  </si>
  <si>
    <t>Hoàng Thị Trang</t>
  </si>
  <si>
    <t>Khá</t>
  </si>
  <si>
    <t>Yếu</t>
  </si>
  <si>
    <t>TP. Hồ Chí Minh, ngày      tháng      năm 2024</t>
  </si>
  <si>
    <t>Lê Ngọc Tình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</si>
</sst>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0"/>
      <color theme="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7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quotePrefix="1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7" xfId="0" applyFont="1" applyBorder="1"/>
    <xf numFmtId="0" fontId="18" fillId="0" borderId="21" xfId="0" applyFont="1" applyBorder="1" applyAlignment="1">
      <alignment horizontal="center" vertical="center"/>
    </xf>
    <xf numFmtId="2" fontId="18" fillId="0" borderId="21" xfId="0" applyNumberFormat="1" applyFont="1" applyBorder="1" applyAlignment="1">
      <alignment horizontal="right" vertical="center"/>
    </xf>
    <xf numFmtId="0" fontId="9" fillId="0" borderId="22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26" fillId="2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7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914400</xdr:colOff>
      <xdr:row>4</xdr:row>
      <xdr:rowOff>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0150" y="8191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view="pageBreakPreview" topLeftCell="A38" zoomScaleNormal="100" zoomScaleSheetLayoutView="100" workbookViewId="0">
      <selection activeCell="F68" sqref="F68:H68"/>
    </sheetView>
  </sheetViews>
  <sheetFormatPr defaultRowHeight="15"/>
  <cols>
    <col min="1" max="1" width="5.125" style="4" customWidth="1"/>
    <col min="2" max="2" width="10.625" style="4" customWidth="1"/>
    <col min="3" max="3" width="19.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20.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54" t="s">
        <v>3</v>
      </c>
      <c r="B2" s="54"/>
      <c r="C2" s="54"/>
      <c r="D2" s="54"/>
      <c r="E2" s="55" t="s">
        <v>4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5" t="s">
        <v>5</v>
      </c>
      <c r="B3" s="55"/>
      <c r="C3" s="55"/>
      <c r="D3" s="55"/>
      <c r="E3" s="56" t="s">
        <v>6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5" t="s">
        <v>7</v>
      </c>
      <c r="B4" s="55"/>
      <c r="C4" s="55"/>
      <c r="D4" s="5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57"/>
      <c r="B5" s="57"/>
      <c r="C5" s="57"/>
      <c r="D5" s="57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58" t="s">
        <v>8</v>
      </c>
      <c r="B6" s="58"/>
      <c r="C6" s="58"/>
      <c r="D6" s="58"/>
      <c r="E6" s="58"/>
      <c r="F6" s="58"/>
      <c r="G6" s="58"/>
      <c r="H6" s="58"/>
      <c r="I6" s="58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58" t="s">
        <v>27</v>
      </c>
      <c r="B7" s="58"/>
      <c r="C7" s="58"/>
      <c r="D7" s="58"/>
      <c r="E7" s="58"/>
      <c r="F7" s="58"/>
      <c r="G7" s="58"/>
      <c r="H7" s="58"/>
      <c r="I7" s="5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59" t="s">
        <v>28</v>
      </c>
      <c r="B8" s="59"/>
      <c r="C8" s="59"/>
      <c r="D8" s="59"/>
      <c r="E8" s="59"/>
      <c r="F8" s="59"/>
      <c r="G8" s="59"/>
      <c r="H8" s="59"/>
      <c r="I8" s="59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60" t="s">
        <v>0</v>
      </c>
      <c r="B10" s="60" t="s">
        <v>9</v>
      </c>
      <c r="C10" s="62" t="s">
        <v>10</v>
      </c>
      <c r="D10" s="63"/>
      <c r="E10" s="41" t="s">
        <v>11</v>
      </c>
      <c r="F10" s="42"/>
      <c r="G10" s="41" t="s">
        <v>12</v>
      </c>
      <c r="H10" s="42"/>
      <c r="I10" s="43" t="s">
        <v>1</v>
      </c>
    </row>
    <row r="11" spans="1:20" s="8" customFormat="1" ht="30" customHeight="1">
      <c r="A11" s="44"/>
      <c r="B11" s="61"/>
      <c r="C11" s="64"/>
      <c r="D11" s="65"/>
      <c r="E11" s="19" t="s">
        <v>13</v>
      </c>
      <c r="F11" s="19" t="s">
        <v>14</v>
      </c>
      <c r="G11" s="19" t="s">
        <v>13</v>
      </c>
      <c r="H11" s="19" t="s">
        <v>14</v>
      </c>
      <c r="I11" s="44"/>
    </row>
    <row r="12" spans="1:20" s="8" customFormat="1" ht="20.100000000000001" customHeight="1">
      <c r="A12" s="12">
        <v>1</v>
      </c>
      <c r="B12" s="20" t="s">
        <v>29</v>
      </c>
      <c r="C12" s="21" t="s">
        <v>30</v>
      </c>
      <c r="D12" s="22" t="s">
        <v>31</v>
      </c>
      <c r="E12" s="12">
        <v>70</v>
      </c>
      <c r="F12" s="23" t="s">
        <v>144</v>
      </c>
      <c r="G12" s="12"/>
      <c r="H12" s="23"/>
      <c r="I12" s="24"/>
    </row>
    <row r="13" spans="1:20" s="8" customFormat="1" ht="20.100000000000001" customHeight="1">
      <c r="A13" s="12">
        <v>2</v>
      </c>
      <c r="B13" s="20" t="s">
        <v>32</v>
      </c>
      <c r="C13" s="21" t="s">
        <v>33</v>
      </c>
      <c r="D13" s="22" t="s">
        <v>34</v>
      </c>
      <c r="E13" s="12">
        <v>70</v>
      </c>
      <c r="F13" s="23" t="s">
        <v>144</v>
      </c>
      <c r="G13" s="12"/>
      <c r="H13" s="33" t="str">
        <f t="shared" ref="H13:H50" si="0">IF(AND(G13&gt;=90),"Xuất sắc",IF(AND(G13&gt;=80),"Tốt",IF(AND(G13&gt;=70),"Khá",IF(AND(G13&gt;=60),"TB",IF(AND(G13&gt;=50),"TB",IF(AND(G13&lt;50),IF(AND(G13&gt;0),"Yếu",IF(AND(G13=0),"Không XL"," "))))))))</f>
        <v>Không XL</v>
      </c>
      <c r="I13" s="24"/>
    </row>
    <row r="14" spans="1:20" s="8" customFormat="1" ht="20.100000000000001" customHeight="1">
      <c r="A14" s="12">
        <v>3</v>
      </c>
      <c r="B14" s="20" t="s">
        <v>35</v>
      </c>
      <c r="C14" s="21" t="s">
        <v>36</v>
      </c>
      <c r="D14" s="22" t="s">
        <v>37</v>
      </c>
      <c r="E14" s="12">
        <v>70</v>
      </c>
      <c r="F14" s="23" t="s">
        <v>144</v>
      </c>
      <c r="G14" s="12"/>
      <c r="H14" s="33" t="str">
        <f t="shared" si="0"/>
        <v>Không XL</v>
      </c>
      <c r="I14" s="24"/>
    </row>
    <row r="15" spans="1:20" s="8" customFormat="1" ht="20.100000000000001" customHeight="1">
      <c r="A15" s="12">
        <v>4</v>
      </c>
      <c r="B15" s="20" t="s">
        <v>38</v>
      </c>
      <c r="C15" s="21" t="s">
        <v>39</v>
      </c>
      <c r="D15" s="22" t="s">
        <v>40</v>
      </c>
      <c r="E15" s="12">
        <v>70</v>
      </c>
      <c r="F15" s="23" t="s">
        <v>144</v>
      </c>
      <c r="G15" s="12"/>
      <c r="H15" s="33" t="str">
        <f t="shared" si="0"/>
        <v>Không XL</v>
      </c>
      <c r="I15" s="9"/>
    </row>
    <row r="16" spans="1:20" s="8" customFormat="1" ht="20.100000000000001" customHeight="1">
      <c r="A16" s="12">
        <v>5</v>
      </c>
      <c r="B16" s="20" t="s">
        <v>41</v>
      </c>
      <c r="C16" s="21" t="s">
        <v>42</v>
      </c>
      <c r="D16" s="22" t="s">
        <v>43</v>
      </c>
      <c r="E16" s="12">
        <v>35</v>
      </c>
      <c r="F16" s="23" t="s">
        <v>145</v>
      </c>
      <c r="G16" s="12"/>
      <c r="H16" s="33" t="str">
        <f t="shared" si="0"/>
        <v>Không XL</v>
      </c>
      <c r="I16" s="9"/>
    </row>
    <row r="17" spans="1:9" s="8" customFormat="1" ht="20.100000000000001" customHeight="1">
      <c r="A17" s="12">
        <v>6</v>
      </c>
      <c r="B17" s="20" t="s">
        <v>44</v>
      </c>
      <c r="C17" s="21" t="s">
        <v>45</v>
      </c>
      <c r="D17" s="22" t="s">
        <v>46</v>
      </c>
      <c r="E17" s="12">
        <v>70</v>
      </c>
      <c r="F17" s="23" t="s">
        <v>144</v>
      </c>
      <c r="G17" s="12"/>
      <c r="H17" s="33" t="str">
        <f t="shared" si="0"/>
        <v>Không XL</v>
      </c>
      <c r="I17" s="9"/>
    </row>
    <row r="18" spans="1:9" s="8" customFormat="1" ht="20.100000000000001" customHeight="1">
      <c r="A18" s="12">
        <v>7</v>
      </c>
      <c r="B18" s="20" t="s">
        <v>47</v>
      </c>
      <c r="C18" s="21" t="s">
        <v>48</v>
      </c>
      <c r="D18" s="22" t="s">
        <v>49</v>
      </c>
      <c r="E18" s="12">
        <v>70</v>
      </c>
      <c r="F18" s="23" t="s">
        <v>144</v>
      </c>
      <c r="G18" s="12"/>
      <c r="H18" s="33" t="str">
        <f t="shared" si="0"/>
        <v>Không XL</v>
      </c>
      <c r="I18" s="9"/>
    </row>
    <row r="19" spans="1:9" s="8" customFormat="1" ht="20.100000000000001" customHeight="1">
      <c r="A19" s="12">
        <v>8</v>
      </c>
      <c r="B19" s="20" t="s">
        <v>50</v>
      </c>
      <c r="C19" s="21" t="s">
        <v>51</v>
      </c>
      <c r="D19" s="22" t="s">
        <v>52</v>
      </c>
      <c r="E19" s="12">
        <v>70</v>
      </c>
      <c r="F19" s="23" t="s">
        <v>144</v>
      </c>
      <c r="G19" s="12"/>
      <c r="H19" s="33" t="str">
        <f t="shared" si="0"/>
        <v>Không XL</v>
      </c>
      <c r="I19" s="9"/>
    </row>
    <row r="20" spans="1:9" s="8" customFormat="1" ht="20.100000000000001" customHeight="1">
      <c r="A20" s="12">
        <v>9</v>
      </c>
      <c r="B20" s="20" t="s">
        <v>53</v>
      </c>
      <c r="C20" s="21" t="s">
        <v>54</v>
      </c>
      <c r="D20" s="22" t="s">
        <v>52</v>
      </c>
      <c r="E20" s="12">
        <v>70</v>
      </c>
      <c r="F20" s="23" t="s">
        <v>144</v>
      </c>
      <c r="G20" s="12"/>
      <c r="H20" s="33" t="str">
        <f t="shared" si="0"/>
        <v>Không XL</v>
      </c>
      <c r="I20" s="24"/>
    </row>
    <row r="21" spans="1:9" s="8" customFormat="1" ht="20.100000000000001" customHeight="1">
      <c r="A21" s="12">
        <v>10</v>
      </c>
      <c r="B21" s="20" t="s">
        <v>55</v>
      </c>
      <c r="C21" s="21" t="s">
        <v>56</v>
      </c>
      <c r="D21" s="22" t="s">
        <v>57</v>
      </c>
      <c r="E21" s="12">
        <v>70</v>
      </c>
      <c r="F21" s="23" t="s">
        <v>144</v>
      </c>
      <c r="G21" s="12"/>
      <c r="H21" s="33" t="str">
        <f t="shared" si="0"/>
        <v>Không XL</v>
      </c>
      <c r="I21" s="24"/>
    </row>
    <row r="22" spans="1:9" s="8" customFormat="1" ht="20.100000000000001" customHeight="1">
      <c r="A22" s="12">
        <v>11</v>
      </c>
      <c r="B22" s="20" t="s">
        <v>58</v>
      </c>
      <c r="C22" s="21" t="s">
        <v>59</v>
      </c>
      <c r="D22" s="22" t="s">
        <v>60</v>
      </c>
      <c r="E22" s="12">
        <v>70</v>
      </c>
      <c r="F22" s="23" t="s">
        <v>144</v>
      </c>
      <c r="G22" s="12"/>
      <c r="H22" s="33" t="str">
        <f t="shared" si="0"/>
        <v>Không XL</v>
      </c>
      <c r="I22" s="24"/>
    </row>
    <row r="23" spans="1:9" s="8" customFormat="1" ht="20.100000000000001" customHeight="1">
      <c r="A23" s="12">
        <v>12</v>
      </c>
      <c r="B23" s="20" t="s">
        <v>61</v>
      </c>
      <c r="C23" s="21" t="s">
        <v>62</v>
      </c>
      <c r="D23" s="22" t="s">
        <v>63</v>
      </c>
      <c r="E23" s="12">
        <v>70</v>
      </c>
      <c r="F23" s="23" t="s">
        <v>144</v>
      </c>
      <c r="G23" s="12"/>
      <c r="H23" s="33" t="str">
        <f t="shared" si="0"/>
        <v>Không XL</v>
      </c>
      <c r="I23" s="9"/>
    </row>
    <row r="24" spans="1:9" s="8" customFormat="1" ht="20.100000000000001" customHeight="1">
      <c r="A24" s="12">
        <v>13</v>
      </c>
      <c r="B24" s="20" t="s">
        <v>64</v>
      </c>
      <c r="C24" s="21" t="s">
        <v>65</v>
      </c>
      <c r="D24" s="22" t="s">
        <v>66</v>
      </c>
      <c r="E24" s="12">
        <v>70</v>
      </c>
      <c r="F24" s="23" t="s">
        <v>144</v>
      </c>
      <c r="G24" s="12"/>
      <c r="H24" s="33" t="str">
        <f t="shared" si="0"/>
        <v>Không XL</v>
      </c>
      <c r="I24" s="9"/>
    </row>
    <row r="25" spans="1:9" s="8" customFormat="1" ht="20.100000000000001" customHeight="1">
      <c r="A25" s="12">
        <v>14</v>
      </c>
      <c r="B25" s="20" t="s">
        <v>67</v>
      </c>
      <c r="C25" s="21" t="s">
        <v>68</v>
      </c>
      <c r="D25" s="22" t="s">
        <v>69</v>
      </c>
      <c r="E25" s="12">
        <v>70</v>
      </c>
      <c r="F25" s="23" t="s">
        <v>144</v>
      </c>
      <c r="G25" s="12"/>
      <c r="H25" s="33" t="str">
        <f t="shared" si="0"/>
        <v>Không XL</v>
      </c>
      <c r="I25" s="9"/>
    </row>
    <row r="26" spans="1:9" s="8" customFormat="1" ht="20.100000000000001" customHeight="1">
      <c r="A26" s="12">
        <v>15</v>
      </c>
      <c r="B26" s="20" t="s">
        <v>70</v>
      </c>
      <c r="C26" s="21" t="s">
        <v>71</v>
      </c>
      <c r="D26" s="22" t="s">
        <v>69</v>
      </c>
      <c r="E26" s="12">
        <v>35</v>
      </c>
      <c r="F26" s="23" t="s">
        <v>145</v>
      </c>
      <c r="G26" s="12"/>
      <c r="H26" s="33" t="str">
        <f t="shared" si="0"/>
        <v>Không XL</v>
      </c>
      <c r="I26" s="9"/>
    </row>
    <row r="27" spans="1:9" s="8" customFormat="1" ht="20.100000000000001" customHeight="1">
      <c r="A27" s="12">
        <v>16</v>
      </c>
      <c r="B27" s="20" t="s">
        <v>72</v>
      </c>
      <c r="C27" s="21" t="s">
        <v>73</v>
      </c>
      <c r="D27" s="22" t="s">
        <v>74</v>
      </c>
      <c r="E27" s="12">
        <v>70</v>
      </c>
      <c r="F27" s="23" t="s">
        <v>144</v>
      </c>
      <c r="G27" s="12"/>
      <c r="H27" s="33" t="str">
        <f t="shared" si="0"/>
        <v>Không XL</v>
      </c>
      <c r="I27" s="9"/>
    </row>
    <row r="28" spans="1:9" s="8" customFormat="1" ht="20.100000000000001" customHeight="1">
      <c r="A28" s="12">
        <v>17</v>
      </c>
      <c r="B28" s="20" t="s">
        <v>75</v>
      </c>
      <c r="C28" s="21" t="s">
        <v>76</v>
      </c>
      <c r="D28" s="22" t="s">
        <v>74</v>
      </c>
      <c r="E28" s="12">
        <v>70</v>
      </c>
      <c r="F28" s="23" t="s">
        <v>144</v>
      </c>
      <c r="G28" s="12"/>
      <c r="H28" s="33" t="str">
        <f t="shared" si="0"/>
        <v>Không XL</v>
      </c>
      <c r="I28" s="9"/>
    </row>
    <row r="29" spans="1:9" s="8" customFormat="1" ht="20.100000000000001" customHeight="1">
      <c r="A29" s="12">
        <v>18</v>
      </c>
      <c r="B29" s="20" t="s">
        <v>77</v>
      </c>
      <c r="C29" s="21" t="s">
        <v>78</v>
      </c>
      <c r="D29" s="22" t="s">
        <v>79</v>
      </c>
      <c r="E29" s="12">
        <v>70</v>
      </c>
      <c r="F29" s="23" t="s">
        <v>144</v>
      </c>
      <c r="G29" s="12"/>
      <c r="H29" s="33" t="str">
        <f t="shared" si="0"/>
        <v>Không XL</v>
      </c>
      <c r="I29" s="9"/>
    </row>
    <row r="30" spans="1:9" s="8" customFormat="1" ht="20.100000000000001" customHeight="1">
      <c r="A30" s="12">
        <v>19</v>
      </c>
      <c r="B30" s="20" t="s">
        <v>80</v>
      </c>
      <c r="C30" s="21" t="s">
        <v>81</v>
      </c>
      <c r="D30" s="22" t="s">
        <v>79</v>
      </c>
      <c r="E30" s="12">
        <v>70</v>
      </c>
      <c r="F30" s="23" t="s">
        <v>144</v>
      </c>
      <c r="G30" s="12"/>
      <c r="H30" s="33" t="str">
        <f t="shared" si="0"/>
        <v>Không XL</v>
      </c>
      <c r="I30" s="9"/>
    </row>
    <row r="31" spans="1:9" s="8" customFormat="1" ht="20.100000000000001" customHeight="1">
      <c r="A31" s="12">
        <v>20</v>
      </c>
      <c r="B31" s="20" t="s">
        <v>82</v>
      </c>
      <c r="C31" s="21" t="s">
        <v>83</v>
      </c>
      <c r="D31" s="22" t="s">
        <v>84</v>
      </c>
      <c r="E31" s="12">
        <v>35</v>
      </c>
      <c r="F31" s="23" t="s">
        <v>145</v>
      </c>
      <c r="G31" s="12"/>
      <c r="H31" s="33" t="str">
        <f t="shared" si="0"/>
        <v>Không XL</v>
      </c>
      <c r="I31" s="24"/>
    </row>
    <row r="32" spans="1:9" s="8" customFormat="1" ht="20.100000000000001" customHeight="1">
      <c r="A32" s="12">
        <v>21</v>
      </c>
      <c r="B32" s="20" t="s">
        <v>85</v>
      </c>
      <c r="C32" s="21" t="s">
        <v>86</v>
      </c>
      <c r="D32" s="22" t="s">
        <v>87</v>
      </c>
      <c r="E32" s="12">
        <v>70</v>
      </c>
      <c r="F32" s="23" t="s">
        <v>144</v>
      </c>
      <c r="G32" s="12"/>
      <c r="H32" s="33" t="str">
        <f t="shared" si="0"/>
        <v>Không XL</v>
      </c>
      <c r="I32" s="9"/>
    </row>
    <row r="33" spans="1:9" s="8" customFormat="1" ht="20.100000000000001" customHeight="1">
      <c r="A33" s="12">
        <v>22</v>
      </c>
      <c r="B33" s="20" t="s">
        <v>88</v>
      </c>
      <c r="C33" s="21" t="s">
        <v>89</v>
      </c>
      <c r="D33" s="22" t="s">
        <v>90</v>
      </c>
      <c r="E33" s="12">
        <v>70</v>
      </c>
      <c r="F33" s="23" t="s">
        <v>144</v>
      </c>
      <c r="G33" s="12"/>
      <c r="H33" s="33" t="str">
        <f t="shared" si="0"/>
        <v>Không XL</v>
      </c>
      <c r="I33" s="9"/>
    </row>
    <row r="34" spans="1:9" s="8" customFormat="1" ht="20.100000000000001" customHeight="1">
      <c r="A34" s="12">
        <v>23</v>
      </c>
      <c r="B34" s="20" t="s">
        <v>91</v>
      </c>
      <c r="C34" s="21" t="s">
        <v>92</v>
      </c>
      <c r="D34" s="22" t="s">
        <v>90</v>
      </c>
      <c r="E34" s="12">
        <v>70</v>
      </c>
      <c r="F34" s="23" t="s">
        <v>144</v>
      </c>
      <c r="G34" s="12"/>
      <c r="H34" s="33" t="str">
        <f t="shared" si="0"/>
        <v>Không XL</v>
      </c>
      <c r="I34" s="9"/>
    </row>
    <row r="35" spans="1:9" s="8" customFormat="1" ht="20.100000000000001" customHeight="1">
      <c r="A35" s="12">
        <v>24</v>
      </c>
      <c r="B35" s="20" t="s">
        <v>93</v>
      </c>
      <c r="C35" s="21" t="s">
        <v>94</v>
      </c>
      <c r="D35" s="22" t="s">
        <v>95</v>
      </c>
      <c r="E35" s="12">
        <v>70</v>
      </c>
      <c r="F35" s="23" t="s">
        <v>144</v>
      </c>
      <c r="G35" s="12"/>
      <c r="H35" s="33" t="str">
        <f t="shared" si="0"/>
        <v>Không XL</v>
      </c>
      <c r="I35" s="9"/>
    </row>
    <row r="36" spans="1:9" s="8" customFormat="1" ht="20.100000000000001" customHeight="1">
      <c r="A36" s="12">
        <v>25</v>
      </c>
      <c r="B36" s="20" t="s">
        <v>96</v>
      </c>
      <c r="C36" s="21" t="s">
        <v>97</v>
      </c>
      <c r="D36" s="22" t="s">
        <v>98</v>
      </c>
      <c r="E36" s="12">
        <v>70</v>
      </c>
      <c r="F36" s="23" t="s">
        <v>144</v>
      </c>
      <c r="G36" s="12"/>
      <c r="H36" s="33" t="str">
        <f t="shared" si="0"/>
        <v>Không XL</v>
      </c>
      <c r="I36" s="9"/>
    </row>
    <row r="37" spans="1:9" s="8" customFormat="1" ht="20.100000000000001" customHeight="1">
      <c r="A37" s="12">
        <v>26</v>
      </c>
      <c r="B37" s="20" t="s">
        <v>99</v>
      </c>
      <c r="C37" s="21" t="s">
        <v>100</v>
      </c>
      <c r="D37" s="22" t="s">
        <v>101</v>
      </c>
      <c r="E37" s="12">
        <v>70</v>
      </c>
      <c r="F37" s="23" t="s">
        <v>144</v>
      </c>
      <c r="G37" s="12"/>
      <c r="H37" s="33" t="str">
        <f t="shared" si="0"/>
        <v>Không XL</v>
      </c>
      <c r="I37" s="9"/>
    </row>
    <row r="38" spans="1:9" s="8" customFormat="1" ht="20.100000000000001" customHeight="1">
      <c r="A38" s="12">
        <v>27</v>
      </c>
      <c r="B38" s="20" t="s">
        <v>102</v>
      </c>
      <c r="C38" s="21" t="s">
        <v>103</v>
      </c>
      <c r="D38" s="22" t="s">
        <v>104</v>
      </c>
      <c r="E38" s="12">
        <v>35</v>
      </c>
      <c r="F38" s="23" t="s">
        <v>145</v>
      </c>
      <c r="G38" s="12"/>
      <c r="H38" s="33" t="str">
        <f t="shared" si="0"/>
        <v>Không XL</v>
      </c>
      <c r="I38" s="24"/>
    </row>
    <row r="39" spans="1:9" s="8" customFormat="1" ht="20.100000000000001" customHeight="1">
      <c r="A39" s="12">
        <v>28</v>
      </c>
      <c r="B39" s="20" t="s">
        <v>105</v>
      </c>
      <c r="C39" s="21" t="s">
        <v>106</v>
      </c>
      <c r="D39" s="22" t="s">
        <v>107</v>
      </c>
      <c r="E39" s="12">
        <v>70</v>
      </c>
      <c r="F39" s="23" t="s">
        <v>144</v>
      </c>
      <c r="G39" s="12"/>
      <c r="H39" s="33" t="str">
        <f t="shared" si="0"/>
        <v>Không XL</v>
      </c>
      <c r="I39" s="9"/>
    </row>
    <row r="40" spans="1:9" s="8" customFormat="1" ht="20.100000000000001" customHeight="1">
      <c r="A40" s="12">
        <v>29</v>
      </c>
      <c r="B40" s="20" t="s">
        <v>108</v>
      </c>
      <c r="C40" s="21" t="s">
        <v>109</v>
      </c>
      <c r="D40" s="22" t="s">
        <v>110</v>
      </c>
      <c r="E40" s="12">
        <v>70</v>
      </c>
      <c r="F40" s="23" t="s">
        <v>144</v>
      </c>
      <c r="G40" s="12"/>
      <c r="H40" s="33" t="str">
        <f t="shared" si="0"/>
        <v>Không XL</v>
      </c>
      <c r="I40" s="24"/>
    </row>
    <row r="41" spans="1:9" s="8" customFormat="1" ht="20.100000000000001" customHeight="1">
      <c r="A41" s="12">
        <v>30</v>
      </c>
      <c r="B41" s="20" t="s">
        <v>111</v>
      </c>
      <c r="C41" s="21" t="s">
        <v>112</v>
      </c>
      <c r="D41" s="22" t="s">
        <v>113</v>
      </c>
      <c r="E41" s="12">
        <v>70</v>
      </c>
      <c r="F41" s="23" t="s">
        <v>144</v>
      </c>
      <c r="G41" s="12"/>
      <c r="H41" s="33" t="str">
        <f t="shared" si="0"/>
        <v>Không XL</v>
      </c>
      <c r="I41" s="24"/>
    </row>
    <row r="42" spans="1:9" s="8" customFormat="1" ht="20.100000000000001" customHeight="1">
      <c r="A42" s="12">
        <v>31</v>
      </c>
      <c r="B42" s="20" t="s">
        <v>114</v>
      </c>
      <c r="C42" s="21" t="s">
        <v>115</v>
      </c>
      <c r="D42" s="22" t="s">
        <v>116</v>
      </c>
      <c r="E42" s="12">
        <v>70</v>
      </c>
      <c r="F42" s="23" t="s">
        <v>144</v>
      </c>
      <c r="G42" s="12"/>
      <c r="H42" s="33" t="str">
        <f t="shared" si="0"/>
        <v>Không XL</v>
      </c>
      <c r="I42" s="24"/>
    </row>
    <row r="43" spans="1:9" s="8" customFormat="1" ht="20.100000000000001" customHeight="1">
      <c r="A43" s="12">
        <v>32</v>
      </c>
      <c r="B43" s="20" t="s">
        <v>117</v>
      </c>
      <c r="C43" s="21" t="s">
        <v>118</v>
      </c>
      <c r="D43" s="22" t="s">
        <v>119</v>
      </c>
      <c r="E43" s="12">
        <v>70</v>
      </c>
      <c r="F43" s="23" t="s">
        <v>144</v>
      </c>
      <c r="G43" s="12"/>
      <c r="H43" s="33" t="str">
        <f t="shared" si="0"/>
        <v>Không XL</v>
      </c>
      <c r="I43" s="9"/>
    </row>
    <row r="44" spans="1:9" s="8" customFormat="1" ht="20.100000000000001" customHeight="1">
      <c r="A44" s="12">
        <v>33</v>
      </c>
      <c r="B44" s="20" t="s">
        <v>120</v>
      </c>
      <c r="C44" s="21" t="s">
        <v>121</v>
      </c>
      <c r="D44" s="22" t="s">
        <v>122</v>
      </c>
      <c r="E44" s="12">
        <v>70</v>
      </c>
      <c r="F44" s="23" t="s">
        <v>144</v>
      </c>
      <c r="G44" s="12"/>
      <c r="H44" s="33" t="str">
        <f t="shared" si="0"/>
        <v>Không XL</v>
      </c>
      <c r="I44" s="9"/>
    </row>
    <row r="45" spans="1:9" s="8" customFormat="1" ht="20.100000000000001" customHeight="1">
      <c r="A45" s="12">
        <v>34</v>
      </c>
      <c r="B45" s="20" t="s">
        <v>123</v>
      </c>
      <c r="C45" s="21" t="s">
        <v>124</v>
      </c>
      <c r="D45" s="22" t="s">
        <v>125</v>
      </c>
      <c r="E45" s="12">
        <v>70</v>
      </c>
      <c r="F45" s="23" t="s">
        <v>144</v>
      </c>
      <c r="G45" s="12"/>
      <c r="H45" s="33" t="str">
        <f t="shared" si="0"/>
        <v>Không XL</v>
      </c>
      <c r="I45" s="9"/>
    </row>
    <row r="46" spans="1:9" s="8" customFormat="1" ht="20.100000000000001" customHeight="1">
      <c r="A46" s="12">
        <v>35</v>
      </c>
      <c r="B46" s="20" t="s">
        <v>126</v>
      </c>
      <c r="C46" s="21" t="s">
        <v>127</v>
      </c>
      <c r="D46" s="22" t="s">
        <v>128</v>
      </c>
      <c r="E46" s="12">
        <v>70</v>
      </c>
      <c r="F46" s="23" t="s">
        <v>144</v>
      </c>
      <c r="G46" s="12"/>
      <c r="H46" s="33" t="str">
        <f t="shared" si="0"/>
        <v>Không XL</v>
      </c>
      <c r="I46" s="9"/>
    </row>
    <row r="47" spans="1:9" s="8" customFormat="1" ht="20.100000000000001" customHeight="1">
      <c r="A47" s="12">
        <v>36</v>
      </c>
      <c r="B47" s="20" t="s">
        <v>129</v>
      </c>
      <c r="C47" s="21" t="s">
        <v>130</v>
      </c>
      <c r="D47" s="22" t="s">
        <v>131</v>
      </c>
      <c r="E47" s="12">
        <v>70</v>
      </c>
      <c r="F47" s="23" t="s">
        <v>144</v>
      </c>
      <c r="G47" s="12"/>
      <c r="H47" s="33" t="str">
        <f t="shared" si="0"/>
        <v>Không XL</v>
      </c>
      <c r="I47" s="9"/>
    </row>
    <row r="48" spans="1:9" s="8" customFormat="1" ht="20.100000000000001" customHeight="1">
      <c r="A48" s="12">
        <v>37</v>
      </c>
      <c r="B48" s="20" t="s">
        <v>132</v>
      </c>
      <c r="C48" s="21" t="s">
        <v>133</v>
      </c>
      <c r="D48" s="22" t="s">
        <v>134</v>
      </c>
      <c r="E48" s="12">
        <v>45</v>
      </c>
      <c r="F48" s="23" t="s">
        <v>144</v>
      </c>
      <c r="G48" s="12"/>
      <c r="H48" s="33" t="str">
        <f t="shared" si="0"/>
        <v>Không XL</v>
      </c>
      <c r="I48" s="9"/>
    </row>
    <row r="49" spans="1:10" s="8" customFormat="1" ht="20.100000000000001" customHeight="1">
      <c r="A49" s="12">
        <v>38</v>
      </c>
      <c r="B49" s="20" t="s">
        <v>135</v>
      </c>
      <c r="C49" s="21" t="s">
        <v>136</v>
      </c>
      <c r="D49" s="22" t="s">
        <v>134</v>
      </c>
      <c r="E49" s="12">
        <v>70</v>
      </c>
      <c r="F49" s="23" t="s">
        <v>144</v>
      </c>
      <c r="G49" s="12"/>
      <c r="H49" s="33" t="str">
        <f t="shared" si="0"/>
        <v>Không XL</v>
      </c>
      <c r="I49" s="9"/>
    </row>
    <row r="50" spans="1:10" s="8" customFormat="1" ht="20.100000000000001" customHeight="1">
      <c r="A50" s="12">
        <v>39</v>
      </c>
      <c r="B50" s="20" t="s">
        <v>137</v>
      </c>
      <c r="C50" s="21" t="s">
        <v>138</v>
      </c>
      <c r="D50" s="22" t="s">
        <v>139</v>
      </c>
      <c r="E50" s="12">
        <v>35</v>
      </c>
      <c r="F50" s="23" t="s">
        <v>145</v>
      </c>
      <c r="G50" s="12"/>
      <c r="H50" s="33" t="str">
        <f t="shared" si="0"/>
        <v>Không XL</v>
      </c>
      <c r="I50" s="9"/>
    </row>
    <row r="51" spans="1:10" s="8" customFormat="1" ht="20.100000000000001" customHeight="1">
      <c r="A51" s="12">
        <v>40</v>
      </c>
      <c r="B51" s="20" t="s">
        <v>140</v>
      </c>
      <c r="C51" s="21" t="s">
        <v>141</v>
      </c>
      <c r="D51" s="22" t="s">
        <v>142</v>
      </c>
      <c r="E51" s="12">
        <v>70</v>
      </c>
      <c r="F51" s="23" t="s">
        <v>144</v>
      </c>
      <c r="G51" s="12"/>
      <c r="H51" s="33" t="str">
        <f t="shared" ref="H51" si="1">IF(AND(G51&gt;=90),"Xuất sắc",IF(AND(G51&gt;=80),"Tốt",IF(AND(G51&gt;=70),"Khá",IF(AND(G51&gt;=60),"TB",IF(AND(G51&gt;=50),"TB",IF(AND(G51&lt;50),IF(AND(G51&gt;0),"Yếu",IF(AND(G51=0),"Không XL"," "))))))))</f>
        <v>Không XL</v>
      </c>
      <c r="I51" s="9"/>
    </row>
    <row r="52" spans="1:10" ht="20.100000000000001" customHeight="1">
      <c r="A52" s="13"/>
      <c r="B52" s="13"/>
      <c r="C52" s="45" t="s">
        <v>15</v>
      </c>
      <c r="D52" s="45"/>
      <c r="E52" s="45"/>
      <c r="F52" s="45"/>
      <c r="G52" s="45"/>
      <c r="H52" s="45"/>
      <c r="I52" s="45"/>
    </row>
    <row r="53" spans="1:10" ht="18" customHeight="1">
      <c r="C53" s="46" t="s">
        <v>16</v>
      </c>
      <c r="D53" s="47"/>
      <c r="E53" s="50" t="s">
        <v>11</v>
      </c>
      <c r="F53" s="51"/>
      <c r="G53" s="50" t="s">
        <v>12</v>
      </c>
      <c r="H53" s="51"/>
      <c r="I53" s="52" t="s">
        <v>1</v>
      </c>
    </row>
    <row r="54" spans="1:10" s="8" customFormat="1" ht="18" customHeight="1">
      <c r="C54" s="48"/>
      <c r="D54" s="49"/>
      <c r="E54" s="19" t="s">
        <v>17</v>
      </c>
      <c r="F54" s="10" t="s">
        <v>18</v>
      </c>
      <c r="G54" s="19" t="s">
        <v>17</v>
      </c>
      <c r="H54" s="10" t="s">
        <v>18</v>
      </c>
      <c r="I54" s="53"/>
    </row>
    <row r="55" spans="1:10" ht="18" customHeight="1">
      <c r="C55" s="36" t="s">
        <v>19</v>
      </c>
      <c r="D55" s="37"/>
      <c r="E55" s="25">
        <f>COUNTIF(F12:F51,"Xuất sắc")</f>
        <v>0</v>
      </c>
      <c r="F55" s="26">
        <f>E55*100/$A$51</f>
        <v>0</v>
      </c>
      <c r="G55" s="25"/>
      <c r="H55" s="26"/>
      <c r="I55" s="27"/>
    </row>
    <row r="56" spans="1:10" ht="18" customHeight="1">
      <c r="C56" s="36" t="s">
        <v>20</v>
      </c>
      <c r="D56" s="37"/>
      <c r="E56" s="25">
        <f>COUNTIF(F12:F51,"Tốt")</f>
        <v>0</v>
      </c>
      <c r="F56" s="26">
        <f>E56*100/$A$51</f>
        <v>0</v>
      </c>
      <c r="G56" s="25"/>
      <c r="H56" s="26"/>
      <c r="I56" s="27"/>
    </row>
    <row r="57" spans="1:10" ht="18" customHeight="1">
      <c r="C57" s="36" t="s">
        <v>21</v>
      </c>
      <c r="D57" s="37"/>
      <c r="E57" s="25">
        <f>COUNTIF(F12:F51,"Khá")</f>
        <v>35</v>
      </c>
      <c r="F57" s="26">
        <f t="shared" ref="F57:F60" si="2">E57*100/$A$51</f>
        <v>87.5</v>
      </c>
      <c r="G57" s="25"/>
      <c r="H57" s="26"/>
      <c r="I57" s="27"/>
    </row>
    <row r="58" spans="1:10" ht="18" customHeight="1">
      <c r="C58" s="36" t="s">
        <v>22</v>
      </c>
      <c r="D58" s="37"/>
      <c r="E58" s="25">
        <f>COUNTIF(F12:F51,"TB")</f>
        <v>0</v>
      </c>
      <c r="F58" s="26">
        <f t="shared" si="2"/>
        <v>0</v>
      </c>
      <c r="G58" s="25"/>
      <c r="H58" s="26"/>
      <c r="I58" s="27"/>
    </row>
    <row r="59" spans="1:10" ht="18" customHeight="1">
      <c r="C59" s="36" t="s">
        <v>23</v>
      </c>
      <c r="D59" s="37"/>
      <c r="E59" s="25">
        <f>COUNTIF(F12:F51,"Yếu")</f>
        <v>5</v>
      </c>
      <c r="F59" s="26">
        <f t="shared" si="2"/>
        <v>12.5</v>
      </c>
      <c r="G59" s="25"/>
      <c r="H59" s="26"/>
      <c r="I59" s="27"/>
    </row>
    <row r="60" spans="1:10" ht="18" customHeight="1" thickBot="1">
      <c r="C60" s="38" t="s">
        <v>24</v>
      </c>
      <c r="D60" s="39"/>
      <c r="E60" s="28">
        <f>COUNTIF(F12:F51,"Không XL")</f>
        <v>0</v>
      </c>
      <c r="F60" s="29">
        <f t="shared" si="2"/>
        <v>0</v>
      </c>
      <c r="G60" s="28"/>
      <c r="H60" s="29"/>
      <c r="I60" s="30"/>
    </row>
    <row r="61" spans="1:10">
      <c r="C61" s="11"/>
      <c r="D61" s="11"/>
      <c r="F61" s="31"/>
    </row>
    <row r="62" spans="1:10" ht="18" customHeight="1">
      <c r="E62" s="40" t="s">
        <v>146</v>
      </c>
      <c r="F62" s="40"/>
      <c r="G62" s="40"/>
      <c r="H62" s="40"/>
      <c r="I62" s="40"/>
    </row>
    <row r="63" spans="1:10" ht="18" customHeight="1">
      <c r="A63" s="35" t="s">
        <v>25</v>
      </c>
      <c r="B63" s="35"/>
      <c r="C63" s="35"/>
      <c r="D63" s="35"/>
      <c r="E63" s="35"/>
      <c r="F63" s="35" t="s">
        <v>11</v>
      </c>
      <c r="G63" s="35"/>
      <c r="H63" s="35"/>
      <c r="I63" s="34" t="s">
        <v>26</v>
      </c>
      <c r="J63" s="32"/>
    </row>
    <row r="64" spans="1:10" ht="18" customHeight="1"/>
    <row r="65" spans="6:9" ht="18" customHeight="1"/>
    <row r="66" spans="6:9" ht="18" customHeight="1"/>
    <row r="67" spans="6:9" ht="18" customHeight="1"/>
    <row r="68" spans="6:9" ht="15.75">
      <c r="F68" s="66" t="s">
        <v>143</v>
      </c>
      <c r="G68" s="66"/>
      <c r="H68" s="66"/>
      <c r="I68" s="34" t="s">
        <v>147</v>
      </c>
    </row>
  </sheetData>
  <mergeCells count="31">
    <mergeCell ref="F68:H68"/>
    <mergeCell ref="A2:D2"/>
    <mergeCell ref="E2:I2"/>
    <mergeCell ref="A3:D3"/>
    <mergeCell ref="E3:I3"/>
    <mergeCell ref="A4:D4"/>
    <mergeCell ref="E4:I4"/>
    <mergeCell ref="C55:D5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2:I52"/>
    <mergeCell ref="C53:D54"/>
    <mergeCell ref="E53:F53"/>
    <mergeCell ref="G53:H53"/>
    <mergeCell ref="I53:I54"/>
    <mergeCell ref="A63:E63"/>
    <mergeCell ref="F63:H63"/>
    <mergeCell ref="C56:D56"/>
    <mergeCell ref="C57:D57"/>
    <mergeCell ref="C58:D58"/>
    <mergeCell ref="C59:D59"/>
    <mergeCell ref="C60:D60"/>
    <mergeCell ref="E62:I62"/>
  </mergeCells>
  <conditionalFormatting sqref="H12:H51 F12:F51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Le Tien Duat</cp:lastModifiedBy>
  <cp:lastPrinted>2022-02-11T01:30:58Z</cp:lastPrinted>
  <dcterms:created xsi:type="dcterms:W3CDTF">1999-12-31T18:49:42Z</dcterms:created>
  <dcterms:modified xsi:type="dcterms:W3CDTF">2024-01-08T03:10:10Z</dcterms:modified>
</cp:coreProperties>
</file>