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60" windowWidth="20490" windowHeight="7590"/>
  </bookViews>
  <sheets>
    <sheet name="BIÊN BẢN HỌP LỚP" sheetId="1" r:id="rId1"/>
    <sheet name="BẢNG ĐIỂM" sheetId="3" r:id="rId2"/>
    <sheet name="BẢNG TỔNG" sheetId="4" r:id="rId3"/>
  </sheets>
  <definedNames>
    <definedName name="_xlnm.Print_Titles" localSheetId="0">'BIÊN BẢN HỌP LỚP'!$19:$20</definedName>
  </definedNames>
  <calcPr calcId="144525"/>
</workbook>
</file>

<file path=xl/calcChain.xml><?xml version="1.0" encoding="utf-8"?>
<calcChain xmlns="http://schemas.openxmlformats.org/spreadsheetml/2006/main">
  <c r="F70" i="4" l="1"/>
  <c r="F71" i="4"/>
  <c r="F72" i="4"/>
  <c r="F73" i="4"/>
  <c r="F74" i="4"/>
  <c r="H70" i="4"/>
  <c r="H71" i="4"/>
  <c r="H72" i="4"/>
  <c r="H73" i="4"/>
  <c r="H74" i="4"/>
  <c r="G32" i="1" l="1"/>
  <c r="G45" i="1" l="1"/>
  <c r="G41" i="1"/>
  <c r="G60" i="1"/>
  <c r="G52" i="1"/>
  <c r="G44" i="1"/>
  <c r="G35" i="1"/>
  <c r="G26" i="1"/>
  <c r="G74" i="1"/>
  <c r="G72" i="1"/>
  <c r="G67" i="1"/>
  <c r="G47" i="1"/>
  <c r="G61" i="1"/>
  <c r="G66" i="1"/>
  <c r="G58" i="1"/>
  <c r="G50" i="1"/>
  <c r="G42" i="1"/>
  <c r="G33" i="1"/>
  <c r="G63" i="1"/>
  <c r="G59" i="1"/>
  <c r="G51" i="1"/>
  <c r="G43" i="1"/>
  <c r="G38" i="1"/>
  <c r="G34" i="1"/>
  <c r="G29" i="1"/>
  <c r="G25" i="1"/>
  <c r="G70" i="1"/>
  <c r="G62" i="1"/>
  <c r="G54" i="1"/>
  <c r="G37" i="1"/>
  <c r="G28" i="1"/>
  <c r="G73" i="1"/>
  <c r="G69" i="1"/>
  <c r="G57" i="1"/>
  <c r="G53" i="1"/>
  <c r="G49" i="1"/>
  <c r="G40" i="1"/>
  <c r="G36" i="1"/>
  <c r="G31" i="1"/>
  <c r="G27" i="1"/>
  <c r="G68" i="1"/>
  <c r="G64" i="1"/>
  <c r="G48" i="1"/>
  <c r="G39" i="1"/>
  <c r="G30" i="1"/>
  <c r="G65" i="1"/>
  <c r="G71" i="1"/>
  <c r="G46" i="1"/>
  <c r="G55" i="1"/>
  <c r="G56" i="1"/>
  <c r="G22" i="1" l="1"/>
  <c r="G23" i="1"/>
  <c r="G24" i="1"/>
  <c r="G21" i="1"/>
  <c r="E83" i="1" s="1"/>
  <c r="F83" i="1" s="1"/>
  <c r="G70" i="4" l="1"/>
  <c r="E71" i="4"/>
  <c r="E69" i="4"/>
  <c r="F69" i="4" s="1"/>
  <c r="E73" i="4"/>
  <c r="G71" i="4"/>
  <c r="E70" i="4"/>
  <c r="G73" i="4"/>
  <c r="G69" i="4"/>
  <c r="H69" i="4" s="1"/>
  <c r="E72" i="4"/>
  <c r="E74" i="4"/>
  <c r="G72" i="4"/>
  <c r="G74" i="4"/>
  <c r="E82" i="1"/>
  <c r="F82" i="1" s="1"/>
  <c r="E78" i="1"/>
  <c r="F78" i="1" s="1"/>
  <c r="E80" i="1"/>
  <c r="F80" i="1" s="1"/>
  <c r="E79" i="1"/>
  <c r="F79" i="1" s="1"/>
  <c r="E81" i="1"/>
  <c r="F81" i="1" s="1"/>
</calcChain>
</file>

<file path=xl/sharedStrings.xml><?xml version="1.0" encoding="utf-8"?>
<sst xmlns="http://schemas.openxmlformats.org/spreadsheetml/2006/main" count="826" uniqueCount="278">
  <si>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</si>
  <si>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</si>
  <si>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</si>
  <si>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</si>
  <si>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</si>
  <si>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</si>
  <si>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</si>
  <si>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</si>
  <si>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</si>
  <si>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</si>
  <si>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</si>
  <si>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</si>
  <si>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</si>
  <si>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</si>
  <si>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</si>
  <si>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</si>
  <si>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</si>
  <si>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</si>
  <si>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</si>
  <si>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</si>
  <si>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</si>
  <si>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Tổng kết phân loại đánh giá rèn luyện của lớp:</t>
  </si>
  <si>
    <t>XẾP LOẠI</t>
  </si>
  <si>
    <t>SỐ LƯỢNG</t>
  </si>
  <si>
    <t>TỶ LỆ</t>
  </si>
  <si>
    <t>Xuất sắc</t>
  </si>
  <si>
    <t>Tốt</t>
  </si>
  <si>
    <t>Khá</t>
  </si>
  <si>
    <t>Trung bình</t>
  </si>
  <si>
    <t>Yếu</t>
  </si>
  <si>
    <t>THƯ KÝ</t>
  </si>
  <si>
    <t>CHỦ TỌA</t>
  </si>
  <si>
    <t>Ý KIẾN CỦA LÃNH ĐẠO KHOA</t>
  </si>
  <si>
    <t>………………………………………………………………..……………………………………………………….......…………
……………………………………………………..…………………………………………………………………...........…………
………………………………………………………….......…………………………………………………………….......………
………………………………...………………………………………………...…………………………………………...............
………………….................................................................................................................................................................................</t>
  </si>
  <si>
    <t>Thành phố Hồ Chí Minh, ngày … tháng … năm ……</t>
  </si>
  <si>
    <t>TRƯỞNG KHOA</t>
  </si>
  <si>
    <t>…………………..</t>
  </si>
  <si>
    <t>01</t>
  </si>
  <si>
    <t>02</t>
  </si>
  <si>
    <t>03</t>
  </si>
  <si>
    <t>04</t>
  </si>
  <si>
    <t>Không xếp loại</t>
  </si>
  <si>
    <t>KHOA CÔNG NGHỆ THÔNG TIN</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</si>
  <si>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</si>
  <si>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</si>
  <si>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</si>
  <si>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</si>
  <si>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</si>
  <si>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</si>
  <si>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</si>
  <si>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</si>
  <si>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</si>
  <si>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</si>
  <si>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</si>
  <si>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</si>
  <si>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</si>
  <si>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</si>
  <si>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</si>
  <si>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</si>
  <si>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</si>
  <si>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</si>
  <si>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</si>
  <si>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</si>
  <si>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</si>
  <si>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</si>
  <si>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</si>
  <si>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</si>
  <si>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</si>
  <si>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</si>
  <si>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</si>
  <si>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</si>
  <si>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</si>
  <si>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</si>
  <si>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</si>
  <si>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</si>
  <si>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</si>
  <si>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</si>
  <si>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</si>
  <si>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</si>
  <si>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HỌC KỲ I</t>
  </si>
  <si>
    <t>NĂM HỌC: 2023-2024</t>
  </si>
  <si>
    <t>41</t>
  </si>
  <si>
    <t>42</t>
  </si>
  <si>
    <t>43</t>
  </si>
  <si>
    <t>Bảo</t>
  </si>
  <si>
    <t>Bình</t>
  </si>
  <si>
    <t>Hùng</t>
  </si>
  <si>
    <t>Huy</t>
  </si>
  <si>
    <t>Khoa</t>
  </si>
  <si>
    <t>Minh</t>
  </si>
  <si>
    <t>Trí</t>
  </si>
  <si>
    <t>STT</t>
  </si>
  <si>
    <t>Họ đệm</t>
  </si>
  <si>
    <t>Tên</t>
  </si>
  <si>
    <t>Ghi chú</t>
  </si>
  <si>
    <t>Anh</t>
  </si>
  <si>
    <t>Dũng</t>
  </si>
  <si>
    <t>Hà</t>
  </si>
  <si>
    <t>Hiếu</t>
  </si>
  <si>
    <t>Phong</t>
  </si>
  <si>
    <t>Quân</t>
  </si>
  <si>
    <t>Thành</t>
  </si>
  <si>
    <t>LỚP 23T4-ĐHĐ1</t>
  </si>
  <si>
    <t>Trần Nguyễn Minh</t>
  </si>
  <si>
    <t>Mai Gia</t>
  </si>
  <si>
    <t>Trần Gia</t>
  </si>
  <si>
    <t>Đoàn Thị Tâm Hà</t>
  </si>
  <si>
    <t>Mai Nguyễn Minh</t>
  </si>
  <si>
    <t>Châu</t>
  </si>
  <si>
    <t>Đoàn Hải</t>
  </si>
  <si>
    <t>Đăng</t>
  </si>
  <si>
    <t>Nguyễn Viết Trường</t>
  </si>
  <si>
    <t>Đẳng</t>
  </si>
  <si>
    <t>Đinh Huỳnh Minh Công</t>
  </si>
  <si>
    <t>Danh</t>
  </si>
  <si>
    <t>Nguyễn Thành</t>
  </si>
  <si>
    <t>Đạt</t>
  </si>
  <si>
    <t>Nguyễn Tấn</t>
  </si>
  <si>
    <t>Nguyễn Quốc</t>
  </si>
  <si>
    <t>Trần Trí</t>
  </si>
  <si>
    <t>Nguyễn Tiến</t>
  </si>
  <si>
    <t>Nguyễn Thế</t>
  </si>
  <si>
    <t>Được</t>
  </si>
  <si>
    <t>Nguyễn Phan Yến</t>
  </si>
  <si>
    <t>Nguyễn Thị Thu</t>
  </si>
  <si>
    <t>Nguyễn Thị Thanh</t>
  </si>
  <si>
    <t>Hiền</t>
  </si>
  <si>
    <t>Sơn Kim Văn</t>
  </si>
  <si>
    <t>Nguyễn Xuân</t>
  </si>
  <si>
    <t>Hồng</t>
  </si>
  <si>
    <t>Nguyễn Minh</t>
  </si>
  <si>
    <t>Đặng Khánh</t>
  </si>
  <si>
    <t>Hưng</t>
  </si>
  <si>
    <t>Đỗ Tuấn</t>
  </si>
  <si>
    <t>Đinh Hoàng</t>
  </si>
  <si>
    <t>Nguyễn Anh</t>
  </si>
  <si>
    <t>Phan Thị Tuyết</t>
  </si>
  <si>
    <t>Lan</t>
  </si>
  <si>
    <t>Lộc</t>
  </si>
  <si>
    <t>Lê Trịnh Tuyết</t>
  </si>
  <si>
    <t>Mai</t>
  </si>
  <si>
    <t>Huỳnh Quang</t>
  </si>
  <si>
    <t>Trần Nguyễn Anh</t>
  </si>
  <si>
    <t>Phong Nhi</t>
  </si>
  <si>
    <t>Ngân</t>
  </si>
  <si>
    <t>Đoàn Kim</t>
  </si>
  <si>
    <t>Võ Đức Minh</t>
  </si>
  <si>
    <t>Nhật</t>
  </si>
  <si>
    <t>Trần Thị Yến</t>
  </si>
  <si>
    <t>Nhi</t>
  </si>
  <si>
    <t>Hoàng Ngọc Tuyết</t>
  </si>
  <si>
    <t>Nhung</t>
  </si>
  <si>
    <t>Hoàng Thế</t>
  </si>
  <si>
    <t>Nguyễn Thanh</t>
  </si>
  <si>
    <t>Phú</t>
  </si>
  <si>
    <t>Nguyễn Đức</t>
  </si>
  <si>
    <t>Ngô Hồng</t>
  </si>
  <si>
    <t>Phúc</t>
  </si>
  <si>
    <t>Lâm Trương Minh</t>
  </si>
  <si>
    <t>Nguyễn Thị Hoàng</t>
  </si>
  <si>
    <t>Phương</t>
  </si>
  <si>
    <t>Lưu Diễm</t>
  </si>
  <si>
    <t>Quỳnh</t>
  </si>
  <si>
    <t>Trần Nguyễn Hữu</t>
  </si>
  <si>
    <t>Nguyễn Thị Kim</t>
  </si>
  <si>
    <t>Thi</t>
  </si>
  <si>
    <t>Phó Minh</t>
  </si>
  <si>
    <t>Thiện</t>
  </si>
  <si>
    <t>Cao Minh</t>
  </si>
  <si>
    <t>Dương Hoài</t>
  </si>
  <si>
    <t>Thương</t>
  </si>
  <si>
    <t>Ngô Lý Phương</t>
  </si>
  <si>
    <t>Thy</t>
  </si>
  <si>
    <t>Tiến</t>
  </si>
  <si>
    <t>Nguyễn Thị</t>
  </si>
  <si>
    <t>Trân</t>
  </si>
  <si>
    <t>Huỳnh Xuân Võ Ngọc</t>
  </si>
  <si>
    <t>Nguyễn Cao</t>
  </si>
  <si>
    <t>Đinh Nguyễn Hoàng</t>
  </si>
  <si>
    <t>Tuấn</t>
  </si>
  <si>
    <t>Trần Thanh</t>
  </si>
  <si>
    <t>Vũ</t>
  </si>
  <si>
    <t>44</t>
  </si>
  <si>
    <t>45</t>
  </si>
  <si>
    <t>46</t>
  </si>
  <si>
    <t>47</t>
  </si>
  <si>
    <t>48</t>
  </si>
  <si>
    <t>49</t>
  </si>
  <si>
    <t>50</t>
  </si>
  <si>
    <t>51</t>
  </si>
  <si>
    <t>52</t>
  </si>
  <si>
    <t>53</t>
  </si>
  <si>
    <t>54</t>
  </si>
  <si>
    <t>MẪU 2</t>
  </si>
  <si>
    <t>UBND THÀNH PHỐ HỒ CHÍ MINH</t>
  </si>
  <si>
    <t>Độc lập  -  Tự do  -  Hạnh phúc</t>
  </si>
  <si>
    <t>BẢNG TỔNG KẾT ĐÁNH GIÁ KẾT QUẢ RÈN LUYỆN</t>
  </si>
  <si>
    <t>Học kỳ: I        Năm học: 2023 - 2024</t>
  </si>
  <si>
    <t>S
TT</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</si>
  <si>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</si>
  <si>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</si>
  <si>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</si>
  <si>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</si>
  <si>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</si>
  <si>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</si>
  <si>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</si>
  <si>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</si>
  <si>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</si>
  <si>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</si>
  <si>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</si>
  <si>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</si>
  <si>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</si>
  <si>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</si>
  <si>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</si>
  <si>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CỐ VẤN HỌC TẬP               LỚP TRƯỞNG</t>
  </si>
  <si>
    <t>Lớp: 23T4-ĐHĐ1                 Sĩ số: 61                      Khoa: Công nghệ Thông tin</t>
  </si>
  <si>
    <t>BẢNG ĐIỂM TỔNG KẾT HK1 (2023 - 2024) NĂM HỌC 2023-2024</t>
  </si>
  <si>
    <t>Lớp: 23T4-ĐHĐ1</t>
  </si>
  <si>
    <t>Khóa học: 2023-2026</t>
  </si>
  <si>
    <t>Ngành: Đồ họa đa phương tiện</t>
  </si>
  <si>
    <t>Bậc đào tạo: Trung cấp</t>
  </si>
  <si>
    <t xml:space="preserve">Chuyên ngành: Đồ họa đa phương tiện </t>
  </si>
  <si>
    <t>Loại đào tạo: Chính quy 3 năm</t>
  </si>
  <si>
    <t>Mã sinh viên</t>
  </si>
  <si>
    <t>Kỹ năng mềm</t>
  </si>
  <si>
    <t>Giáo dục chính trị</t>
  </si>
  <si>
    <t>Pháp luật</t>
  </si>
  <si>
    <t>Giáo dục thể chất</t>
  </si>
  <si>
    <t>Giáo dục Quốc phòng và An ninh</t>
  </si>
  <si>
    <t>Phần cứng và mạng  máy tính</t>
  </si>
  <si>
    <t>Thực hành Phần cứng và mạng  máy tính</t>
  </si>
  <si>
    <t>Vật lý</t>
  </si>
  <si>
    <t>Toán</t>
  </si>
  <si>
    <t>Rèn luyện</t>
  </si>
  <si>
    <t>Học lực</t>
  </si>
  <si>
    <t>4</t>
  </si>
  <si>
    <t>2</t>
  </si>
  <si>
    <t>1</t>
  </si>
  <si>
    <t xml:space="preserve">1 </t>
  </si>
  <si>
    <t>3</t>
  </si>
  <si>
    <t xml:space="preserve">2  </t>
  </si>
  <si>
    <t xml:space="preserve">2   </t>
  </si>
  <si>
    <t xml:space="preserve">4    </t>
  </si>
  <si>
    <t>6</t>
  </si>
  <si>
    <t>Điểm</t>
  </si>
  <si>
    <t>Điểm 10</t>
  </si>
  <si>
    <t>Điểm 4</t>
  </si>
  <si>
    <t>Điểm chữ</t>
  </si>
  <si>
    <t>L1</t>
  </si>
  <si>
    <t>L2</t>
  </si>
  <si>
    <t xml:space="preserve">D </t>
  </si>
  <si>
    <t>Học tiếp</t>
  </si>
  <si>
    <t xml:space="preserve">E </t>
  </si>
  <si>
    <t>Cảnh cáo học vụ lần 1</t>
  </si>
  <si>
    <t xml:space="preserve">C </t>
  </si>
  <si>
    <t xml:space="preserve">B </t>
  </si>
  <si>
    <t>Giỏi</t>
  </si>
  <si>
    <t>*Danh sách có 54   sinh viên</t>
  </si>
  <si>
    <t>Trong đó</t>
  </si>
  <si>
    <t>TP. Hồ Chí Minh, ngày 20 tháng 02 năm 2024</t>
  </si>
  <si>
    <t>Hạnh kiểm</t>
  </si>
  <si>
    <t>HIỆU TRƯỞNG</t>
  </si>
  <si>
    <t>PHÒNG TUYỂN SINH - ĐÀO TẠO</t>
  </si>
  <si>
    <t>Số lượng</t>
  </si>
  <si>
    <t>Tỉ lệ %</t>
  </si>
  <si>
    <t/>
  </si>
  <si>
    <t>TP. Hồ Chí Minh, ngày…... tháng 02 năm 2024</t>
  </si>
  <si>
    <t>TB</t>
  </si>
  <si>
    <t>Võ Thị Hồng Lan</t>
  </si>
  <si>
    <t>Chủ tọa: Ông (Bà) Võ Thị Hồng Lan ; Chức vụ: Cố vấn học tập.</t>
  </si>
  <si>
    <t>Thư ký: Nguyễn Phan yến Hà; Chức vụ: Lớp phó Phong trào</t>
  </si>
  <si>
    <t>Hiện diện: 54/54 SV.</t>
  </si>
  <si>
    <t>Vắng: 0, lý do: ……</t>
  </si>
  <si>
    <r>
      <rPr>
        <b/>
        <sz val="13"/>
        <color theme="1"/>
        <rFont val="Times New Roman"/>
        <family val="1"/>
      </rPr>
      <t>Địa điểm: : G1.2 - 08</t>
    </r>
    <r>
      <rPr>
        <sz val="13"/>
        <color theme="1"/>
        <rFont val="Times New Roman"/>
        <family val="1"/>
      </rPr>
      <t xml:space="preserve"> </t>
    </r>
  </si>
  <si>
    <t>Thành phần tham dự: Tập thể lớp 23T4 - ĐHĐ1</t>
  </si>
  <si>
    <t xml:space="preserve">          Thư ký thông qua toàn văn biên bản cuộc họp, các thành viên dự họp nhất trí, không có ý kiến gì thêm.
          Cuộc họp kết thúc lúc 7giờ 45 phút cùng ngày./.</t>
  </si>
  <si>
    <r>
      <rPr>
        <b/>
        <sz val="13"/>
        <color theme="1"/>
        <rFont val="Times New Roman"/>
        <family val="1"/>
      </rPr>
      <t>Thời gian họp: 7</t>
    </r>
    <r>
      <rPr>
        <sz val="13"/>
        <color theme="1"/>
        <rFont val="Times New Roman"/>
        <family val="1"/>
      </rPr>
      <t xml:space="preserve"> giờ 00 phút ngày 18/12/2023</t>
    </r>
  </si>
  <si>
    <t>Nguyễn Phan yến Hà</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</si>
</sst>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0" x14ac:knownFonts="1">
    <font>
      <sz val="11"/>
      <color theme="1"/>
      <name val="Arial"/>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color theme="0"/>
      <name val="Times New Roman"/>
      <family val="1"/>
    </font>
    <font>
      <b/>
      <sz val="13"/>
      <name val="Times New Roman"/>
      <family val="1"/>
    </font>
    <font>
      <sz val="12"/>
      <color rgb="FFFF0000"/>
      <name val="Times New Roman"/>
      <family val="1"/>
    </font>
    <font>
      <sz val="12"/>
      <color indexed="8"/>
      <name val="Times New Roman"/>
      <family val="1"/>
    </font>
    <font>
      <sz val="11"/>
      <color indexed="8"/>
      <name val="Calibri"/>
      <family val="2"/>
      <charset val="163"/>
    </font>
    <font>
      <b/>
      <sz val="11"/>
      <color indexed="8"/>
      <name val="Times New Roman"/>
      <family val="1"/>
    </font>
    <font>
      <b/>
      <sz val="12"/>
      <color indexed="8"/>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1"/>
      <name val="Times New Roman"/>
      <family val="1"/>
    </font>
    <font>
      <sz val="12"/>
      <name val="Times New Roman"/>
      <family val="1"/>
    </font>
    <font>
      <b/>
      <sz val="11"/>
      <name val="Times New Roman"/>
      <family val="1"/>
    </font>
    <font>
      <vertAlign val="superscript"/>
      <sz val="12"/>
      <name val="Times New Roman"/>
      <family val="1"/>
    </font>
    <font>
      <vertAlign val="superscript"/>
      <sz val="11"/>
      <name val="Times New Roman"/>
      <family val="1"/>
    </font>
    <font>
      <b/>
      <vertAlign val="superscript"/>
      <sz val="13"/>
      <name val="Times New Roman"/>
      <family val="1"/>
    </font>
    <font>
      <b/>
      <sz val="14"/>
      <name val="Times New Roman"/>
      <family val="1"/>
    </font>
    <font>
      <b/>
      <sz val="18"/>
      <name val="Times New Roman"/>
      <family val="1"/>
    </font>
    <font>
      <sz val="14"/>
      <name val="Times New Roman"/>
      <family val="1"/>
    </font>
    <font>
      <b/>
      <sz val="10"/>
      <name val="Times New Roman"/>
      <family val="1"/>
    </font>
    <font>
      <sz val="10"/>
      <name val="Times New Roman"/>
      <family val="1"/>
    </font>
    <font>
      <i/>
      <sz val="12"/>
      <name val="Times New Roman"/>
      <family val="1"/>
    </font>
    <font>
      <sz val="11"/>
      <color indexed="8"/>
      <name val="Times New Roman"/>
      <family val="1"/>
    </font>
    <font>
      <b/>
      <u/>
      <sz val="11"/>
      <color indexed="8"/>
      <name val="Times New Roman"/>
      <family val="1"/>
    </font>
    <font>
      <b/>
      <sz val="14"/>
      <color indexed="8"/>
      <name val="Times New Roman"/>
      <family val="1"/>
    </font>
    <font>
      <sz val="11"/>
      <color indexed="9"/>
      <name val="Times New Roman"/>
      <family val="1"/>
    </font>
    <font>
      <i/>
      <sz val="11"/>
      <color indexed="8"/>
      <name val="Times New Roman"/>
      <family val="1"/>
    </font>
    <font>
      <sz val="16"/>
      <color theme="1"/>
      <name val="Times New Roman"/>
      <family val="1"/>
      <charset val="163"/>
    </font>
  </fonts>
  <fills count="28">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s>
  <cellStyleXfs count="43">
    <xf numFmtId="0" fontId="0" fillId="0" borderId="0"/>
    <xf numFmtId="0" fontId="11" fillId="0" borderId="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0" borderId="0" applyNumberFormat="0" applyBorder="0" applyAlignment="0" applyProtection="0"/>
    <xf numFmtId="0" fontId="14" fillId="13" borderId="0" applyNumberFormat="0" applyBorder="0" applyAlignment="0" applyProtection="0"/>
    <xf numFmtId="0" fontId="15" fillId="14"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21" borderId="0" applyNumberFormat="0" applyBorder="0" applyAlignment="0" applyProtection="0"/>
    <xf numFmtId="0" fontId="16" fillId="5" borderId="0" applyNumberFormat="0" applyBorder="0" applyAlignment="0" applyProtection="0"/>
    <xf numFmtId="0" fontId="17" fillId="22" borderId="10" applyNumberFormat="0" applyBorder="0" applyAlignment="0" applyProtection="0"/>
    <xf numFmtId="0" fontId="18" fillId="23" borderId="11" applyNumberFormat="0" applyBorder="0" applyAlignment="0" applyProtection="0"/>
    <xf numFmtId="0" fontId="19" fillId="0" borderId="0" applyNumberFormat="0" applyFill="0" applyBorder="0" applyAlignment="0" applyProtection="0"/>
    <xf numFmtId="0" fontId="20" fillId="6" borderId="0" applyNumberFormat="0" applyBorder="0" applyAlignment="0" applyProtection="0"/>
    <xf numFmtId="0" fontId="21" fillId="0" borderId="12" applyNumberFormat="0" applyFill="0" applyBorder="0" applyAlignment="0" applyProtection="0"/>
    <xf numFmtId="0" fontId="22" fillId="0" borderId="13" applyNumberFormat="0" applyFill="0" applyBorder="0" applyAlignment="0" applyProtection="0"/>
    <xf numFmtId="0" fontId="23" fillId="0" borderId="14" applyNumberFormat="0" applyFill="0" applyBorder="0" applyAlignment="0" applyProtection="0"/>
    <xf numFmtId="0" fontId="23" fillId="0" borderId="0" applyNumberFormat="0" applyFill="0" applyBorder="0" applyAlignment="0" applyProtection="0"/>
    <xf numFmtId="0" fontId="24" fillId="9" borderId="10" applyNumberFormat="0" applyBorder="0" applyAlignment="0" applyProtection="0"/>
    <xf numFmtId="0" fontId="25" fillId="0" borderId="15" applyNumberFormat="0" applyFill="0" applyBorder="0" applyAlignment="0" applyProtection="0"/>
    <xf numFmtId="0" fontId="26" fillId="24" borderId="0" applyNumberFormat="0" applyBorder="0" applyAlignment="0" applyProtection="0"/>
    <xf numFmtId="0" fontId="11" fillId="25" borderId="16" applyNumberFormat="0" applyFont="0" applyBorder="0" applyAlignment="0" applyProtection="0"/>
    <xf numFmtId="0" fontId="27" fillId="22" borderId="17" applyNumberFormat="0" applyBorder="0" applyAlignment="0" applyProtection="0"/>
    <xf numFmtId="0" fontId="28" fillId="0" borderId="0" applyNumberFormat="0" applyFill="0" applyBorder="0" applyAlignment="0" applyProtection="0"/>
    <xf numFmtId="0" fontId="29" fillId="0" borderId="18" applyNumberFormat="0" applyFill="0" applyBorder="0" applyAlignment="0" applyProtection="0"/>
    <xf numFmtId="0" fontId="30" fillId="0" borderId="0" applyNumberFormat="0" applyFill="0" applyBorder="0" applyAlignment="0" applyProtection="0"/>
  </cellStyleXfs>
  <cellXfs count="169">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3" fillId="0" borderId="9" xfId="0" applyFont="1" applyBorder="1" applyAlignment="1">
      <alignment vertical="center" wrapText="1"/>
    </xf>
    <xf numFmtId="0" fontId="7" fillId="0" borderId="0" xfId="0" applyFont="1" applyAlignment="1">
      <alignment vertical="center"/>
    </xf>
    <xf numFmtId="0" fontId="8" fillId="0" borderId="0" xfId="0" applyFont="1" applyAlignment="1">
      <alignment vertical="center"/>
    </xf>
    <xf numFmtId="0" fontId="3" fillId="0" borderId="8"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0" fontId="10" fillId="3" borderId="1" xfId="1" applyFont="1" applyFill="1" applyBorder="1" applyAlignment="1">
      <alignment horizontal="center" vertical="center"/>
    </xf>
    <xf numFmtId="0" fontId="10" fillId="3" borderId="1" xfId="1" applyFont="1" applyFill="1" applyBorder="1" applyAlignment="1">
      <alignment horizontal="left" vertical="center"/>
    </xf>
    <xf numFmtId="0" fontId="10" fillId="3" borderId="3" xfId="1" applyFont="1" applyFill="1" applyBorder="1" applyAlignment="1">
      <alignment horizontal="center" vertical="center"/>
    </xf>
    <xf numFmtId="0" fontId="10" fillId="3" borderId="3" xfId="1" applyFont="1" applyFill="1" applyBorder="1" applyAlignment="1">
      <alignment horizontal="left" vertical="center"/>
    </xf>
    <xf numFmtId="1" fontId="10" fillId="3" borderId="3" xfId="1" quotePrefix="1" applyNumberFormat="1" applyFont="1" applyFill="1" applyBorder="1" applyAlignment="1">
      <alignment horizontal="center" vertical="center"/>
    </xf>
    <xf numFmtId="1" fontId="10" fillId="3" borderId="1" xfId="1" quotePrefix="1" applyNumberFormat="1" applyFont="1" applyFill="1" applyBorder="1" applyAlignment="1">
      <alignment horizontal="center" vertical="center"/>
    </xf>
    <xf numFmtId="0" fontId="32" fillId="0" borderId="0" xfId="0" applyFont="1" applyBorder="1"/>
    <xf numFmtId="0" fontId="32" fillId="0" borderId="0" xfId="0" applyFont="1" applyBorder="1" applyAlignment="1">
      <alignment horizontal="center" vertical="center"/>
    </xf>
    <xf numFmtId="0" fontId="8" fillId="0" borderId="0" xfId="0" applyFont="1" applyBorder="1" applyAlignment="1">
      <alignment horizontal="center"/>
    </xf>
    <xf numFmtId="0" fontId="32" fillId="0" borderId="0" xfId="0" applyFont="1"/>
    <xf numFmtId="0" fontId="32" fillId="0" borderId="0" xfId="0" applyFont="1" applyAlignment="1"/>
    <xf numFmtId="0" fontId="36" fillId="0" borderId="0" xfId="0" applyFont="1" applyAlignment="1"/>
    <xf numFmtId="0" fontId="36" fillId="0" borderId="0" xfId="0" applyFont="1"/>
    <xf numFmtId="0" fontId="37" fillId="0" borderId="0" xfId="0" applyFont="1" applyAlignment="1">
      <alignment horizontal="center"/>
    </xf>
    <xf numFmtId="0" fontId="39" fillId="0" borderId="0" xfId="0" applyFont="1" applyAlignment="1"/>
    <xf numFmtId="0" fontId="40" fillId="0" borderId="0" xfId="0" applyFont="1" applyAlignment="1">
      <alignment vertical="justify"/>
    </xf>
    <xf numFmtId="0" fontId="32" fillId="0" borderId="0" xfId="0" applyFont="1" applyAlignment="1">
      <alignment vertical="justify"/>
    </xf>
    <xf numFmtId="0" fontId="38" fillId="0" borderId="0" xfId="0" applyFont="1" applyAlignment="1">
      <alignment vertical="justify"/>
    </xf>
    <xf numFmtId="0" fontId="40" fillId="0" borderId="0" xfId="0" applyFont="1" applyBorder="1" applyAlignment="1">
      <alignment horizontal="center"/>
    </xf>
    <xf numFmtId="0" fontId="40" fillId="0" borderId="0" xfId="0" applyFont="1" applyBorder="1" applyAlignment="1">
      <alignment horizontal="center" vertical="center"/>
    </xf>
    <xf numFmtId="0" fontId="32" fillId="0" borderId="0" xfId="0" applyFont="1" applyAlignment="1">
      <alignment vertical="center"/>
    </xf>
    <xf numFmtId="0" fontId="41" fillId="27" borderId="1" xfId="0" applyFont="1" applyFill="1" applyBorder="1" applyAlignment="1">
      <alignment horizontal="center" vertical="center" wrapText="1"/>
    </xf>
    <xf numFmtId="0" fontId="32" fillId="27" borderId="1" xfId="0" applyFont="1" applyFill="1" applyBorder="1" applyAlignment="1">
      <alignment horizontal="center" vertical="center"/>
    </xf>
    <xf numFmtId="0" fontId="34" fillId="27" borderId="1" xfId="0" applyFont="1" applyFill="1" applyBorder="1" applyAlignment="1">
      <alignment horizontal="center" vertical="center"/>
    </xf>
    <xf numFmtId="4" fontId="42" fillId="27" borderId="1" xfId="0" applyNumberFormat="1" applyFont="1" applyFill="1" applyBorder="1" applyAlignment="1">
      <alignment horizontal="center" vertical="center"/>
    </xf>
    <xf numFmtId="0" fontId="32" fillId="27" borderId="0" xfId="0" applyFont="1" applyFill="1" applyBorder="1"/>
    <xf numFmtId="0" fontId="32" fillId="27" borderId="0" xfId="0" applyFont="1" applyFill="1"/>
    <xf numFmtId="0" fontId="32" fillId="27" borderId="0" xfId="0" applyFont="1" applyFill="1" applyAlignment="1">
      <alignment vertical="center"/>
    </xf>
    <xf numFmtId="0" fontId="41" fillId="27" borderId="1" xfId="0" applyFont="1" applyFill="1" applyBorder="1" applyAlignment="1">
      <alignment horizontal="center" vertical="center"/>
    </xf>
    <xf numFmtId="0" fontId="8" fillId="27" borderId="23" xfId="0" applyFont="1" applyFill="1" applyBorder="1" applyAlignment="1">
      <alignment horizontal="center"/>
    </xf>
    <xf numFmtId="0" fontId="8" fillId="27" borderId="27" xfId="0" applyFont="1" applyFill="1" applyBorder="1" applyAlignment="1">
      <alignment horizontal="center"/>
    </xf>
    <xf numFmtId="0" fontId="41" fillId="0" borderId="0" xfId="0" applyFont="1" applyAlignment="1">
      <alignment horizontal="center"/>
    </xf>
    <xf numFmtId="0" fontId="41" fillId="0" borderId="0" xfId="0" applyFont="1" applyAlignment="1">
      <alignment horizontal="center" vertical="center"/>
    </xf>
    <xf numFmtId="2" fontId="32" fillId="0" borderId="0" xfId="0" applyNumberFormat="1" applyFont="1" applyBorder="1" applyAlignment="1">
      <alignment horizontal="right"/>
    </xf>
    <xf numFmtId="0" fontId="8" fillId="0" borderId="0" xfId="0" applyFont="1" applyAlignment="1">
      <alignment horizontal="center"/>
    </xf>
    <xf numFmtId="0" fontId="32" fillId="0" borderId="0" xfId="0" applyFont="1" applyAlignment="1">
      <alignment horizontal="center" vertical="center"/>
    </xf>
    <xf numFmtId="0" fontId="34" fillId="0" borderId="0" xfId="0" applyFont="1" applyAlignment="1"/>
    <xf numFmtId="0" fontId="9" fillId="27" borderId="1" xfId="0" applyFont="1" applyFill="1" applyBorder="1" applyAlignment="1">
      <alignment vertical="center" wrapText="1"/>
    </xf>
    <xf numFmtId="0" fontId="3" fillId="27" borderId="1" xfId="0" applyFont="1" applyFill="1" applyBorder="1" applyAlignment="1">
      <alignment vertical="center"/>
    </xf>
    <xf numFmtId="0" fontId="10" fillId="0" borderId="0" xfId="0" applyFont="1" applyAlignment="1"/>
    <xf numFmtId="0" fontId="44" fillId="0" borderId="0" xfId="0" applyFont="1"/>
    <xf numFmtId="0" fontId="12" fillId="3" borderId="0" xfId="0" applyFont="1" applyFill="1"/>
    <xf numFmtId="0" fontId="12" fillId="0" borderId="0" xfId="0" applyFont="1"/>
    <xf numFmtId="0" fontId="47" fillId="0" borderId="0" xfId="0" applyFont="1"/>
    <xf numFmtId="0" fontId="44" fillId="0" borderId="29" xfId="0" applyFont="1" applyBorder="1"/>
    <xf numFmtId="0" fontId="44" fillId="2" borderId="1" xfId="0" applyFont="1" applyFill="1" applyBorder="1" applyAlignment="1">
      <alignment horizontal="center" vertical="center"/>
    </xf>
    <xf numFmtId="0" fontId="44" fillId="0" borderId="1" xfId="0" applyFont="1" applyBorder="1" applyAlignment="1">
      <alignment horizontal="center" vertical="center"/>
    </xf>
    <xf numFmtId="0" fontId="44" fillId="0" borderId="1" xfId="0" quotePrefix="1" applyFont="1" applyBorder="1" applyAlignment="1">
      <alignment horizontal="center" vertical="center"/>
    </xf>
    <xf numFmtId="0" fontId="44" fillId="0" borderId="1" xfId="0" applyFont="1" applyBorder="1" applyAlignment="1">
      <alignment vertical="center"/>
    </xf>
    <xf numFmtId="0" fontId="44" fillId="0" borderId="1" xfId="0" applyFont="1" applyBorder="1" applyAlignment="1">
      <alignment horizontal="right" vertical="center"/>
    </xf>
    <xf numFmtId="0" fontId="44" fillId="0" borderId="1" xfId="0" applyFont="1" applyBorder="1" applyAlignment="1">
      <alignment vertical="center" wrapText="1"/>
    </xf>
    <xf numFmtId="0" fontId="44" fillId="0" borderId="0" xfId="0" applyFont="1" applyAlignment="1">
      <alignment vertical="center"/>
    </xf>
    <xf numFmtId="0" fontId="48" fillId="0" borderId="0" xfId="0" applyFont="1" applyAlignment="1"/>
    <xf numFmtId="0" fontId="12" fillId="0" borderId="0" xfId="0" applyFont="1" applyAlignment="1"/>
    <xf numFmtId="0" fontId="12" fillId="0" borderId="0" xfId="0" applyFont="1" applyBorder="1" applyAlignment="1">
      <alignment horizontal="left"/>
    </xf>
    <xf numFmtId="0" fontId="12" fillId="0" borderId="1" xfId="0" applyFont="1" applyBorder="1" applyAlignment="1">
      <alignment horizontal="center"/>
    </xf>
    <xf numFmtId="0" fontId="44" fillId="0" borderId="1" xfId="0" applyFont="1" applyBorder="1" applyAlignment="1">
      <alignment horizontal="left" vertical="center"/>
    </xf>
    <xf numFmtId="164" fontId="44" fillId="0" borderId="1" xfId="0" quotePrefix="1" applyNumberFormat="1" applyFont="1" applyBorder="1" applyAlignment="1">
      <alignment horizontal="left" vertical="center"/>
    </xf>
    <xf numFmtId="164" fontId="44" fillId="0" borderId="1" xfId="0" applyNumberFormat="1" applyFont="1" applyBorder="1" applyAlignment="1">
      <alignment horizontal="left" vertical="center"/>
    </xf>
    <xf numFmtId="0" fontId="44" fillId="0" borderId="9" xfId="0" applyFont="1" applyBorder="1" applyAlignment="1">
      <alignment horizontal="center"/>
    </xf>
    <xf numFmtId="0" fontId="44" fillId="0" borderId="8" xfId="0" applyFont="1" applyBorder="1" applyAlignment="1">
      <alignment horizontal="center"/>
    </xf>
    <xf numFmtId="3" fontId="42" fillId="26" borderId="1" xfId="0" applyNumberFormat="1" applyFont="1" applyFill="1" applyBorder="1" applyAlignment="1">
      <alignment horizontal="center" vertical="center"/>
    </xf>
    <xf numFmtId="0" fontId="12" fillId="26" borderId="1" xfId="0" applyFont="1" applyFill="1" applyBorder="1" applyAlignment="1">
      <alignment horizontal="center" vertical="center"/>
    </xf>
    <xf numFmtId="0" fontId="33" fillId="0" borderId="1" xfId="0" applyFont="1" applyBorder="1" applyAlignment="1">
      <alignment horizontal="center" vertical="center"/>
    </xf>
    <xf numFmtId="164" fontId="3" fillId="0" borderId="1" xfId="0" applyNumberFormat="1" applyFont="1" applyBorder="1" applyAlignment="1">
      <alignment horizontal="center" vertical="center" wrapText="1"/>
    </xf>
    <xf numFmtId="165" fontId="32" fillId="27" borderId="1" xfId="0" applyNumberFormat="1" applyFont="1" applyFill="1" applyBorder="1" applyAlignment="1">
      <alignment horizontal="right" vertical="center"/>
    </xf>
    <xf numFmtId="165" fontId="8" fillId="27" borderId="23" xfId="0" applyNumberFormat="1" applyFont="1" applyFill="1" applyBorder="1" applyAlignment="1">
      <alignment horizontal="center"/>
    </xf>
    <xf numFmtId="9" fontId="33" fillId="0" borderId="1" xfId="0" applyNumberFormat="1" applyFont="1" applyBorder="1" applyAlignment="1">
      <alignment horizontal="center" vertical="center"/>
    </xf>
    <xf numFmtId="0" fontId="2" fillId="0" borderId="0" xfId="0" applyFont="1" applyAlignment="1">
      <alignment horizontal="center" vertical="center"/>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4" fillId="0" borderId="1" xfId="0" applyFont="1" applyBorder="1" applyAlignment="1">
      <alignment horizontal="center" vertical="center" wrapText="1"/>
    </xf>
    <xf numFmtId="0" fontId="5" fillId="0" borderId="0" xfId="0" applyFont="1" applyAlignment="1">
      <alignment horizontal="justify" wrapText="1"/>
    </xf>
    <xf numFmtId="0" fontId="1" fillId="0" borderId="0" xfId="0" applyFont="1" applyAlignment="1">
      <alignment horizontal="justify"/>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2" fillId="0" borderId="1" xfId="0" applyFont="1" applyBorder="1" applyAlignment="1">
      <alignment horizontal="center"/>
    </xf>
    <xf numFmtId="164" fontId="44" fillId="0" borderId="1" xfId="0" quotePrefix="1" applyNumberFormat="1" applyFont="1" applyBorder="1" applyAlignment="1">
      <alignment horizontal="left" vertical="center"/>
    </xf>
    <xf numFmtId="164" fontId="44" fillId="0" borderId="1" xfId="0" applyNumberFormat="1" applyFont="1" applyBorder="1" applyAlignment="1">
      <alignment horizontal="left" vertical="center"/>
    </xf>
    <xf numFmtId="0" fontId="44" fillId="0" borderId="9" xfId="0" applyFont="1" applyBorder="1" applyAlignment="1">
      <alignment horizontal="center"/>
    </xf>
    <xf numFmtId="0" fontId="44" fillId="0" borderId="8" xfId="0" applyFont="1" applyBorder="1" applyAlignment="1">
      <alignment horizontal="center"/>
    </xf>
    <xf numFmtId="0" fontId="12" fillId="0" borderId="0" xfId="0" applyFont="1" applyAlignment="1">
      <alignment horizontal="center"/>
    </xf>
    <xf numFmtId="0" fontId="44" fillId="2" borderId="9" xfId="0" applyFont="1" applyFill="1" applyBorder="1" applyAlignment="1">
      <alignment horizontal="center" vertical="center"/>
    </xf>
    <xf numFmtId="0" fontId="44" fillId="2" borderId="8"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48" fillId="0" borderId="0" xfId="0" applyFont="1" applyAlignment="1">
      <alignment horizontal="center"/>
    </xf>
    <xf numFmtId="0" fontId="12" fillId="2" borderId="30" xfId="0" applyFont="1" applyFill="1" applyBorder="1" applyAlignment="1">
      <alignment horizontal="center" vertical="center"/>
    </xf>
    <xf numFmtId="0" fontId="44" fillId="2" borderId="9" xfId="0" applyFont="1" applyFill="1" applyBorder="1" applyAlignment="1">
      <alignment horizontal="center" vertical="center" textRotation="90" wrapText="1"/>
    </xf>
    <xf numFmtId="0" fontId="44" fillId="2" borderId="8" xfId="0" applyFont="1" applyFill="1" applyBorder="1" applyAlignment="1">
      <alignment horizontal="center" vertical="center" textRotation="90" wrapText="1"/>
    </xf>
    <xf numFmtId="0" fontId="10" fillId="0" borderId="0" xfId="0" applyFont="1" applyAlignment="1">
      <alignment horizontal="center"/>
    </xf>
    <xf numFmtId="0" fontId="13" fillId="0" borderId="0" xfId="0" applyFont="1" applyAlignment="1">
      <alignment horizontal="center"/>
    </xf>
    <xf numFmtId="0" fontId="45" fillId="0" borderId="0" xfId="0" applyFont="1" applyBorder="1" applyAlignment="1">
      <alignment horizontal="center"/>
    </xf>
    <xf numFmtId="0" fontId="46" fillId="0" borderId="0" xfId="0" applyFont="1" applyAlignment="1">
      <alignment horizontal="center" vertical="center"/>
    </xf>
    <xf numFmtId="0" fontId="12" fillId="2" borderId="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8" xfId="0" applyFont="1" applyFill="1" applyBorder="1" applyAlignment="1">
      <alignment horizontal="center" vertical="center"/>
    </xf>
    <xf numFmtId="0" fontId="12" fillId="2" borderId="28" xfId="0" applyFont="1" applyFill="1" applyBorder="1" applyAlignment="1">
      <alignment horizontal="center" vertical="center"/>
    </xf>
    <xf numFmtId="0" fontId="34" fillId="0" borderId="0" xfId="0" applyFont="1" applyAlignment="1">
      <alignment horizontal="center"/>
    </xf>
    <xf numFmtId="0" fontId="34" fillId="27" borderId="24" xfId="0" applyFont="1" applyFill="1" applyBorder="1" applyAlignment="1">
      <alignment horizontal="center" vertical="center"/>
    </xf>
    <xf numFmtId="0" fontId="34" fillId="27" borderId="8" xfId="0" applyFont="1" applyFill="1" applyBorder="1" applyAlignment="1">
      <alignment horizontal="center" vertical="center"/>
    </xf>
    <xf numFmtId="0" fontId="34" fillId="27" borderId="25" xfId="0" applyFont="1" applyFill="1" applyBorder="1" applyAlignment="1">
      <alignment horizontal="center" vertical="center"/>
    </xf>
    <xf numFmtId="0" fontId="34" fillId="27" borderId="26" xfId="0" applyFont="1" applyFill="1" applyBorder="1" applyAlignment="1">
      <alignment horizontal="center" vertical="center"/>
    </xf>
    <xf numFmtId="0" fontId="43" fillId="0" borderId="0" xfId="0" applyFont="1" applyAlignment="1">
      <alignment horizontal="center"/>
    </xf>
    <xf numFmtId="0" fontId="35" fillId="0" borderId="0" xfId="0" applyFont="1" applyAlignment="1">
      <alignment horizontal="center"/>
    </xf>
    <xf numFmtId="0" fontId="38" fillId="0" borderId="0" xfId="0" applyFont="1" applyAlignment="1">
      <alignment horizontal="center"/>
    </xf>
    <xf numFmtId="0" fontId="38" fillId="0" borderId="0" xfId="0" applyFont="1" applyBorder="1" applyAlignment="1">
      <alignment horizontal="center"/>
    </xf>
    <xf numFmtId="0" fontId="34" fillId="27" borderId="2" xfId="0" applyFont="1" applyFill="1" applyBorder="1" applyAlignment="1">
      <alignment horizontal="center" vertical="center" wrapText="1"/>
    </xf>
    <xf numFmtId="0" fontId="34" fillId="27" borderId="3" xfId="0" applyFont="1" applyFill="1" applyBorder="1" applyAlignment="1">
      <alignment horizontal="center" vertical="center"/>
    </xf>
    <xf numFmtId="0" fontId="34" fillId="27" borderId="3" xfId="0" applyFont="1" applyFill="1" applyBorder="1" applyAlignment="1">
      <alignment horizontal="center" vertical="center" wrapText="1"/>
    </xf>
    <xf numFmtId="0" fontId="34" fillId="27" borderId="4" xfId="0" applyFont="1" applyFill="1" applyBorder="1" applyAlignment="1">
      <alignment horizontal="center" vertical="center"/>
    </xf>
    <xf numFmtId="0" fontId="34" fillId="27" borderId="5" xfId="0" applyFont="1" applyFill="1" applyBorder="1" applyAlignment="1">
      <alignment horizontal="center" vertical="center"/>
    </xf>
    <xf numFmtId="0" fontId="34" fillId="27" borderId="6" xfId="0" applyFont="1" applyFill="1" applyBorder="1" applyAlignment="1">
      <alignment horizontal="center" vertical="center"/>
    </xf>
    <xf numFmtId="0" fontId="34" fillId="27" borderId="7" xfId="0" applyFont="1" applyFill="1" applyBorder="1" applyAlignment="1">
      <alignment horizontal="center" vertical="center"/>
    </xf>
    <xf numFmtId="0" fontId="41" fillId="27" borderId="9" xfId="0" applyFont="1" applyFill="1" applyBorder="1" applyAlignment="1">
      <alignment horizontal="center" vertical="center"/>
    </xf>
    <xf numFmtId="0" fontId="41" fillId="27" borderId="8" xfId="0" applyFont="1" applyFill="1" applyBorder="1" applyAlignment="1">
      <alignment horizontal="center" vertical="center"/>
    </xf>
    <xf numFmtId="0" fontId="8" fillId="27" borderId="2" xfId="0" applyFont="1" applyFill="1" applyBorder="1" applyAlignment="1">
      <alignment horizontal="center" vertical="center"/>
    </xf>
    <xf numFmtId="0" fontId="8" fillId="27" borderId="3" xfId="0" applyFont="1" applyFill="1" applyBorder="1" applyAlignment="1">
      <alignment horizontal="center" vertical="center"/>
    </xf>
    <xf numFmtId="0" fontId="31" fillId="27" borderId="19" xfId="0" applyFont="1" applyFill="1" applyBorder="1" applyAlignment="1">
      <alignment horizontal="center"/>
    </xf>
    <xf numFmtId="0" fontId="31" fillId="27" borderId="20" xfId="0" applyFont="1" applyFill="1" applyBorder="1" applyAlignment="1">
      <alignment horizontal="center" vertical="center"/>
    </xf>
    <xf numFmtId="0" fontId="31" fillId="27" borderId="5" xfId="0" applyFont="1" applyFill="1" applyBorder="1" applyAlignment="1">
      <alignment horizontal="center" vertical="center"/>
    </xf>
    <xf numFmtId="0" fontId="31" fillId="27" borderId="22" xfId="0" applyFont="1" applyFill="1" applyBorder="1" applyAlignment="1">
      <alignment horizontal="center" vertical="center"/>
    </xf>
    <xf numFmtId="0" fontId="31" fillId="27" borderId="7" xfId="0" applyFont="1" applyFill="1" applyBorder="1" applyAlignment="1">
      <alignment horizontal="center" vertical="center"/>
    </xf>
    <xf numFmtId="0" fontId="41" fillId="27" borderId="6" xfId="0" applyFont="1" applyFill="1" applyBorder="1" applyAlignment="1">
      <alignment horizontal="center"/>
    </xf>
    <xf numFmtId="0" fontId="41" fillId="27" borderId="7" xfId="0" applyFont="1" applyFill="1" applyBorder="1" applyAlignment="1">
      <alignment horizontal="center"/>
    </xf>
    <xf numFmtId="0" fontId="8" fillId="27" borderId="21" xfId="0" applyFont="1" applyFill="1" applyBorder="1" applyAlignment="1">
      <alignment horizontal="center" vertical="center"/>
    </xf>
    <xf numFmtId="0" fontId="8" fillId="27" borderId="23" xfId="0" applyFont="1" applyFill="1" applyBorder="1" applyAlignment="1">
      <alignment horizontal="center" vertical="center"/>
    </xf>
    <xf numFmtId="0" fontId="33" fillId="0" borderId="0" xfId="0" applyFont="1" applyAlignment="1">
      <alignment horizontal="center"/>
    </xf>
    <xf numFmtId="0" fontId="31" fillId="0" borderId="0" xfId="0" applyFont="1" applyAlignment="1">
      <alignment horizontal="center"/>
    </xf>
    <xf numFmtId="0" fontId="8" fillId="0" borderId="0" xfId="0" applyFont="1" applyAlignment="1">
      <alignment horizontal="center"/>
    </xf>
    <xf numFmtId="0" fontId="49" fillId="0" borderId="0" xfId="0" applyFont="1" applyAlignment="1">
      <alignment horizontal="center" vertical="center"/>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4">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263770</xdr:colOff>
      <xdr:row>2</xdr:row>
      <xdr:rowOff>0</xdr:rowOff>
    </xdr:from>
    <xdr:to>
      <xdr:col>7</xdr:col>
      <xdr:colOff>329711</xdr:colOff>
      <xdr:row>2</xdr:row>
      <xdr:rowOff>7328</xdr:rowOff>
    </xdr:to>
    <xdr:cxnSp macro="">
      <xdr:nvCxnSpPr>
        <xdr:cNvPr id="4" name="Straight Connector 3"/>
        <xdr:cNvCxnSpPr/>
      </xdr:nvCxnSpPr>
      <xdr:spPr>
        <a:xfrm flipV="1">
          <a:off x="3363058" y="410308"/>
          <a:ext cx="2058865" cy="732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523875</xdr:colOff>
      <xdr:row>3</xdr:row>
      <xdr:rowOff>0</xdr:rowOff>
    </xdr:from>
    <xdr:to>
      <xdr:col>3</xdr:col>
      <xdr:colOff>352425</xdr:colOff>
      <xdr:row>3</xdr:row>
      <xdr:rowOff>0</xdr:rowOff>
    </xdr:to>
    <xdr:sp macro="" textlink="">
      <xdr:nvSpPr>
        <xdr:cNvPr id="2" name="Line 34"/>
        <xdr:cNvSpPr>
          <a:spLocks noChangeShapeType="1"/>
        </xdr:cNvSpPr>
      </xdr:nvSpPr>
      <xdr:spPr bwMode="auto">
        <a:xfrm>
          <a:off x="1628775" y="571500"/>
          <a:ext cx="962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0</xdr:row>
      <xdr:rowOff>0</xdr:rowOff>
    </xdr:from>
    <xdr:to>
      <xdr:col>1</xdr:col>
      <xdr:colOff>390525</xdr:colOff>
      <xdr:row>3</xdr:row>
      <xdr:rowOff>47625</xdr:rowOff>
    </xdr:to>
    <xdr:pic>
      <xdr:nvPicPr>
        <xdr:cNvPr id="3"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72390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30492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161925</xdr:colOff>
      <xdr:row>3</xdr:row>
      <xdr:rowOff>0</xdr:rowOff>
    </xdr:from>
    <xdr:to>
      <xdr:col>8</xdr:col>
      <xdr:colOff>228600</xdr:colOff>
      <xdr:row>3</xdr:row>
      <xdr:rowOff>9524</xdr:rowOff>
    </xdr:to>
    <xdr:sp macro="" textlink="">
      <xdr:nvSpPr>
        <xdr:cNvPr id="3" name="Line 124"/>
        <xdr:cNvSpPr>
          <a:spLocks noChangeShapeType="1"/>
        </xdr:cNvSpPr>
      </xdr:nvSpPr>
      <xdr:spPr bwMode="auto">
        <a:xfrm>
          <a:off x="4133850" y="609600"/>
          <a:ext cx="2000250" cy="952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104"/>
  <sheetViews>
    <sheetView tabSelected="1" topLeftCell="A5" zoomScale="130" zoomScaleNormal="130" workbookViewId="0">
      <selection activeCell="J30" sqref="J30"/>
    </sheetView>
  </sheetViews>
  <sheetFormatPr defaultColWidth="9.125" defaultRowHeight="16.5" x14ac:dyDescent="0.2"/>
  <cols>
    <col min="1" max="1" width="5.625" style="1" customWidth="1"/>
    <col min="2" max="2" width="10.75" style="1" customWidth="1"/>
    <col min="3" max="3" width="23.25" style="1" customWidth="1"/>
    <col min="4" max="4" width="8" style="25" customWidth="1"/>
    <col min="5" max="5" width="9.875" style="2" customWidth="1"/>
    <col min="6" max="6" width="9.375" style="2" customWidth="1"/>
    <col min="7" max="7" width="10.625" style="2" customWidth="1"/>
    <col min="8" max="8" width="8.75" style="1" customWidth="1"/>
    <col min="9" max="9" width="11.625" style="1" customWidth="1"/>
    <col min="10" max="16384" width="9.125" style="1"/>
  </cols>
  <sheetData>
    <row r="1" spans="1:9" s="3" customFormat="1" ht="15.75" x14ac:dyDescent="0.2">
      <c r="A1" s="104" t="s">
        <v>2</v>
      </c>
      <c r="B1" s="104"/>
      <c r="C1" s="104"/>
      <c r="D1" s="104"/>
      <c r="E1" s="16" t="s">
        <v>0</v>
      </c>
      <c r="F1" s="16"/>
      <c r="G1" s="16"/>
      <c r="H1" s="16"/>
      <c r="I1" s="16"/>
    </row>
    <row r="2" spans="1:9" s="3" customFormat="1" x14ac:dyDescent="0.2">
      <c r="A2" s="104" t="s">
        <v>3</v>
      </c>
      <c r="B2" s="104"/>
      <c r="C2" s="104"/>
      <c r="D2" s="104"/>
      <c r="E2" s="94" t="s">
        <v>1</v>
      </c>
      <c r="F2" s="94"/>
      <c r="G2" s="94"/>
      <c r="H2" s="94"/>
      <c r="I2" s="6"/>
    </row>
    <row r="3" spans="1:9" s="3" customFormat="1" x14ac:dyDescent="0.2">
      <c r="A3" s="105" t="s">
        <v>42</v>
      </c>
      <c r="B3" s="105"/>
      <c r="C3" s="105"/>
      <c r="D3" s="105"/>
      <c r="E3" s="16"/>
      <c r="F3" s="94"/>
      <c r="G3" s="94"/>
      <c r="H3" s="94"/>
      <c r="I3" s="94"/>
    </row>
    <row r="4" spans="1:9" s="3" customFormat="1" x14ac:dyDescent="0.2">
      <c r="A4" s="11"/>
      <c r="B4" s="11"/>
      <c r="C4" s="11"/>
      <c r="D4" s="24"/>
      <c r="E4" s="11"/>
      <c r="F4" s="5"/>
      <c r="G4" s="5"/>
      <c r="H4" s="5"/>
      <c r="I4" s="5"/>
    </row>
    <row r="5" spans="1:9" ht="23.25" customHeight="1" x14ac:dyDescent="0.2">
      <c r="A5" s="94" t="s">
        <v>4</v>
      </c>
      <c r="B5" s="94"/>
      <c r="C5" s="94"/>
      <c r="D5" s="94"/>
      <c r="E5" s="94"/>
      <c r="F5" s="94"/>
      <c r="G5" s="94"/>
      <c r="H5" s="94"/>
      <c r="I5" s="94"/>
    </row>
    <row r="6" spans="1:9" s="6" customFormat="1" x14ac:dyDescent="0.2">
      <c r="B6" s="20" t="s">
        <v>102</v>
      </c>
      <c r="D6" s="22" t="s">
        <v>79</v>
      </c>
      <c r="F6" s="17" t="s">
        <v>80</v>
      </c>
    </row>
    <row r="7" spans="1:9" s="6" customFormat="1" x14ac:dyDescent="0.2">
      <c r="D7" s="22"/>
      <c r="E7" s="5"/>
      <c r="F7" s="5"/>
      <c r="G7" s="5"/>
    </row>
    <row r="8" spans="1:9" ht="21.75" customHeight="1" x14ac:dyDescent="0.2">
      <c r="A8" s="8" t="s">
        <v>5</v>
      </c>
      <c r="B8" s="1" t="s">
        <v>276</v>
      </c>
    </row>
    <row r="9" spans="1:9" ht="21.75" customHeight="1" x14ac:dyDescent="0.2">
      <c r="A9" s="8" t="s">
        <v>6</v>
      </c>
      <c r="B9" s="1" t="s">
        <v>273</v>
      </c>
    </row>
    <row r="10" spans="1:9" ht="21.75" customHeight="1" x14ac:dyDescent="0.2">
      <c r="A10" s="8" t="s">
        <v>7</v>
      </c>
      <c r="B10" s="6" t="s">
        <v>8</v>
      </c>
    </row>
    <row r="11" spans="1:9" ht="22.5" customHeight="1" x14ac:dyDescent="0.2">
      <c r="A11" s="8"/>
      <c r="B11" s="1" t="s">
        <v>269</v>
      </c>
    </row>
    <row r="12" spans="1:9" ht="22.5" customHeight="1" x14ac:dyDescent="0.2">
      <c r="A12" s="8"/>
      <c r="B12" s="1" t="s">
        <v>270</v>
      </c>
    </row>
    <row r="13" spans="1:9" ht="22.5" customHeight="1" x14ac:dyDescent="0.2">
      <c r="A13" s="8"/>
      <c r="B13" s="1" t="s">
        <v>274</v>
      </c>
    </row>
    <row r="14" spans="1:9" ht="22.5" customHeight="1" x14ac:dyDescent="0.2">
      <c r="A14" s="8"/>
      <c r="B14" s="1" t="s">
        <v>271</v>
      </c>
    </row>
    <row r="15" spans="1:9" ht="22.5" customHeight="1" x14ac:dyDescent="0.2">
      <c r="A15" s="8"/>
      <c r="B15" s="1" t="s">
        <v>272</v>
      </c>
    </row>
    <row r="16" spans="1:9" x14ac:dyDescent="0.2">
      <c r="A16" s="8" t="s">
        <v>10</v>
      </c>
      <c r="B16" s="6" t="s">
        <v>9</v>
      </c>
    </row>
    <row r="17" spans="1:10" ht="56.25" customHeight="1" x14ac:dyDescent="0.2">
      <c r="A17" s="96" t="s">
        <v>11</v>
      </c>
      <c r="B17" s="96"/>
      <c r="C17" s="96"/>
      <c r="D17" s="96"/>
      <c r="E17" s="96"/>
      <c r="F17" s="96"/>
      <c r="G17" s="96"/>
      <c r="H17" s="96"/>
      <c r="I17" s="96"/>
      <c r="J17" s="9"/>
    </row>
    <row r="18" spans="1:10" x14ac:dyDescent="0.2">
      <c r="A18" s="7"/>
    </row>
    <row r="19" spans="1:10" ht="33" customHeight="1" x14ac:dyDescent="0.2">
      <c r="A19" s="97" t="s">
        <v>12</v>
      </c>
      <c r="B19" s="97" t="s">
        <v>13</v>
      </c>
      <c r="C19" s="100" t="s">
        <v>14</v>
      </c>
      <c r="D19" s="101"/>
      <c r="E19" s="110" t="s">
        <v>15</v>
      </c>
      <c r="F19" s="97" t="s">
        <v>16</v>
      </c>
      <c r="G19" s="97"/>
      <c r="H19" s="97"/>
      <c r="I19" s="95" t="s">
        <v>20</v>
      </c>
    </row>
    <row r="20" spans="1:10" ht="16.5" customHeight="1" x14ac:dyDescent="0.2">
      <c r="A20" s="97"/>
      <c r="B20" s="97"/>
      <c r="C20" s="102"/>
      <c r="D20" s="103"/>
      <c r="E20" s="111"/>
      <c r="F20" s="10" t="s">
        <v>17</v>
      </c>
      <c r="G20" s="10" t="s">
        <v>18</v>
      </c>
      <c r="H20" s="10" t="s">
        <v>19</v>
      </c>
      <c r="I20" s="95"/>
    </row>
    <row r="21" spans="1:10" x14ac:dyDescent="0.2">
      <c r="A21" s="15" t="s">
        <v>37</v>
      </c>
      <c r="B21" s="30">
        <v>23001568</v>
      </c>
      <c r="C21" s="29" t="s">
        <v>103</v>
      </c>
      <c r="D21" s="28" t="s">
        <v>95</v>
      </c>
      <c r="E21" s="89">
        <v>65</v>
      </c>
      <c r="F21" s="89">
        <v>67</v>
      </c>
      <c r="G21" s="89" t="str">
        <f>IF(F21=0,"Không XL",IF(F21&lt;50,"Yếu",IF(F21&lt;70,"Trung bình",IF(F21&lt;80,"Khá",IF(F21&lt;90,"Tốt","Xuất sắc")))))</f>
        <v>Trung bình</v>
      </c>
      <c r="H21" s="93">
        <v>1</v>
      </c>
      <c r="I21" s="63"/>
    </row>
    <row r="22" spans="1:10" x14ac:dyDescent="0.2">
      <c r="A22" s="15" t="s">
        <v>38</v>
      </c>
      <c r="B22" s="30">
        <v>23001551</v>
      </c>
      <c r="C22" s="29" t="s">
        <v>104</v>
      </c>
      <c r="D22" s="28" t="s">
        <v>84</v>
      </c>
      <c r="E22" s="13">
        <v>54</v>
      </c>
      <c r="F22" s="89">
        <v>51</v>
      </c>
      <c r="G22" s="13" t="str">
        <f t="shared" ref="G22:G73" si="0">IF(F22=0,"Không XL",IF(F22&lt;50,"Yếu",IF(F22&lt;70,"Trung bình",IF(F22&lt;80,"Khá",IF(F22&lt;90,"Tốt","Xuất sắc")))))</f>
        <v>Trung bình</v>
      </c>
      <c r="H22" s="93">
        <v>1</v>
      </c>
      <c r="I22" s="64"/>
    </row>
    <row r="23" spans="1:10" x14ac:dyDescent="0.2">
      <c r="A23" s="15" t="s">
        <v>39</v>
      </c>
      <c r="B23" s="30">
        <v>23001631</v>
      </c>
      <c r="C23" s="29" t="s">
        <v>105</v>
      </c>
      <c r="D23" s="28" t="s">
        <v>84</v>
      </c>
      <c r="E23" s="13">
        <v>54</v>
      </c>
      <c r="F23" s="89">
        <v>50</v>
      </c>
      <c r="G23" s="13" t="str">
        <f t="shared" si="0"/>
        <v>Trung bình</v>
      </c>
      <c r="H23" s="93">
        <v>1</v>
      </c>
      <c r="I23" s="64"/>
    </row>
    <row r="24" spans="1:10" x14ac:dyDescent="0.2">
      <c r="A24" s="15" t="s">
        <v>40</v>
      </c>
      <c r="B24" s="30">
        <v>23004773</v>
      </c>
      <c r="C24" s="29" t="s">
        <v>106</v>
      </c>
      <c r="D24" s="28" t="s">
        <v>85</v>
      </c>
      <c r="E24" s="13">
        <v>60</v>
      </c>
      <c r="F24" s="89">
        <v>59</v>
      </c>
      <c r="G24" s="13" t="str">
        <f t="shared" si="0"/>
        <v>Trung bình</v>
      </c>
      <c r="H24" s="93">
        <v>1</v>
      </c>
      <c r="I24" s="64"/>
    </row>
    <row r="25" spans="1:10" x14ac:dyDescent="0.2">
      <c r="A25" s="15" t="s">
        <v>43</v>
      </c>
      <c r="B25" s="30">
        <v>23000422</v>
      </c>
      <c r="C25" s="29" t="s">
        <v>107</v>
      </c>
      <c r="D25" s="28" t="s">
        <v>108</v>
      </c>
      <c r="E25" s="13">
        <v>51</v>
      </c>
      <c r="F25" s="89">
        <v>50</v>
      </c>
      <c r="G25" s="13" t="str">
        <f t="shared" si="0"/>
        <v>Trung bình</v>
      </c>
      <c r="H25" s="93">
        <v>1</v>
      </c>
      <c r="I25" s="64"/>
    </row>
    <row r="26" spans="1:10" x14ac:dyDescent="0.2">
      <c r="A26" s="15" t="s">
        <v>44</v>
      </c>
      <c r="B26" s="30">
        <v>23006118</v>
      </c>
      <c r="C26" s="29" t="s">
        <v>109</v>
      </c>
      <c r="D26" s="28" t="s">
        <v>110</v>
      </c>
      <c r="E26" s="13">
        <v>51</v>
      </c>
      <c r="F26" s="89">
        <v>54</v>
      </c>
      <c r="G26" s="13" t="str">
        <f t="shared" si="0"/>
        <v>Trung bình</v>
      </c>
      <c r="H26" s="93">
        <v>1</v>
      </c>
      <c r="I26" s="64"/>
    </row>
    <row r="27" spans="1:10" x14ac:dyDescent="0.2">
      <c r="A27" s="15" t="s">
        <v>45</v>
      </c>
      <c r="B27" s="30">
        <v>23000511</v>
      </c>
      <c r="C27" s="29" t="s">
        <v>111</v>
      </c>
      <c r="D27" s="28" t="s">
        <v>112</v>
      </c>
      <c r="E27" s="13">
        <v>52</v>
      </c>
      <c r="F27" s="89">
        <v>57</v>
      </c>
      <c r="G27" s="13" t="str">
        <f t="shared" si="0"/>
        <v>Trung bình</v>
      </c>
      <c r="H27" s="93">
        <v>1</v>
      </c>
      <c r="I27" s="64"/>
    </row>
    <row r="28" spans="1:10" x14ac:dyDescent="0.2">
      <c r="A28" s="15" t="s">
        <v>46</v>
      </c>
      <c r="B28" s="30">
        <v>23002552</v>
      </c>
      <c r="C28" s="29" t="s">
        <v>113</v>
      </c>
      <c r="D28" s="28" t="s">
        <v>114</v>
      </c>
      <c r="E28" s="13">
        <v>58</v>
      </c>
      <c r="F28" s="89">
        <v>56</v>
      </c>
      <c r="G28" s="13" t="str">
        <f t="shared" si="0"/>
        <v>Trung bình</v>
      </c>
      <c r="H28" s="93">
        <v>1</v>
      </c>
      <c r="I28" s="64"/>
    </row>
    <row r="29" spans="1:10" x14ac:dyDescent="0.2">
      <c r="A29" s="15" t="s">
        <v>47</v>
      </c>
      <c r="B29" s="30">
        <v>23001670</v>
      </c>
      <c r="C29" s="29" t="s">
        <v>115</v>
      </c>
      <c r="D29" s="28" t="s">
        <v>116</v>
      </c>
      <c r="E29" s="13">
        <v>70</v>
      </c>
      <c r="F29" s="89">
        <v>52</v>
      </c>
      <c r="G29" s="13" t="str">
        <f t="shared" si="0"/>
        <v>Trung bình</v>
      </c>
      <c r="H29" s="93">
        <v>1</v>
      </c>
      <c r="I29" s="64"/>
    </row>
    <row r="30" spans="1:10" x14ac:dyDescent="0.2">
      <c r="A30" s="15" t="s">
        <v>48</v>
      </c>
      <c r="B30" s="30">
        <v>23001130</v>
      </c>
      <c r="C30" s="29" t="s">
        <v>117</v>
      </c>
      <c r="D30" s="28" t="s">
        <v>116</v>
      </c>
      <c r="E30" s="13">
        <v>60</v>
      </c>
      <c r="F30" s="89">
        <v>57</v>
      </c>
      <c r="G30" s="13" t="str">
        <f t="shared" si="0"/>
        <v>Trung bình</v>
      </c>
      <c r="H30" s="93">
        <v>1</v>
      </c>
      <c r="I30" s="64"/>
    </row>
    <row r="31" spans="1:10" x14ac:dyDescent="0.2">
      <c r="A31" s="15" t="s">
        <v>49</v>
      </c>
      <c r="B31" s="30">
        <v>23001235</v>
      </c>
      <c r="C31" s="29" t="s">
        <v>118</v>
      </c>
      <c r="D31" s="28" t="s">
        <v>116</v>
      </c>
      <c r="E31" s="13">
        <v>64</v>
      </c>
      <c r="F31" s="89">
        <v>59</v>
      </c>
      <c r="G31" s="13" t="str">
        <f t="shared" si="0"/>
        <v>Trung bình</v>
      </c>
      <c r="H31" s="93">
        <v>1</v>
      </c>
      <c r="I31" s="64"/>
    </row>
    <row r="32" spans="1:10" x14ac:dyDescent="0.2">
      <c r="A32" s="15" t="s">
        <v>50</v>
      </c>
      <c r="B32" s="30">
        <v>23001016</v>
      </c>
      <c r="C32" s="29" t="s">
        <v>119</v>
      </c>
      <c r="D32" s="28" t="s">
        <v>96</v>
      </c>
      <c r="E32" s="13">
        <v>60</v>
      </c>
      <c r="F32" s="89">
        <v>60</v>
      </c>
      <c r="G32" s="13" t="str">
        <f t="shared" si="0"/>
        <v>Trung bình</v>
      </c>
      <c r="H32" s="93">
        <v>1</v>
      </c>
      <c r="I32" s="64"/>
    </row>
    <row r="33" spans="1:9" x14ac:dyDescent="0.2">
      <c r="A33" s="15" t="s">
        <v>51</v>
      </c>
      <c r="B33" s="30">
        <v>23001251</v>
      </c>
      <c r="C33" s="29" t="s">
        <v>120</v>
      </c>
      <c r="D33" s="28" t="s">
        <v>96</v>
      </c>
      <c r="E33" s="13">
        <v>66</v>
      </c>
      <c r="F33" s="89">
        <v>57</v>
      </c>
      <c r="G33" s="13" t="str">
        <f t="shared" si="0"/>
        <v>Trung bình</v>
      </c>
      <c r="H33" s="93">
        <v>1</v>
      </c>
      <c r="I33" s="64"/>
    </row>
    <row r="34" spans="1:9" x14ac:dyDescent="0.2">
      <c r="A34" s="15" t="s">
        <v>52</v>
      </c>
      <c r="B34" s="30">
        <v>23001520</v>
      </c>
      <c r="C34" s="29" t="s">
        <v>121</v>
      </c>
      <c r="D34" s="28" t="s">
        <v>122</v>
      </c>
      <c r="E34" s="13">
        <v>57</v>
      </c>
      <c r="F34" s="89">
        <v>52</v>
      </c>
      <c r="G34" s="13" t="str">
        <f t="shared" si="0"/>
        <v>Trung bình</v>
      </c>
      <c r="H34" s="93">
        <v>1</v>
      </c>
      <c r="I34" s="64"/>
    </row>
    <row r="35" spans="1:9" x14ac:dyDescent="0.2">
      <c r="A35" s="15" t="s">
        <v>53</v>
      </c>
      <c r="B35" s="30">
        <v>23001772</v>
      </c>
      <c r="C35" s="29" t="s">
        <v>123</v>
      </c>
      <c r="D35" s="28" t="s">
        <v>97</v>
      </c>
      <c r="E35" s="13">
        <v>80</v>
      </c>
      <c r="F35" s="89">
        <v>71</v>
      </c>
      <c r="G35" s="13" t="str">
        <f t="shared" si="0"/>
        <v>Khá</v>
      </c>
      <c r="H35" s="93">
        <v>1</v>
      </c>
      <c r="I35" s="64"/>
    </row>
    <row r="36" spans="1:9" x14ac:dyDescent="0.2">
      <c r="A36" s="15" t="s">
        <v>54</v>
      </c>
      <c r="B36" s="30">
        <v>23002409</v>
      </c>
      <c r="C36" s="29" t="s">
        <v>124</v>
      </c>
      <c r="D36" s="28" t="s">
        <v>97</v>
      </c>
      <c r="E36" s="13">
        <v>76</v>
      </c>
      <c r="F36" s="89">
        <v>75</v>
      </c>
      <c r="G36" s="13" t="str">
        <f t="shared" si="0"/>
        <v>Khá</v>
      </c>
      <c r="H36" s="93">
        <v>1</v>
      </c>
      <c r="I36" s="64"/>
    </row>
    <row r="37" spans="1:9" x14ac:dyDescent="0.2">
      <c r="A37" s="15" t="s">
        <v>55</v>
      </c>
      <c r="B37" s="30">
        <v>23001267</v>
      </c>
      <c r="C37" s="29" t="s">
        <v>125</v>
      </c>
      <c r="D37" s="28" t="s">
        <v>126</v>
      </c>
      <c r="E37" s="13">
        <v>62</v>
      </c>
      <c r="F37" s="89">
        <v>57</v>
      </c>
      <c r="G37" s="13" t="str">
        <f t="shared" si="0"/>
        <v>Trung bình</v>
      </c>
      <c r="H37" s="93">
        <v>1</v>
      </c>
      <c r="I37" s="64"/>
    </row>
    <row r="38" spans="1:9" x14ac:dyDescent="0.2">
      <c r="A38" s="15" t="s">
        <v>56</v>
      </c>
      <c r="B38" s="30">
        <v>23001143</v>
      </c>
      <c r="C38" s="29" t="s">
        <v>127</v>
      </c>
      <c r="D38" s="28" t="s">
        <v>98</v>
      </c>
      <c r="E38" s="13">
        <v>64</v>
      </c>
      <c r="F38" s="89">
        <v>62</v>
      </c>
      <c r="G38" s="13" t="str">
        <f t="shared" si="0"/>
        <v>Trung bình</v>
      </c>
      <c r="H38" s="93">
        <v>1</v>
      </c>
      <c r="I38" s="64"/>
    </row>
    <row r="39" spans="1:9" x14ac:dyDescent="0.2">
      <c r="A39" s="15" t="s">
        <v>57</v>
      </c>
      <c r="B39" s="30">
        <v>23001988</v>
      </c>
      <c r="C39" s="29" t="s">
        <v>128</v>
      </c>
      <c r="D39" s="28" t="s">
        <v>129</v>
      </c>
      <c r="E39" s="13">
        <v>57</v>
      </c>
      <c r="F39" s="89">
        <v>54</v>
      </c>
      <c r="G39" s="13" t="str">
        <f t="shared" si="0"/>
        <v>Trung bình</v>
      </c>
      <c r="H39" s="93">
        <v>1</v>
      </c>
      <c r="I39" s="64"/>
    </row>
    <row r="40" spans="1:9" x14ac:dyDescent="0.2">
      <c r="A40" s="15" t="s">
        <v>58</v>
      </c>
      <c r="B40" s="30">
        <v>23001730</v>
      </c>
      <c r="C40" s="29" t="s">
        <v>130</v>
      </c>
      <c r="D40" s="28" t="s">
        <v>86</v>
      </c>
      <c r="E40" s="13">
        <v>56</v>
      </c>
      <c r="F40" s="89">
        <v>56</v>
      </c>
      <c r="G40" s="13" t="str">
        <f t="shared" si="0"/>
        <v>Trung bình</v>
      </c>
      <c r="H40" s="93">
        <v>1</v>
      </c>
      <c r="I40" s="64"/>
    </row>
    <row r="41" spans="1:9" x14ac:dyDescent="0.2">
      <c r="A41" s="15" t="s">
        <v>59</v>
      </c>
      <c r="B41" s="30">
        <v>23001633</v>
      </c>
      <c r="C41" s="29" t="s">
        <v>131</v>
      </c>
      <c r="D41" s="28" t="s">
        <v>132</v>
      </c>
      <c r="E41" s="13">
        <v>54</v>
      </c>
      <c r="F41" s="89">
        <v>56</v>
      </c>
      <c r="G41" s="13" t="str">
        <f t="shared" si="0"/>
        <v>Trung bình</v>
      </c>
      <c r="H41" s="93">
        <v>1</v>
      </c>
      <c r="I41" s="64"/>
    </row>
    <row r="42" spans="1:9" x14ac:dyDescent="0.2">
      <c r="A42" s="15" t="s">
        <v>60</v>
      </c>
      <c r="B42" s="30">
        <v>23002574</v>
      </c>
      <c r="C42" s="29" t="s">
        <v>133</v>
      </c>
      <c r="D42" s="28" t="s">
        <v>87</v>
      </c>
      <c r="E42" s="13">
        <v>44</v>
      </c>
      <c r="F42" s="89">
        <v>53</v>
      </c>
      <c r="G42" s="13" t="str">
        <f t="shared" si="0"/>
        <v>Trung bình</v>
      </c>
      <c r="H42" s="93">
        <v>1</v>
      </c>
      <c r="I42" s="64"/>
    </row>
    <row r="43" spans="1:9" x14ac:dyDescent="0.2">
      <c r="A43" s="15" t="s">
        <v>61</v>
      </c>
      <c r="B43" s="30">
        <v>23001506</v>
      </c>
      <c r="C43" s="29" t="s">
        <v>135</v>
      </c>
      <c r="D43" s="28" t="s">
        <v>88</v>
      </c>
      <c r="E43" s="13">
        <v>60</v>
      </c>
      <c r="F43" s="89">
        <v>50</v>
      </c>
      <c r="G43" s="13" t="str">
        <f t="shared" si="0"/>
        <v>Trung bình</v>
      </c>
      <c r="H43" s="93">
        <v>1</v>
      </c>
      <c r="I43" s="64"/>
    </row>
    <row r="44" spans="1:9" x14ac:dyDescent="0.2">
      <c r="A44" s="15" t="s">
        <v>62</v>
      </c>
      <c r="B44" s="30">
        <v>23001187</v>
      </c>
      <c r="C44" s="29" t="s">
        <v>136</v>
      </c>
      <c r="D44" s="28" t="s">
        <v>137</v>
      </c>
      <c r="E44" s="13">
        <v>76</v>
      </c>
      <c r="F44" s="89">
        <v>57</v>
      </c>
      <c r="G44" s="13" t="str">
        <f t="shared" si="0"/>
        <v>Trung bình</v>
      </c>
      <c r="H44" s="93">
        <v>1</v>
      </c>
      <c r="I44" s="64"/>
    </row>
    <row r="45" spans="1:9" x14ac:dyDescent="0.2">
      <c r="A45" s="15" t="s">
        <v>63</v>
      </c>
      <c r="B45" s="30">
        <v>23001761</v>
      </c>
      <c r="C45" s="29" t="s">
        <v>115</v>
      </c>
      <c r="D45" s="28" t="s">
        <v>138</v>
      </c>
      <c r="E45" s="13">
        <v>53</v>
      </c>
      <c r="F45" s="89">
        <v>58</v>
      </c>
      <c r="G45" s="13" t="str">
        <f t="shared" si="0"/>
        <v>Trung bình</v>
      </c>
      <c r="H45" s="93">
        <v>1</v>
      </c>
      <c r="I45" s="64"/>
    </row>
    <row r="46" spans="1:9" x14ac:dyDescent="0.2">
      <c r="A46" s="15" t="s">
        <v>64</v>
      </c>
      <c r="B46" s="30">
        <v>23001262</v>
      </c>
      <c r="C46" s="29" t="s">
        <v>139</v>
      </c>
      <c r="D46" s="28" t="s">
        <v>140</v>
      </c>
      <c r="E46" s="13">
        <v>53</v>
      </c>
      <c r="F46" s="89">
        <v>54</v>
      </c>
      <c r="G46" s="13" t="str">
        <f t="shared" si="0"/>
        <v>Trung bình</v>
      </c>
      <c r="H46" s="93">
        <v>1</v>
      </c>
      <c r="I46" s="64"/>
    </row>
    <row r="47" spans="1:9" x14ac:dyDescent="0.2">
      <c r="A47" s="15" t="s">
        <v>65</v>
      </c>
      <c r="B47" s="30">
        <v>23004656</v>
      </c>
      <c r="C47" s="29" t="s">
        <v>141</v>
      </c>
      <c r="D47" s="28" t="s">
        <v>89</v>
      </c>
      <c r="E47" s="13">
        <v>55</v>
      </c>
      <c r="F47" s="89">
        <v>51</v>
      </c>
      <c r="G47" s="13" t="str">
        <f t="shared" si="0"/>
        <v>Trung bình</v>
      </c>
      <c r="H47" s="93">
        <v>1</v>
      </c>
      <c r="I47" s="64"/>
    </row>
    <row r="48" spans="1:9" x14ac:dyDescent="0.2">
      <c r="A48" s="15" t="s">
        <v>66</v>
      </c>
      <c r="B48" s="30">
        <v>23001137</v>
      </c>
      <c r="C48" s="29" t="s">
        <v>142</v>
      </c>
      <c r="D48" s="28" t="s">
        <v>89</v>
      </c>
      <c r="E48" s="13">
        <v>62</v>
      </c>
      <c r="F48" s="89">
        <v>54</v>
      </c>
      <c r="G48" s="13" t="str">
        <f t="shared" si="0"/>
        <v>Trung bình</v>
      </c>
      <c r="H48" s="93">
        <v>1</v>
      </c>
      <c r="I48" s="64"/>
    </row>
    <row r="49" spans="1:9" x14ac:dyDescent="0.2">
      <c r="A49" s="15" t="s">
        <v>67</v>
      </c>
      <c r="B49" s="30">
        <v>23000714</v>
      </c>
      <c r="C49" s="29" t="s">
        <v>143</v>
      </c>
      <c r="D49" s="28" t="s">
        <v>144</v>
      </c>
      <c r="E49" s="13">
        <v>67</v>
      </c>
      <c r="F49" s="89">
        <v>65</v>
      </c>
      <c r="G49" s="13" t="str">
        <f t="shared" si="0"/>
        <v>Trung bình</v>
      </c>
      <c r="H49" s="93">
        <v>1</v>
      </c>
      <c r="I49" s="64"/>
    </row>
    <row r="50" spans="1:9" x14ac:dyDescent="0.2">
      <c r="A50" s="15" t="s">
        <v>68</v>
      </c>
      <c r="B50" s="30">
        <v>23000760</v>
      </c>
      <c r="C50" s="29" t="s">
        <v>145</v>
      </c>
      <c r="D50" s="28" t="s">
        <v>144</v>
      </c>
      <c r="E50" s="13">
        <v>63</v>
      </c>
      <c r="F50" s="89">
        <v>61</v>
      </c>
      <c r="G50" s="13" t="str">
        <f t="shared" si="0"/>
        <v>Trung bình</v>
      </c>
      <c r="H50" s="93">
        <v>1</v>
      </c>
      <c r="I50" s="64"/>
    </row>
    <row r="51" spans="1:9" x14ac:dyDescent="0.2">
      <c r="A51" s="15" t="s">
        <v>69</v>
      </c>
      <c r="B51" s="30">
        <v>23000211</v>
      </c>
      <c r="C51" s="29" t="s">
        <v>146</v>
      </c>
      <c r="D51" s="28" t="s">
        <v>147</v>
      </c>
      <c r="E51" s="13">
        <v>67</v>
      </c>
      <c r="F51" s="89">
        <v>64</v>
      </c>
      <c r="G51" s="13" t="str">
        <f t="shared" si="0"/>
        <v>Trung bình</v>
      </c>
      <c r="H51" s="93">
        <v>1</v>
      </c>
      <c r="I51" s="64"/>
    </row>
    <row r="52" spans="1:9" x14ac:dyDescent="0.2">
      <c r="A52" s="15" t="s">
        <v>70</v>
      </c>
      <c r="B52" s="30">
        <v>23001639</v>
      </c>
      <c r="C52" s="29" t="s">
        <v>148</v>
      </c>
      <c r="D52" s="28" t="s">
        <v>149</v>
      </c>
      <c r="E52" s="13">
        <v>67</v>
      </c>
      <c r="F52" s="89">
        <v>66</v>
      </c>
      <c r="G52" s="13" t="str">
        <f t="shared" si="0"/>
        <v>Trung bình</v>
      </c>
      <c r="H52" s="93">
        <v>1</v>
      </c>
      <c r="I52" s="64"/>
    </row>
    <row r="53" spans="1:9" x14ac:dyDescent="0.2">
      <c r="A53" s="15" t="s">
        <v>71</v>
      </c>
      <c r="B53" s="30">
        <v>23001749</v>
      </c>
      <c r="C53" s="29" t="s">
        <v>150</v>
      </c>
      <c r="D53" s="28" t="s">
        <v>151</v>
      </c>
      <c r="E53" s="13">
        <v>74</v>
      </c>
      <c r="F53" s="89">
        <v>57</v>
      </c>
      <c r="G53" s="13" t="str">
        <f t="shared" si="0"/>
        <v>Trung bình</v>
      </c>
      <c r="H53" s="93">
        <v>1</v>
      </c>
      <c r="I53" s="64"/>
    </row>
    <row r="54" spans="1:9" x14ac:dyDescent="0.2">
      <c r="A54" s="15" t="s">
        <v>72</v>
      </c>
      <c r="B54" s="30">
        <v>23002493</v>
      </c>
      <c r="C54" s="29" t="s">
        <v>152</v>
      </c>
      <c r="D54" s="28" t="s">
        <v>99</v>
      </c>
      <c r="E54" s="13">
        <v>58</v>
      </c>
      <c r="F54" s="89">
        <v>55</v>
      </c>
      <c r="G54" s="13" t="str">
        <f t="shared" si="0"/>
        <v>Trung bình</v>
      </c>
      <c r="H54" s="93">
        <v>1</v>
      </c>
      <c r="I54" s="64"/>
    </row>
    <row r="55" spans="1:9" x14ac:dyDescent="0.2">
      <c r="A55" s="15" t="s">
        <v>73</v>
      </c>
      <c r="B55" s="30">
        <v>23001762</v>
      </c>
      <c r="C55" s="29" t="s">
        <v>153</v>
      </c>
      <c r="D55" s="28" t="s">
        <v>154</v>
      </c>
      <c r="E55" s="13">
        <v>52</v>
      </c>
      <c r="F55" s="89">
        <v>59</v>
      </c>
      <c r="G55" s="13" t="str">
        <f t="shared" si="0"/>
        <v>Trung bình</v>
      </c>
      <c r="H55" s="93">
        <v>1</v>
      </c>
      <c r="I55" s="64"/>
    </row>
    <row r="56" spans="1:9" x14ac:dyDescent="0.2">
      <c r="A56" s="15" t="s">
        <v>74</v>
      </c>
      <c r="B56" s="30">
        <v>23000169</v>
      </c>
      <c r="C56" s="29" t="s">
        <v>155</v>
      </c>
      <c r="D56" s="28" t="s">
        <v>154</v>
      </c>
      <c r="E56" s="13">
        <v>62</v>
      </c>
      <c r="F56" s="89">
        <v>59</v>
      </c>
      <c r="G56" s="13" t="str">
        <f t="shared" si="0"/>
        <v>Trung bình</v>
      </c>
      <c r="H56" s="93">
        <v>1</v>
      </c>
      <c r="I56" s="64"/>
    </row>
    <row r="57" spans="1:9" x14ac:dyDescent="0.2">
      <c r="A57" s="15" t="s">
        <v>75</v>
      </c>
      <c r="B57" s="31">
        <v>23004295</v>
      </c>
      <c r="C57" s="27" t="s">
        <v>156</v>
      </c>
      <c r="D57" s="26" t="s">
        <v>157</v>
      </c>
      <c r="E57" s="13">
        <v>58</v>
      </c>
      <c r="F57" s="89">
        <v>50</v>
      </c>
      <c r="G57" s="13" t="str">
        <f t="shared" si="0"/>
        <v>Trung bình</v>
      </c>
      <c r="H57" s="93">
        <v>1</v>
      </c>
      <c r="I57" s="64"/>
    </row>
    <row r="58" spans="1:9" x14ac:dyDescent="0.2">
      <c r="A58" s="15" t="s">
        <v>76</v>
      </c>
      <c r="B58" s="31">
        <v>23001515</v>
      </c>
      <c r="C58" s="27" t="s">
        <v>158</v>
      </c>
      <c r="D58" s="26" t="s">
        <v>157</v>
      </c>
      <c r="E58" s="13">
        <v>54</v>
      </c>
      <c r="F58" s="89">
        <v>50</v>
      </c>
      <c r="G58" s="13" t="str">
        <f t="shared" si="0"/>
        <v>Trung bình</v>
      </c>
      <c r="H58" s="93">
        <v>1</v>
      </c>
      <c r="I58" s="64"/>
    </row>
    <row r="59" spans="1:9" x14ac:dyDescent="0.2">
      <c r="A59" s="15" t="s">
        <v>77</v>
      </c>
      <c r="B59" s="31">
        <v>23004322</v>
      </c>
      <c r="C59" s="27" t="s">
        <v>159</v>
      </c>
      <c r="D59" s="26" t="s">
        <v>160</v>
      </c>
      <c r="E59" s="13">
        <v>62</v>
      </c>
      <c r="F59" s="89">
        <v>62</v>
      </c>
      <c r="G59" s="13" t="str">
        <f t="shared" si="0"/>
        <v>Trung bình</v>
      </c>
      <c r="H59" s="93">
        <v>1</v>
      </c>
      <c r="I59" s="64"/>
    </row>
    <row r="60" spans="1:9" x14ac:dyDescent="0.2">
      <c r="A60" s="15" t="s">
        <v>78</v>
      </c>
      <c r="B60" s="31">
        <v>23000189</v>
      </c>
      <c r="C60" s="27" t="s">
        <v>135</v>
      </c>
      <c r="D60" s="26" t="s">
        <v>100</v>
      </c>
      <c r="E60" s="13">
        <v>62</v>
      </c>
      <c r="F60" s="89">
        <v>59</v>
      </c>
      <c r="G60" s="13" t="str">
        <f t="shared" si="0"/>
        <v>Trung bình</v>
      </c>
      <c r="H60" s="93">
        <v>1</v>
      </c>
      <c r="I60" s="64"/>
    </row>
    <row r="61" spans="1:9" x14ac:dyDescent="0.2">
      <c r="A61" s="15" t="s">
        <v>81</v>
      </c>
      <c r="B61" s="31">
        <v>23000910</v>
      </c>
      <c r="C61" s="27" t="s">
        <v>161</v>
      </c>
      <c r="D61" s="26" t="s">
        <v>162</v>
      </c>
      <c r="E61" s="13">
        <v>63</v>
      </c>
      <c r="F61" s="89">
        <v>59</v>
      </c>
      <c r="G61" s="13" t="str">
        <f t="shared" si="0"/>
        <v>Trung bình</v>
      </c>
      <c r="H61" s="93">
        <v>1</v>
      </c>
      <c r="I61" s="64"/>
    </row>
    <row r="62" spans="1:9" x14ac:dyDescent="0.2">
      <c r="A62" s="15" t="s">
        <v>82</v>
      </c>
      <c r="B62" s="31">
        <v>23001885</v>
      </c>
      <c r="C62" s="27" t="s">
        <v>163</v>
      </c>
      <c r="D62" s="26" t="s">
        <v>101</v>
      </c>
      <c r="E62" s="13">
        <v>70</v>
      </c>
      <c r="F62" s="89">
        <v>61</v>
      </c>
      <c r="G62" s="13" t="str">
        <f t="shared" si="0"/>
        <v>Trung bình</v>
      </c>
      <c r="H62" s="93">
        <v>1</v>
      </c>
      <c r="I62" s="64"/>
    </row>
    <row r="63" spans="1:9" x14ac:dyDescent="0.2">
      <c r="A63" s="15" t="s">
        <v>83</v>
      </c>
      <c r="B63" s="31">
        <v>23000761</v>
      </c>
      <c r="C63" s="27" t="s">
        <v>164</v>
      </c>
      <c r="D63" s="26" t="s">
        <v>165</v>
      </c>
      <c r="E63" s="13">
        <v>65</v>
      </c>
      <c r="F63" s="89">
        <v>64</v>
      </c>
      <c r="G63" s="13" t="str">
        <f t="shared" si="0"/>
        <v>Trung bình</v>
      </c>
      <c r="H63" s="93">
        <v>1</v>
      </c>
      <c r="I63" s="64"/>
    </row>
    <row r="64" spans="1:9" x14ac:dyDescent="0.2">
      <c r="A64" s="15" t="s">
        <v>182</v>
      </c>
      <c r="B64" s="31">
        <v>23002517</v>
      </c>
      <c r="C64" s="27" t="s">
        <v>166</v>
      </c>
      <c r="D64" s="26" t="s">
        <v>167</v>
      </c>
      <c r="E64" s="13">
        <v>62</v>
      </c>
      <c r="F64" s="89">
        <v>59</v>
      </c>
      <c r="G64" s="13" t="str">
        <f t="shared" si="0"/>
        <v>Trung bình</v>
      </c>
      <c r="H64" s="93">
        <v>1</v>
      </c>
      <c r="I64" s="64"/>
    </row>
    <row r="65" spans="1:9" x14ac:dyDescent="0.2">
      <c r="A65" s="15" t="s">
        <v>183</v>
      </c>
      <c r="B65" s="31">
        <v>23002704</v>
      </c>
      <c r="C65" s="27" t="s">
        <v>168</v>
      </c>
      <c r="D65" s="26" t="s">
        <v>167</v>
      </c>
      <c r="E65" s="13">
        <v>57</v>
      </c>
      <c r="F65" s="89">
        <v>54</v>
      </c>
      <c r="G65" s="13" t="str">
        <f t="shared" si="0"/>
        <v>Trung bình</v>
      </c>
      <c r="H65" s="93">
        <v>1</v>
      </c>
      <c r="I65" s="64"/>
    </row>
    <row r="66" spans="1:9" x14ac:dyDescent="0.2">
      <c r="A66" s="15" t="s">
        <v>184</v>
      </c>
      <c r="B66" s="31">
        <v>23001216</v>
      </c>
      <c r="C66" s="27" t="s">
        <v>169</v>
      </c>
      <c r="D66" s="26" t="s">
        <v>170</v>
      </c>
      <c r="E66" s="13">
        <v>56</v>
      </c>
      <c r="F66" s="89">
        <v>52</v>
      </c>
      <c r="G66" s="13" t="str">
        <f t="shared" si="0"/>
        <v>Trung bình</v>
      </c>
      <c r="H66" s="93">
        <v>1</v>
      </c>
      <c r="I66" s="64"/>
    </row>
    <row r="67" spans="1:9" x14ac:dyDescent="0.2">
      <c r="A67" s="15" t="s">
        <v>185</v>
      </c>
      <c r="B67" s="31">
        <v>23001756</v>
      </c>
      <c r="C67" s="27" t="s">
        <v>171</v>
      </c>
      <c r="D67" s="26" t="s">
        <v>172</v>
      </c>
      <c r="E67" s="13">
        <v>75</v>
      </c>
      <c r="F67" s="89">
        <v>75</v>
      </c>
      <c r="G67" s="13" t="str">
        <f t="shared" si="0"/>
        <v>Khá</v>
      </c>
      <c r="H67" s="93">
        <v>1</v>
      </c>
      <c r="I67" s="64"/>
    </row>
    <row r="68" spans="1:9" x14ac:dyDescent="0.2">
      <c r="A68" s="15" t="s">
        <v>186</v>
      </c>
      <c r="B68" s="31">
        <v>23001176</v>
      </c>
      <c r="C68" s="27" t="s">
        <v>130</v>
      </c>
      <c r="D68" s="26" t="s">
        <v>173</v>
      </c>
      <c r="E68" s="13">
        <v>61</v>
      </c>
      <c r="F68" s="89">
        <v>54</v>
      </c>
      <c r="G68" s="13" t="str">
        <f t="shared" si="0"/>
        <v>Trung bình</v>
      </c>
      <c r="H68" s="93">
        <v>1</v>
      </c>
      <c r="I68" s="64"/>
    </row>
    <row r="69" spans="1:9" x14ac:dyDescent="0.2">
      <c r="A69" s="15" t="s">
        <v>187</v>
      </c>
      <c r="B69" s="31">
        <v>23001745</v>
      </c>
      <c r="C69" s="27" t="s">
        <v>174</v>
      </c>
      <c r="D69" s="26" t="s">
        <v>175</v>
      </c>
      <c r="E69" s="13">
        <v>50</v>
      </c>
      <c r="F69" s="89">
        <v>54</v>
      </c>
      <c r="G69" s="13" t="str">
        <f t="shared" si="0"/>
        <v>Trung bình</v>
      </c>
      <c r="H69" s="93">
        <v>1</v>
      </c>
      <c r="I69" s="64"/>
    </row>
    <row r="70" spans="1:9" x14ac:dyDescent="0.2">
      <c r="A70" s="15" t="s">
        <v>188</v>
      </c>
      <c r="B70" s="31">
        <v>23002337</v>
      </c>
      <c r="C70" s="27" t="s">
        <v>176</v>
      </c>
      <c r="D70" s="26" t="s">
        <v>90</v>
      </c>
      <c r="E70" s="13">
        <v>53</v>
      </c>
      <c r="F70" s="89">
        <v>51</v>
      </c>
      <c r="G70" s="13" t="str">
        <f t="shared" si="0"/>
        <v>Trung bình</v>
      </c>
      <c r="H70" s="93">
        <v>1</v>
      </c>
      <c r="I70" s="64"/>
    </row>
    <row r="71" spans="1:9" x14ac:dyDescent="0.2">
      <c r="A71" s="15" t="s">
        <v>189</v>
      </c>
      <c r="B71" s="31">
        <v>23000754</v>
      </c>
      <c r="C71" s="27" t="s">
        <v>177</v>
      </c>
      <c r="D71" s="26" t="s">
        <v>90</v>
      </c>
      <c r="E71" s="13">
        <v>58</v>
      </c>
      <c r="F71" s="89">
        <v>54</v>
      </c>
      <c r="G71" s="13" t="str">
        <f t="shared" si="0"/>
        <v>Trung bình</v>
      </c>
      <c r="H71" s="93">
        <v>1</v>
      </c>
      <c r="I71" s="64"/>
    </row>
    <row r="72" spans="1:9" x14ac:dyDescent="0.2">
      <c r="A72" s="15" t="s">
        <v>190</v>
      </c>
      <c r="B72" s="31">
        <v>23001541</v>
      </c>
      <c r="C72" s="27" t="s">
        <v>178</v>
      </c>
      <c r="D72" s="26" t="s">
        <v>179</v>
      </c>
      <c r="E72" s="13">
        <v>55</v>
      </c>
      <c r="F72" s="89">
        <v>61</v>
      </c>
      <c r="G72" s="13" t="str">
        <f t="shared" si="0"/>
        <v>Trung bình</v>
      </c>
      <c r="H72" s="93">
        <v>1</v>
      </c>
      <c r="I72" s="64"/>
    </row>
    <row r="73" spans="1:9" x14ac:dyDescent="0.2">
      <c r="A73" s="15" t="s">
        <v>191</v>
      </c>
      <c r="B73" s="31">
        <v>23001620</v>
      </c>
      <c r="C73" s="27" t="s">
        <v>180</v>
      </c>
      <c r="D73" s="26" t="s">
        <v>179</v>
      </c>
      <c r="E73" s="13">
        <v>54</v>
      </c>
      <c r="F73" s="89">
        <v>53</v>
      </c>
      <c r="G73" s="13" t="str">
        <f t="shared" si="0"/>
        <v>Trung bình</v>
      </c>
      <c r="H73" s="93">
        <v>1</v>
      </c>
      <c r="I73" s="64"/>
    </row>
    <row r="74" spans="1:9" x14ac:dyDescent="0.2">
      <c r="A74" s="15" t="s">
        <v>192</v>
      </c>
      <c r="B74" s="31">
        <v>23002222</v>
      </c>
      <c r="C74" s="27" t="s">
        <v>134</v>
      </c>
      <c r="D74" s="26" t="s">
        <v>181</v>
      </c>
      <c r="E74" s="13">
        <v>60</v>
      </c>
      <c r="F74" s="89">
        <v>54</v>
      </c>
      <c r="G74" s="13" t="str">
        <f t="shared" ref="G74" si="1">IF(F74=0,"Không XL",IF(F74&lt;50,"Yếu",IF(F74&lt;70,"Trung bình",IF(F74&lt;80,"Khá",IF(F74&lt;90,"Tốt","Xuất sắc")))))</f>
        <v>Trung bình</v>
      </c>
      <c r="H74" s="93">
        <v>1</v>
      </c>
      <c r="I74" s="64"/>
    </row>
    <row r="75" spans="1:9" ht="10.5" customHeight="1" x14ac:dyDescent="0.2"/>
    <row r="76" spans="1:9" s="3" customFormat="1" ht="26.25" customHeight="1" x14ac:dyDescent="0.2">
      <c r="B76" s="1" t="s">
        <v>21</v>
      </c>
      <c r="D76" s="23"/>
      <c r="E76" s="4"/>
      <c r="F76" s="4"/>
      <c r="G76" s="4"/>
    </row>
    <row r="77" spans="1:9" s="3" customFormat="1" ht="41.25" customHeight="1" x14ac:dyDescent="0.2">
      <c r="B77" s="19">
        <v>40</v>
      </c>
      <c r="C77" s="106" t="s">
        <v>22</v>
      </c>
      <c r="D77" s="107"/>
      <c r="E77" s="10" t="s">
        <v>23</v>
      </c>
      <c r="F77" s="10" t="s">
        <v>24</v>
      </c>
      <c r="G77" s="4"/>
    </row>
    <row r="78" spans="1:9" s="3" customFormat="1" ht="15.75" x14ac:dyDescent="0.2">
      <c r="C78" s="18" t="s">
        <v>25</v>
      </c>
      <c r="D78" s="21"/>
      <c r="E78" s="14">
        <f>COUNTIF($G$21:$G$74,"Xuất sắc")</f>
        <v>0</v>
      </c>
      <c r="F78" s="90">
        <f t="shared" ref="F78:F83" si="2">E78/$A$74</f>
        <v>0</v>
      </c>
      <c r="G78" s="4"/>
    </row>
    <row r="79" spans="1:9" s="3" customFormat="1" ht="15.75" x14ac:dyDescent="0.2">
      <c r="C79" s="18" t="s">
        <v>26</v>
      </c>
      <c r="D79" s="21"/>
      <c r="E79" s="14">
        <f>COUNTIF($G$21:$G$74,"Tốt")</f>
        <v>0</v>
      </c>
      <c r="F79" s="90">
        <f t="shared" si="2"/>
        <v>0</v>
      </c>
      <c r="G79" s="4"/>
    </row>
    <row r="80" spans="1:9" s="3" customFormat="1" ht="15.75" x14ac:dyDescent="0.2">
      <c r="C80" s="18" t="s">
        <v>27</v>
      </c>
      <c r="D80" s="21"/>
      <c r="E80" s="14">
        <f>COUNTIF($G$21:$G$74,"Khá")</f>
        <v>3</v>
      </c>
      <c r="F80" s="90">
        <f t="shared" si="2"/>
        <v>5.5555555555555552E-2</v>
      </c>
      <c r="G80" s="4"/>
    </row>
    <row r="81" spans="1:10" s="3" customFormat="1" ht="15.75" x14ac:dyDescent="0.2">
      <c r="C81" s="18" t="s">
        <v>28</v>
      </c>
      <c r="D81" s="21"/>
      <c r="E81" s="14">
        <f>COUNTIF($G$21:$G$74,"Trung bình")</f>
        <v>51</v>
      </c>
      <c r="F81" s="90">
        <f t="shared" si="2"/>
        <v>0.94444444444444442</v>
      </c>
      <c r="G81" s="4"/>
    </row>
    <row r="82" spans="1:10" s="3" customFormat="1" ht="15.75" x14ac:dyDescent="0.2">
      <c r="C82" s="18" t="s">
        <v>29</v>
      </c>
      <c r="D82" s="21"/>
      <c r="E82" s="14">
        <f>COUNTIF($G$21:$G$74,"Yếu")</f>
        <v>0</v>
      </c>
      <c r="F82" s="90">
        <f t="shared" si="2"/>
        <v>0</v>
      </c>
      <c r="G82" s="4"/>
    </row>
    <row r="83" spans="1:10" s="3" customFormat="1" ht="15.75" x14ac:dyDescent="0.2">
      <c r="C83" s="18" t="s">
        <v>41</v>
      </c>
      <c r="D83" s="21"/>
      <c r="E83" s="14">
        <f>COUNTIF($G$21:$G$74,"Không XL")</f>
        <v>0</v>
      </c>
      <c r="F83" s="90">
        <f t="shared" si="2"/>
        <v>0</v>
      </c>
      <c r="G83" s="4"/>
    </row>
    <row r="85" spans="1:10" ht="57" customHeight="1" x14ac:dyDescent="0.2">
      <c r="A85" s="96" t="s">
        <v>275</v>
      </c>
      <c r="B85" s="96"/>
      <c r="C85" s="96"/>
      <c r="D85" s="96"/>
      <c r="E85" s="96"/>
      <c r="F85" s="96"/>
      <c r="G85" s="96"/>
      <c r="H85" s="96"/>
      <c r="I85" s="96"/>
      <c r="J85" s="9"/>
    </row>
    <row r="87" spans="1:10" s="6" customFormat="1" x14ac:dyDescent="0.2">
      <c r="B87" s="94" t="s">
        <v>30</v>
      </c>
      <c r="C87" s="94"/>
      <c r="D87" s="94"/>
      <c r="E87" s="94"/>
      <c r="F87" s="94" t="s">
        <v>31</v>
      </c>
      <c r="G87" s="94"/>
      <c r="H87" s="94"/>
      <c r="I87" s="94"/>
    </row>
    <row r="92" spans="1:10" ht="20.25" x14ac:dyDescent="0.2">
      <c r="B92" s="108" t="s">
        <v>277</v>
      </c>
      <c r="C92" s="108"/>
      <c r="D92" s="108"/>
      <c r="E92" s="108"/>
      <c r="F92" s="168" t="s">
        <v>268</v>
      </c>
      <c r="G92" s="108"/>
      <c r="H92" s="108"/>
      <c r="I92" s="108"/>
    </row>
    <row r="93" spans="1:10" x14ac:dyDescent="0.2">
      <c r="B93" s="2"/>
      <c r="C93" s="2"/>
      <c r="H93" s="2"/>
      <c r="I93" s="2"/>
    </row>
    <row r="94" spans="1:10" x14ac:dyDescent="0.25">
      <c r="A94" s="109" t="s">
        <v>32</v>
      </c>
      <c r="B94" s="109"/>
      <c r="C94" s="109"/>
      <c r="D94" s="109"/>
      <c r="E94" s="109"/>
      <c r="F94" s="109"/>
      <c r="G94" s="109"/>
      <c r="H94" s="109"/>
      <c r="I94" s="109"/>
    </row>
    <row r="95" spans="1:10" ht="150.75" customHeight="1" x14ac:dyDescent="0.25">
      <c r="A95" s="98" t="s">
        <v>33</v>
      </c>
      <c r="B95" s="99"/>
      <c r="C95" s="99"/>
      <c r="D95" s="99"/>
      <c r="E95" s="99"/>
      <c r="F95" s="99"/>
      <c r="G95" s="99"/>
      <c r="H95" s="99"/>
      <c r="I95" s="99"/>
    </row>
    <row r="97" spans="6:9" x14ac:dyDescent="0.2">
      <c r="I97" s="12" t="s">
        <v>34</v>
      </c>
    </row>
    <row r="98" spans="6:9" x14ac:dyDescent="0.2">
      <c r="F98" s="94" t="s">
        <v>35</v>
      </c>
      <c r="G98" s="94"/>
      <c r="H98" s="94"/>
    </row>
    <row r="104" spans="6:9" x14ac:dyDescent="0.2">
      <c r="F104" s="94" t="s">
        <v>36</v>
      </c>
      <c r="G104" s="94"/>
      <c r="H104" s="94"/>
    </row>
  </sheetData>
  <mergeCells count="23">
    <mergeCell ref="A95:I95"/>
    <mergeCell ref="F98:H98"/>
    <mergeCell ref="F104:H104"/>
    <mergeCell ref="C19:D20"/>
    <mergeCell ref="A1:D1"/>
    <mergeCell ref="A2:D2"/>
    <mergeCell ref="A3:D3"/>
    <mergeCell ref="E2:H2"/>
    <mergeCell ref="C77:D77"/>
    <mergeCell ref="B87:E87"/>
    <mergeCell ref="B92:E92"/>
    <mergeCell ref="F87:I87"/>
    <mergeCell ref="F92:I92"/>
    <mergeCell ref="A94:I94"/>
    <mergeCell ref="E19:E20"/>
    <mergeCell ref="F19:H19"/>
    <mergeCell ref="F3:I3"/>
    <mergeCell ref="I19:I20"/>
    <mergeCell ref="A85:I85"/>
    <mergeCell ref="A5:I5"/>
    <mergeCell ref="A17:I17"/>
    <mergeCell ref="A19:A20"/>
    <mergeCell ref="B19:B20"/>
  </mergeCells>
  <pageMargins left="0.37" right="0.27559055118110198" top="0.70866141732283505" bottom="0.39370078740157499" header="0.31496062992126" footer="0.15748031496063"/>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E75"/>
  <sheetViews>
    <sheetView topLeftCell="F58" workbookViewId="0">
      <selection activeCell="AF15" sqref="AF15"/>
    </sheetView>
  </sheetViews>
  <sheetFormatPr defaultRowHeight="15" x14ac:dyDescent="0.25"/>
  <cols>
    <col min="1" max="1" width="5" style="66" customWidth="1"/>
    <col min="2" max="2" width="11.625" style="66" customWidth="1"/>
    <col min="3" max="3" width="17" style="66" customWidth="1"/>
    <col min="4" max="4" width="8.875" style="66" customWidth="1"/>
    <col min="5" max="22" width="5.375" style="66" customWidth="1"/>
    <col min="23" max="23" width="7.375" style="66" customWidth="1"/>
    <col min="24" max="24" width="11" style="66" customWidth="1"/>
    <col min="25" max="26" width="8.25" style="66" customWidth="1"/>
    <col min="27" max="27" width="8.875" style="66" customWidth="1"/>
    <col min="28" max="28" width="13" style="66" customWidth="1"/>
    <col min="29" max="29" width="8.875" style="66" customWidth="1"/>
    <col min="30" max="256" width="9.125" style="66"/>
    <col min="257" max="257" width="5" style="66" customWidth="1"/>
    <col min="258" max="258" width="11.625" style="66" customWidth="1"/>
    <col min="259" max="259" width="17" style="66" customWidth="1"/>
    <col min="260" max="260" width="8.875" style="66" customWidth="1"/>
    <col min="261" max="278" width="5.375" style="66" customWidth="1"/>
    <col min="279" max="279" width="7.375" style="66" customWidth="1"/>
    <col min="280" max="280" width="11" style="66" customWidth="1"/>
    <col min="281" max="282" width="8.25" style="66" customWidth="1"/>
    <col min="283" max="283" width="8.875" style="66" customWidth="1"/>
    <col min="284" max="284" width="13" style="66" customWidth="1"/>
    <col min="285" max="285" width="8.875" style="66" customWidth="1"/>
    <col min="286" max="512" width="9.125" style="66"/>
    <col min="513" max="513" width="5" style="66" customWidth="1"/>
    <col min="514" max="514" width="11.625" style="66" customWidth="1"/>
    <col min="515" max="515" width="17" style="66" customWidth="1"/>
    <col min="516" max="516" width="8.875" style="66" customWidth="1"/>
    <col min="517" max="534" width="5.375" style="66" customWidth="1"/>
    <col min="535" max="535" width="7.375" style="66" customWidth="1"/>
    <col min="536" max="536" width="11" style="66" customWidth="1"/>
    <col min="537" max="538" width="8.25" style="66" customWidth="1"/>
    <col min="539" max="539" width="8.875" style="66" customWidth="1"/>
    <col min="540" max="540" width="13" style="66" customWidth="1"/>
    <col min="541" max="541" width="8.875" style="66" customWidth="1"/>
    <col min="542" max="768" width="9.125" style="66"/>
    <col min="769" max="769" width="5" style="66" customWidth="1"/>
    <col min="770" max="770" width="11.625" style="66" customWidth="1"/>
    <col min="771" max="771" width="17" style="66" customWidth="1"/>
    <col min="772" max="772" width="8.875" style="66" customWidth="1"/>
    <col min="773" max="790" width="5.375" style="66" customWidth="1"/>
    <col min="791" max="791" width="7.375" style="66" customWidth="1"/>
    <col min="792" max="792" width="11" style="66" customWidth="1"/>
    <col min="793" max="794" width="8.25" style="66" customWidth="1"/>
    <col min="795" max="795" width="8.875" style="66" customWidth="1"/>
    <col min="796" max="796" width="13" style="66" customWidth="1"/>
    <col min="797" max="797" width="8.875" style="66" customWidth="1"/>
    <col min="798" max="1024" width="9.125" style="66"/>
    <col min="1025" max="1025" width="5" style="66" customWidth="1"/>
    <col min="1026" max="1026" width="11.625" style="66" customWidth="1"/>
    <col min="1027" max="1027" width="17" style="66" customWidth="1"/>
    <col min="1028" max="1028" width="8.875" style="66" customWidth="1"/>
    <col min="1029" max="1046" width="5.375" style="66" customWidth="1"/>
    <col min="1047" max="1047" width="7.375" style="66" customWidth="1"/>
    <col min="1048" max="1048" width="11" style="66" customWidth="1"/>
    <col min="1049" max="1050" width="8.25" style="66" customWidth="1"/>
    <col min="1051" max="1051" width="8.875" style="66" customWidth="1"/>
    <col min="1052" max="1052" width="13" style="66" customWidth="1"/>
    <col min="1053" max="1053" width="8.875" style="66" customWidth="1"/>
    <col min="1054" max="1280" width="9.125" style="66"/>
    <col min="1281" max="1281" width="5" style="66" customWidth="1"/>
    <col min="1282" max="1282" width="11.625" style="66" customWidth="1"/>
    <col min="1283" max="1283" width="17" style="66" customWidth="1"/>
    <col min="1284" max="1284" width="8.875" style="66" customWidth="1"/>
    <col min="1285" max="1302" width="5.375" style="66" customWidth="1"/>
    <col min="1303" max="1303" width="7.375" style="66" customWidth="1"/>
    <col min="1304" max="1304" width="11" style="66" customWidth="1"/>
    <col min="1305" max="1306" width="8.25" style="66" customWidth="1"/>
    <col min="1307" max="1307" width="8.875" style="66" customWidth="1"/>
    <col min="1308" max="1308" width="13" style="66" customWidth="1"/>
    <col min="1309" max="1309" width="8.875" style="66" customWidth="1"/>
    <col min="1310" max="1536" width="9.125" style="66"/>
    <col min="1537" max="1537" width="5" style="66" customWidth="1"/>
    <col min="1538" max="1538" width="11.625" style="66" customWidth="1"/>
    <col min="1539" max="1539" width="17" style="66" customWidth="1"/>
    <col min="1540" max="1540" width="8.875" style="66" customWidth="1"/>
    <col min="1541" max="1558" width="5.375" style="66" customWidth="1"/>
    <col min="1559" max="1559" width="7.375" style="66" customWidth="1"/>
    <col min="1560" max="1560" width="11" style="66" customWidth="1"/>
    <col min="1561" max="1562" width="8.25" style="66" customWidth="1"/>
    <col min="1563" max="1563" width="8.875" style="66" customWidth="1"/>
    <col min="1564" max="1564" width="13" style="66" customWidth="1"/>
    <col min="1565" max="1565" width="8.875" style="66" customWidth="1"/>
    <col min="1566" max="1792" width="9.125" style="66"/>
    <col min="1793" max="1793" width="5" style="66" customWidth="1"/>
    <col min="1794" max="1794" width="11.625" style="66" customWidth="1"/>
    <col min="1795" max="1795" width="17" style="66" customWidth="1"/>
    <col min="1796" max="1796" width="8.875" style="66" customWidth="1"/>
    <col min="1797" max="1814" width="5.375" style="66" customWidth="1"/>
    <col min="1815" max="1815" width="7.375" style="66" customWidth="1"/>
    <col min="1816" max="1816" width="11" style="66" customWidth="1"/>
    <col min="1817" max="1818" width="8.25" style="66" customWidth="1"/>
    <col min="1819" max="1819" width="8.875" style="66" customWidth="1"/>
    <col min="1820" max="1820" width="13" style="66" customWidth="1"/>
    <col min="1821" max="1821" width="8.875" style="66" customWidth="1"/>
    <col min="1822" max="2048" width="9.125" style="66"/>
    <col min="2049" max="2049" width="5" style="66" customWidth="1"/>
    <col min="2050" max="2050" width="11.625" style="66" customWidth="1"/>
    <col min="2051" max="2051" width="17" style="66" customWidth="1"/>
    <col min="2052" max="2052" width="8.875" style="66" customWidth="1"/>
    <col min="2053" max="2070" width="5.375" style="66" customWidth="1"/>
    <col min="2071" max="2071" width="7.375" style="66" customWidth="1"/>
    <col min="2072" max="2072" width="11" style="66" customWidth="1"/>
    <col min="2073" max="2074" width="8.25" style="66" customWidth="1"/>
    <col min="2075" max="2075" width="8.875" style="66" customWidth="1"/>
    <col min="2076" max="2076" width="13" style="66" customWidth="1"/>
    <col min="2077" max="2077" width="8.875" style="66" customWidth="1"/>
    <col min="2078" max="2304" width="9.125" style="66"/>
    <col min="2305" max="2305" width="5" style="66" customWidth="1"/>
    <col min="2306" max="2306" width="11.625" style="66" customWidth="1"/>
    <col min="2307" max="2307" width="17" style="66" customWidth="1"/>
    <col min="2308" max="2308" width="8.875" style="66" customWidth="1"/>
    <col min="2309" max="2326" width="5.375" style="66" customWidth="1"/>
    <col min="2327" max="2327" width="7.375" style="66" customWidth="1"/>
    <col min="2328" max="2328" width="11" style="66" customWidth="1"/>
    <col min="2329" max="2330" width="8.25" style="66" customWidth="1"/>
    <col min="2331" max="2331" width="8.875" style="66" customWidth="1"/>
    <col min="2332" max="2332" width="13" style="66" customWidth="1"/>
    <col min="2333" max="2333" width="8.875" style="66" customWidth="1"/>
    <col min="2334" max="2560" width="9.125" style="66"/>
    <col min="2561" max="2561" width="5" style="66" customWidth="1"/>
    <col min="2562" max="2562" width="11.625" style="66" customWidth="1"/>
    <col min="2563" max="2563" width="17" style="66" customWidth="1"/>
    <col min="2564" max="2564" width="8.875" style="66" customWidth="1"/>
    <col min="2565" max="2582" width="5.375" style="66" customWidth="1"/>
    <col min="2583" max="2583" width="7.375" style="66" customWidth="1"/>
    <col min="2584" max="2584" width="11" style="66" customWidth="1"/>
    <col min="2585" max="2586" width="8.25" style="66" customWidth="1"/>
    <col min="2587" max="2587" width="8.875" style="66" customWidth="1"/>
    <col min="2588" max="2588" width="13" style="66" customWidth="1"/>
    <col min="2589" max="2589" width="8.875" style="66" customWidth="1"/>
    <col min="2590" max="2816" width="9.125" style="66"/>
    <col min="2817" max="2817" width="5" style="66" customWidth="1"/>
    <col min="2818" max="2818" width="11.625" style="66" customWidth="1"/>
    <col min="2819" max="2819" width="17" style="66" customWidth="1"/>
    <col min="2820" max="2820" width="8.875" style="66" customWidth="1"/>
    <col min="2821" max="2838" width="5.375" style="66" customWidth="1"/>
    <col min="2839" max="2839" width="7.375" style="66" customWidth="1"/>
    <col min="2840" max="2840" width="11" style="66" customWidth="1"/>
    <col min="2841" max="2842" width="8.25" style="66" customWidth="1"/>
    <col min="2843" max="2843" width="8.875" style="66" customWidth="1"/>
    <col min="2844" max="2844" width="13" style="66" customWidth="1"/>
    <col min="2845" max="2845" width="8.875" style="66" customWidth="1"/>
    <col min="2846" max="3072" width="9.125" style="66"/>
    <col min="3073" max="3073" width="5" style="66" customWidth="1"/>
    <col min="3074" max="3074" width="11.625" style="66" customWidth="1"/>
    <col min="3075" max="3075" width="17" style="66" customWidth="1"/>
    <col min="3076" max="3076" width="8.875" style="66" customWidth="1"/>
    <col min="3077" max="3094" width="5.375" style="66" customWidth="1"/>
    <col min="3095" max="3095" width="7.375" style="66" customWidth="1"/>
    <col min="3096" max="3096" width="11" style="66" customWidth="1"/>
    <col min="3097" max="3098" width="8.25" style="66" customWidth="1"/>
    <col min="3099" max="3099" width="8.875" style="66" customWidth="1"/>
    <col min="3100" max="3100" width="13" style="66" customWidth="1"/>
    <col min="3101" max="3101" width="8.875" style="66" customWidth="1"/>
    <col min="3102" max="3328" width="9.125" style="66"/>
    <col min="3329" max="3329" width="5" style="66" customWidth="1"/>
    <col min="3330" max="3330" width="11.625" style="66" customWidth="1"/>
    <col min="3331" max="3331" width="17" style="66" customWidth="1"/>
    <col min="3332" max="3332" width="8.875" style="66" customWidth="1"/>
    <col min="3333" max="3350" width="5.375" style="66" customWidth="1"/>
    <col min="3351" max="3351" width="7.375" style="66" customWidth="1"/>
    <col min="3352" max="3352" width="11" style="66" customWidth="1"/>
    <col min="3353" max="3354" width="8.25" style="66" customWidth="1"/>
    <col min="3355" max="3355" width="8.875" style="66" customWidth="1"/>
    <col min="3356" max="3356" width="13" style="66" customWidth="1"/>
    <col min="3357" max="3357" width="8.875" style="66" customWidth="1"/>
    <col min="3358" max="3584" width="9.125" style="66"/>
    <col min="3585" max="3585" width="5" style="66" customWidth="1"/>
    <col min="3586" max="3586" width="11.625" style="66" customWidth="1"/>
    <col min="3587" max="3587" width="17" style="66" customWidth="1"/>
    <col min="3588" max="3588" width="8.875" style="66" customWidth="1"/>
    <col min="3589" max="3606" width="5.375" style="66" customWidth="1"/>
    <col min="3607" max="3607" width="7.375" style="66" customWidth="1"/>
    <col min="3608" max="3608" width="11" style="66" customWidth="1"/>
    <col min="3609" max="3610" width="8.25" style="66" customWidth="1"/>
    <col min="3611" max="3611" width="8.875" style="66" customWidth="1"/>
    <col min="3612" max="3612" width="13" style="66" customWidth="1"/>
    <col min="3613" max="3613" width="8.875" style="66" customWidth="1"/>
    <col min="3614" max="3840" width="9.125" style="66"/>
    <col min="3841" max="3841" width="5" style="66" customWidth="1"/>
    <col min="3842" max="3842" width="11.625" style="66" customWidth="1"/>
    <col min="3843" max="3843" width="17" style="66" customWidth="1"/>
    <col min="3844" max="3844" width="8.875" style="66" customWidth="1"/>
    <col min="3845" max="3862" width="5.375" style="66" customWidth="1"/>
    <col min="3863" max="3863" width="7.375" style="66" customWidth="1"/>
    <col min="3864" max="3864" width="11" style="66" customWidth="1"/>
    <col min="3865" max="3866" width="8.25" style="66" customWidth="1"/>
    <col min="3867" max="3867" width="8.875" style="66" customWidth="1"/>
    <col min="3868" max="3868" width="13" style="66" customWidth="1"/>
    <col min="3869" max="3869" width="8.875" style="66" customWidth="1"/>
    <col min="3870" max="4096" width="9.125" style="66"/>
    <col min="4097" max="4097" width="5" style="66" customWidth="1"/>
    <col min="4098" max="4098" width="11.625" style="66" customWidth="1"/>
    <col min="4099" max="4099" width="17" style="66" customWidth="1"/>
    <col min="4100" max="4100" width="8.875" style="66" customWidth="1"/>
    <col min="4101" max="4118" width="5.375" style="66" customWidth="1"/>
    <col min="4119" max="4119" width="7.375" style="66" customWidth="1"/>
    <col min="4120" max="4120" width="11" style="66" customWidth="1"/>
    <col min="4121" max="4122" width="8.25" style="66" customWidth="1"/>
    <col min="4123" max="4123" width="8.875" style="66" customWidth="1"/>
    <col min="4124" max="4124" width="13" style="66" customWidth="1"/>
    <col min="4125" max="4125" width="8.875" style="66" customWidth="1"/>
    <col min="4126" max="4352" width="9.125" style="66"/>
    <col min="4353" max="4353" width="5" style="66" customWidth="1"/>
    <col min="4354" max="4354" width="11.625" style="66" customWidth="1"/>
    <col min="4355" max="4355" width="17" style="66" customWidth="1"/>
    <col min="4356" max="4356" width="8.875" style="66" customWidth="1"/>
    <col min="4357" max="4374" width="5.375" style="66" customWidth="1"/>
    <col min="4375" max="4375" width="7.375" style="66" customWidth="1"/>
    <col min="4376" max="4376" width="11" style="66" customWidth="1"/>
    <col min="4377" max="4378" width="8.25" style="66" customWidth="1"/>
    <col min="4379" max="4379" width="8.875" style="66" customWidth="1"/>
    <col min="4380" max="4380" width="13" style="66" customWidth="1"/>
    <col min="4381" max="4381" width="8.875" style="66" customWidth="1"/>
    <col min="4382" max="4608" width="9.125" style="66"/>
    <col min="4609" max="4609" width="5" style="66" customWidth="1"/>
    <col min="4610" max="4610" width="11.625" style="66" customWidth="1"/>
    <col min="4611" max="4611" width="17" style="66" customWidth="1"/>
    <col min="4612" max="4612" width="8.875" style="66" customWidth="1"/>
    <col min="4613" max="4630" width="5.375" style="66" customWidth="1"/>
    <col min="4631" max="4631" width="7.375" style="66" customWidth="1"/>
    <col min="4632" max="4632" width="11" style="66" customWidth="1"/>
    <col min="4633" max="4634" width="8.25" style="66" customWidth="1"/>
    <col min="4635" max="4635" width="8.875" style="66" customWidth="1"/>
    <col min="4636" max="4636" width="13" style="66" customWidth="1"/>
    <col min="4637" max="4637" width="8.875" style="66" customWidth="1"/>
    <col min="4638" max="4864" width="9.125" style="66"/>
    <col min="4865" max="4865" width="5" style="66" customWidth="1"/>
    <col min="4866" max="4866" width="11.625" style="66" customWidth="1"/>
    <col min="4867" max="4867" width="17" style="66" customWidth="1"/>
    <col min="4868" max="4868" width="8.875" style="66" customWidth="1"/>
    <col min="4869" max="4886" width="5.375" style="66" customWidth="1"/>
    <col min="4887" max="4887" width="7.375" style="66" customWidth="1"/>
    <col min="4888" max="4888" width="11" style="66" customWidth="1"/>
    <col min="4889" max="4890" width="8.25" style="66" customWidth="1"/>
    <col min="4891" max="4891" width="8.875" style="66" customWidth="1"/>
    <col min="4892" max="4892" width="13" style="66" customWidth="1"/>
    <col min="4893" max="4893" width="8.875" style="66" customWidth="1"/>
    <col min="4894" max="5120" width="9.125" style="66"/>
    <col min="5121" max="5121" width="5" style="66" customWidth="1"/>
    <col min="5122" max="5122" width="11.625" style="66" customWidth="1"/>
    <col min="5123" max="5123" width="17" style="66" customWidth="1"/>
    <col min="5124" max="5124" width="8.875" style="66" customWidth="1"/>
    <col min="5125" max="5142" width="5.375" style="66" customWidth="1"/>
    <col min="5143" max="5143" width="7.375" style="66" customWidth="1"/>
    <col min="5144" max="5144" width="11" style="66" customWidth="1"/>
    <col min="5145" max="5146" width="8.25" style="66" customWidth="1"/>
    <col min="5147" max="5147" width="8.875" style="66" customWidth="1"/>
    <col min="5148" max="5148" width="13" style="66" customWidth="1"/>
    <col min="5149" max="5149" width="8.875" style="66" customWidth="1"/>
    <col min="5150" max="5376" width="9.125" style="66"/>
    <col min="5377" max="5377" width="5" style="66" customWidth="1"/>
    <col min="5378" max="5378" width="11.625" style="66" customWidth="1"/>
    <col min="5379" max="5379" width="17" style="66" customWidth="1"/>
    <col min="5380" max="5380" width="8.875" style="66" customWidth="1"/>
    <col min="5381" max="5398" width="5.375" style="66" customWidth="1"/>
    <col min="5399" max="5399" width="7.375" style="66" customWidth="1"/>
    <col min="5400" max="5400" width="11" style="66" customWidth="1"/>
    <col min="5401" max="5402" width="8.25" style="66" customWidth="1"/>
    <col min="5403" max="5403" width="8.875" style="66" customWidth="1"/>
    <col min="5404" max="5404" width="13" style="66" customWidth="1"/>
    <col min="5405" max="5405" width="8.875" style="66" customWidth="1"/>
    <col min="5406" max="5632" width="9.125" style="66"/>
    <col min="5633" max="5633" width="5" style="66" customWidth="1"/>
    <col min="5634" max="5634" width="11.625" style="66" customWidth="1"/>
    <col min="5635" max="5635" width="17" style="66" customWidth="1"/>
    <col min="5636" max="5636" width="8.875" style="66" customWidth="1"/>
    <col min="5637" max="5654" width="5.375" style="66" customWidth="1"/>
    <col min="5655" max="5655" width="7.375" style="66" customWidth="1"/>
    <col min="5656" max="5656" width="11" style="66" customWidth="1"/>
    <col min="5657" max="5658" width="8.25" style="66" customWidth="1"/>
    <col min="5659" max="5659" width="8.875" style="66" customWidth="1"/>
    <col min="5660" max="5660" width="13" style="66" customWidth="1"/>
    <col min="5661" max="5661" width="8.875" style="66" customWidth="1"/>
    <col min="5662" max="5888" width="9.125" style="66"/>
    <col min="5889" max="5889" width="5" style="66" customWidth="1"/>
    <col min="5890" max="5890" width="11.625" style="66" customWidth="1"/>
    <col min="5891" max="5891" width="17" style="66" customWidth="1"/>
    <col min="5892" max="5892" width="8.875" style="66" customWidth="1"/>
    <col min="5893" max="5910" width="5.375" style="66" customWidth="1"/>
    <col min="5911" max="5911" width="7.375" style="66" customWidth="1"/>
    <col min="5912" max="5912" width="11" style="66" customWidth="1"/>
    <col min="5913" max="5914" width="8.25" style="66" customWidth="1"/>
    <col min="5915" max="5915" width="8.875" style="66" customWidth="1"/>
    <col min="5916" max="5916" width="13" style="66" customWidth="1"/>
    <col min="5917" max="5917" width="8.875" style="66" customWidth="1"/>
    <col min="5918" max="6144" width="9.125" style="66"/>
    <col min="6145" max="6145" width="5" style="66" customWidth="1"/>
    <col min="6146" max="6146" width="11.625" style="66" customWidth="1"/>
    <col min="6147" max="6147" width="17" style="66" customWidth="1"/>
    <col min="6148" max="6148" width="8.875" style="66" customWidth="1"/>
    <col min="6149" max="6166" width="5.375" style="66" customWidth="1"/>
    <col min="6167" max="6167" width="7.375" style="66" customWidth="1"/>
    <col min="6168" max="6168" width="11" style="66" customWidth="1"/>
    <col min="6169" max="6170" width="8.25" style="66" customWidth="1"/>
    <col min="6171" max="6171" width="8.875" style="66" customWidth="1"/>
    <col min="6172" max="6172" width="13" style="66" customWidth="1"/>
    <col min="6173" max="6173" width="8.875" style="66" customWidth="1"/>
    <col min="6174" max="6400" width="9.125" style="66"/>
    <col min="6401" max="6401" width="5" style="66" customWidth="1"/>
    <col min="6402" max="6402" width="11.625" style="66" customWidth="1"/>
    <col min="6403" max="6403" width="17" style="66" customWidth="1"/>
    <col min="6404" max="6404" width="8.875" style="66" customWidth="1"/>
    <col min="6405" max="6422" width="5.375" style="66" customWidth="1"/>
    <col min="6423" max="6423" width="7.375" style="66" customWidth="1"/>
    <col min="6424" max="6424" width="11" style="66" customWidth="1"/>
    <col min="6425" max="6426" width="8.25" style="66" customWidth="1"/>
    <col min="6427" max="6427" width="8.875" style="66" customWidth="1"/>
    <col min="6428" max="6428" width="13" style="66" customWidth="1"/>
    <col min="6429" max="6429" width="8.875" style="66" customWidth="1"/>
    <col min="6430" max="6656" width="9.125" style="66"/>
    <col min="6657" max="6657" width="5" style="66" customWidth="1"/>
    <col min="6658" max="6658" width="11.625" style="66" customWidth="1"/>
    <col min="6659" max="6659" width="17" style="66" customWidth="1"/>
    <col min="6660" max="6660" width="8.875" style="66" customWidth="1"/>
    <col min="6661" max="6678" width="5.375" style="66" customWidth="1"/>
    <col min="6679" max="6679" width="7.375" style="66" customWidth="1"/>
    <col min="6680" max="6680" width="11" style="66" customWidth="1"/>
    <col min="6681" max="6682" width="8.25" style="66" customWidth="1"/>
    <col min="6683" max="6683" width="8.875" style="66" customWidth="1"/>
    <col min="6684" max="6684" width="13" style="66" customWidth="1"/>
    <col min="6685" max="6685" width="8.875" style="66" customWidth="1"/>
    <col min="6686" max="6912" width="9.125" style="66"/>
    <col min="6913" max="6913" width="5" style="66" customWidth="1"/>
    <col min="6914" max="6914" width="11.625" style="66" customWidth="1"/>
    <col min="6915" max="6915" width="17" style="66" customWidth="1"/>
    <col min="6916" max="6916" width="8.875" style="66" customWidth="1"/>
    <col min="6917" max="6934" width="5.375" style="66" customWidth="1"/>
    <col min="6935" max="6935" width="7.375" style="66" customWidth="1"/>
    <col min="6936" max="6936" width="11" style="66" customWidth="1"/>
    <col min="6937" max="6938" width="8.25" style="66" customWidth="1"/>
    <col min="6939" max="6939" width="8.875" style="66" customWidth="1"/>
    <col min="6940" max="6940" width="13" style="66" customWidth="1"/>
    <col min="6941" max="6941" width="8.875" style="66" customWidth="1"/>
    <col min="6942" max="7168" width="9.125" style="66"/>
    <col min="7169" max="7169" width="5" style="66" customWidth="1"/>
    <col min="7170" max="7170" width="11.625" style="66" customWidth="1"/>
    <col min="7171" max="7171" width="17" style="66" customWidth="1"/>
    <col min="7172" max="7172" width="8.875" style="66" customWidth="1"/>
    <col min="7173" max="7190" width="5.375" style="66" customWidth="1"/>
    <col min="7191" max="7191" width="7.375" style="66" customWidth="1"/>
    <col min="7192" max="7192" width="11" style="66" customWidth="1"/>
    <col min="7193" max="7194" width="8.25" style="66" customWidth="1"/>
    <col min="7195" max="7195" width="8.875" style="66" customWidth="1"/>
    <col min="7196" max="7196" width="13" style="66" customWidth="1"/>
    <col min="7197" max="7197" width="8.875" style="66" customWidth="1"/>
    <col min="7198" max="7424" width="9.125" style="66"/>
    <col min="7425" max="7425" width="5" style="66" customWidth="1"/>
    <col min="7426" max="7426" width="11.625" style="66" customWidth="1"/>
    <col min="7427" max="7427" width="17" style="66" customWidth="1"/>
    <col min="7428" max="7428" width="8.875" style="66" customWidth="1"/>
    <col min="7429" max="7446" width="5.375" style="66" customWidth="1"/>
    <col min="7447" max="7447" width="7.375" style="66" customWidth="1"/>
    <col min="7448" max="7448" width="11" style="66" customWidth="1"/>
    <col min="7449" max="7450" width="8.25" style="66" customWidth="1"/>
    <col min="7451" max="7451" width="8.875" style="66" customWidth="1"/>
    <col min="7452" max="7452" width="13" style="66" customWidth="1"/>
    <col min="7453" max="7453" width="8.875" style="66" customWidth="1"/>
    <col min="7454" max="7680" width="9.125" style="66"/>
    <col min="7681" max="7681" width="5" style="66" customWidth="1"/>
    <col min="7682" max="7682" width="11.625" style="66" customWidth="1"/>
    <col min="7683" max="7683" width="17" style="66" customWidth="1"/>
    <col min="7684" max="7684" width="8.875" style="66" customWidth="1"/>
    <col min="7685" max="7702" width="5.375" style="66" customWidth="1"/>
    <col min="7703" max="7703" width="7.375" style="66" customWidth="1"/>
    <col min="7704" max="7704" width="11" style="66" customWidth="1"/>
    <col min="7705" max="7706" width="8.25" style="66" customWidth="1"/>
    <col min="7707" max="7707" width="8.875" style="66" customWidth="1"/>
    <col min="7708" max="7708" width="13" style="66" customWidth="1"/>
    <col min="7709" max="7709" width="8.875" style="66" customWidth="1"/>
    <col min="7710" max="7936" width="9.125" style="66"/>
    <col min="7937" max="7937" width="5" style="66" customWidth="1"/>
    <col min="7938" max="7938" width="11.625" style="66" customWidth="1"/>
    <col min="7939" max="7939" width="17" style="66" customWidth="1"/>
    <col min="7940" max="7940" width="8.875" style="66" customWidth="1"/>
    <col min="7941" max="7958" width="5.375" style="66" customWidth="1"/>
    <col min="7959" max="7959" width="7.375" style="66" customWidth="1"/>
    <col min="7960" max="7960" width="11" style="66" customWidth="1"/>
    <col min="7961" max="7962" width="8.25" style="66" customWidth="1"/>
    <col min="7963" max="7963" width="8.875" style="66" customWidth="1"/>
    <col min="7964" max="7964" width="13" style="66" customWidth="1"/>
    <col min="7965" max="7965" width="8.875" style="66" customWidth="1"/>
    <col min="7966" max="8192" width="9.125" style="66"/>
    <col min="8193" max="8193" width="5" style="66" customWidth="1"/>
    <col min="8194" max="8194" width="11.625" style="66" customWidth="1"/>
    <col min="8195" max="8195" width="17" style="66" customWidth="1"/>
    <col min="8196" max="8196" width="8.875" style="66" customWidth="1"/>
    <col min="8197" max="8214" width="5.375" style="66" customWidth="1"/>
    <col min="8215" max="8215" width="7.375" style="66" customWidth="1"/>
    <col min="8216" max="8216" width="11" style="66" customWidth="1"/>
    <col min="8217" max="8218" width="8.25" style="66" customWidth="1"/>
    <col min="8219" max="8219" width="8.875" style="66" customWidth="1"/>
    <col min="8220" max="8220" width="13" style="66" customWidth="1"/>
    <col min="8221" max="8221" width="8.875" style="66" customWidth="1"/>
    <col min="8222" max="8448" width="9.125" style="66"/>
    <col min="8449" max="8449" width="5" style="66" customWidth="1"/>
    <col min="8450" max="8450" width="11.625" style="66" customWidth="1"/>
    <col min="8451" max="8451" width="17" style="66" customWidth="1"/>
    <col min="8452" max="8452" width="8.875" style="66" customWidth="1"/>
    <col min="8453" max="8470" width="5.375" style="66" customWidth="1"/>
    <col min="8471" max="8471" width="7.375" style="66" customWidth="1"/>
    <col min="8472" max="8472" width="11" style="66" customWidth="1"/>
    <col min="8473" max="8474" width="8.25" style="66" customWidth="1"/>
    <col min="8475" max="8475" width="8.875" style="66" customWidth="1"/>
    <col min="8476" max="8476" width="13" style="66" customWidth="1"/>
    <col min="8477" max="8477" width="8.875" style="66" customWidth="1"/>
    <col min="8478" max="8704" width="9.125" style="66"/>
    <col min="8705" max="8705" width="5" style="66" customWidth="1"/>
    <col min="8706" max="8706" width="11.625" style="66" customWidth="1"/>
    <col min="8707" max="8707" width="17" style="66" customWidth="1"/>
    <col min="8708" max="8708" width="8.875" style="66" customWidth="1"/>
    <col min="8709" max="8726" width="5.375" style="66" customWidth="1"/>
    <col min="8727" max="8727" width="7.375" style="66" customWidth="1"/>
    <col min="8728" max="8728" width="11" style="66" customWidth="1"/>
    <col min="8729" max="8730" width="8.25" style="66" customWidth="1"/>
    <col min="8731" max="8731" width="8.875" style="66" customWidth="1"/>
    <col min="8732" max="8732" width="13" style="66" customWidth="1"/>
    <col min="8733" max="8733" width="8.875" style="66" customWidth="1"/>
    <col min="8734" max="8960" width="9.125" style="66"/>
    <col min="8961" max="8961" width="5" style="66" customWidth="1"/>
    <col min="8962" max="8962" width="11.625" style="66" customWidth="1"/>
    <col min="8963" max="8963" width="17" style="66" customWidth="1"/>
    <col min="8964" max="8964" width="8.875" style="66" customWidth="1"/>
    <col min="8965" max="8982" width="5.375" style="66" customWidth="1"/>
    <col min="8983" max="8983" width="7.375" style="66" customWidth="1"/>
    <col min="8984" max="8984" width="11" style="66" customWidth="1"/>
    <col min="8985" max="8986" width="8.25" style="66" customWidth="1"/>
    <col min="8987" max="8987" width="8.875" style="66" customWidth="1"/>
    <col min="8988" max="8988" width="13" style="66" customWidth="1"/>
    <col min="8989" max="8989" width="8.875" style="66" customWidth="1"/>
    <col min="8990" max="9216" width="9.125" style="66"/>
    <col min="9217" max="9217" width="5" style="66" customWidth="1"/>
    <col min="9218" max="9218" width="11.625" style="66" customWidth="1"/>
    <col min="9219" max="9219" width="17" style="66" customWidth="1"/>
    <col min="9220" max="9220" width="8.875" style="66" customWidth="1"/>
    <col min="9221" max="9238" width="5.375" style="66" customWidth="1"/>
    <col min="9239" max="9239" width="7.375" style="66" customWidth="1"/>
    <col min="9240" max="9240" width="11" style="66" customWidth="1"/>
    <col min="9241" max="9242" width="8.25" style="66" customWidth="1"/>
    <col min="9243" max="9243" width="8.875" style="66" customWidth="1"/>
    <col min="9244" max="9244" width="13" style="66" customWidth="1"/>
    <col min="9245" max="9245" width="8.875" style="66" customWidth="1"/>
    <col min="9246" max="9472" width="9.125" style="66"/>
    <col min="9473" max="9473" width="5" style="66" customWidth="1"/>
    <col min="9474" max="9474" width="11.625" style="66" customWidth="1"/>
    <col min="9475" max="9475" width="17" style="66" customWidth="1"/>
    <col min="9476" max="9476" width="8.875" style="66" customWidth="1"/>
    <col min="9477" max="9494" width="5.375" style="66" customWidth="1"/>
    <col min="9495" max="9495" width="7.375" style="66" customWidth="1"/>
    <col min="9496" max="9496" width="11" style="66" customWidth="1"/>
    <col min="9497" max="9498" width="8.25" style="66" customWidth="1"/>
    <col min="9499" max="9499" width="8.875" style="66" customWidth="1"/>
    <col min="9500" max="9500" width="13" style="66" customWidth="1"/>
    <col min="9501" max="9501" width="8.875" style="66" customWidth="1"/>
    <col min="9502" max="9728" width="9.125" style="66"/>
    <col min="9729" max="9729" width="5" style="66" customWidth="1"/>
    <col min="9730" max="9730" width="11.625" style="66" customWidth="1"/>
    <col min="9731" max="9731" width="17" style="66" customWidth="1"/>
    <col min="9732" max="9732" width="8.875" style="66" customWidth="1"/>
    <col min="9733" max="9750" width="5.375" style="66" customWidth="1"/>
    <col min="9751" max="9751" width="7.375" style="66" customWidth="1"/>
    <col min="9752" max="9752" width="11" style="66" customWidth="1"/>
    <col min="9753" max="9754" width="8.25" style="66" customWidth="1"/>
    <col min="9755" max="9755" width="8.875" style="66" customWidth="1"/>
    <col min="9756" max="9756" width="13" style="66" customWidth="1"/>
    <col min="9757" max="9757" width="8.875" style="66" customWidth="1"/>
    <col min="9758" max="9984" width="9.125" style="66"/>
    <col min="9985" max="9985" width="5" style="66" customWidth="1"/>
    <col min="9986" max="9986" width="11.625" style="66" customWidth="1"/>
    <col min="9987" max="9987" width="17" style="66" customWidth="1"/>
    <col min="9988" max="9988" width="8.875" style="66" customWidth="1"/>
    <col min="9989" max="10006" width="5.375" style="66" customWidth="1"/>
    <col min="10007" max="10007" width="7.375" style="66" customWidth="1"/>
    <col min="10008" max="10008" width="11" style="66" customWidth="1"/>
    <col min="10009" max="10010" width="8.25" style="66" customWidth="1"/>
    <col min="10011" max="10011" width="8.875" style="66" customWidth="1"/>
    <col min="10012" max="10012" width="13" style="66" customWidth="1"/>
    <col min="10013" max="10013" width="8.875" style="66" customWidth="1"/>
    <col min="10014" max="10240" width="9.125" style="66"/>
    <col min="10241" max="10241" width="5" style="66" customWidth="1"/>
    <col min="10242" max="10242" width="11.625" style="66" customWidth="1"/>
    <col min="10243" max="10243" width="17" style="66" customWidth="1"/>
    <col min="10244" max="10244" width="8.875" style="66" customWidth="1"/>
    <col min="10245" max="10262" width="5.375" style="66" customWidth="1"/>
    <col min="10263" max="10263" width="7.375" style="66" customWidth="1"/>
    <col min="10264" max="10264" width="11" style="66" customWidth="1"/>
    <col min="10265" max="10266" width="8.25" style="66" customWidth="1"/>
    <col min="10267" max="10267" width="8.875" style="66" customWidth="1"/>
    <col min="10268" max="10268" width="13" style="66" customWidth="1"/>
    <col min="10269" max="10269" width="8.875" style="66" customWidth="1"/>
    <col min="10270" max="10496" width="9.125" style="66"/>
    <col min="10497" max="10497" width="5" style="66" customWidth="1"/>
    <col min="10498" max="10498" width="11.625" style="66" customWidth="1"/>
    <col min="10499" max="10499" width="17" style="66" customWidth="1"/>
    <col min="10500" max="10500" width="8.875" style="66" customWidth="1"/>
    <col min="10501" max="10518" width="5.375" style="66" customWidth="1"/>
    <col min="10519" max="10519" width="7.375" style="66" customWidth="1"/>
    <col min="10520" max="10520" width="11" style="66" customWidth="1"/>
    <col min="10521" max="10522" width="8.25" style="66" customWidth="1"/>
    <col min="10523" max="10523" width="8.875" style="66" customWidth="1"/>
    <col min="10524" max="10524" width="13" style="66" customWidth="1"/>
    <col min="10525" max="10525" width="8.875" style="66" customWidth="1"/>
    <col min="10526" max="10752" width="9.125" style="66"/>
    <col min="10753" max="10753" width="5" style="66" customWidth="1"/>
    <col min="10754" max="10754" width="11.625" style="66" customWidth="1"/>
    <col min="10755" max="10755" width="17" style="66" customWidth="1"/>
    <col min="10756" max="10756" width="8.875" style="66" customWidth="1"/>
    <col min="10757" max="10774" width="5.375" style="66" customWidth="1"/>
    <col min="10775" max="10775" width="7.375" style="66" customWidth="1"/>
    <col min="10776" max="10776" width="11" style="66" customWidth="1"/>
    <col min="10777" max="10778" width="8.25" style="66" customWidth="1"/>
    <col min="10779" max="10779" width="8.875" style="66" customWidth="1"/>
    <col min="10780" max="10780" width="13" style="66" customWidth="1"/>
    <col min="10781" max="10781" width="8.875" style="66" customWidth="1"/>
    <col min="10782" max="11008" width="9.125" style="66"/>
    <col min="11009" max="11009" width="5" style="66" customWidth="1"/>
    <col min="11010" max="11010" width="11.625" style="66" customWidth="1"/>
    <col min="11011" max="11011" width="17" style="66" customWidth="1"/>
    <col min="11012" max="11012" width="8.875" style="66" customWidth="1"/>
    <col min="11013" max="11030" width="5.375" style="66" customWidth="1"/>
    <col min="11031" max="11031" width="7.375" style="66" customWidth="1"/>
    <col min="11032" max="11032" width="11" style="66" customWidth="1"/>
    <col min="11033" max="11034" width="8.25" style="66" customWidth="1"/>
    <col min="11035" max="11035" width="8.875" style="66" customWidth="1"/>
    <col min="11036" max="11036" width="13" style="66" customWidth="1"/>
    <col min="11037" max="11037" width="8.875" style="66" customWidth="1"/>
    <col min="11038" max="11264" width="9.125" style="66"/>
    <col min="11265" max="11265" width="5" style="66" customWidth="1"/>
    <col min="11266" max="11266" width="11.625" style="66" customWidth="1"/>
    <col min="11267" max="11267" width="17" style="66" customWidth="1"/>
    <col min="11268" max="11268" width="8.875" style="66" customWidth="1"/>
    <col min="11269" max="11286" width="5.375" style="66" customWidth="1"/>
    <col min="11287" max="11287" width="7.375" style="66" customWidth="1"/>
    <col min="11288" max="11288" width="11" style="66" customWidth="1"/>
    <col min="11289" max="11290" width="8.25" style="66" customWidth="1"/>
    <col min="11291" max="11291" width="8.875" style="66" customWidth="1"/>
    <col min="11292" max="11292" width="13" style="66" customWidth="1"/>
    <col min="11293" max="11293" width="8.875" style="66" customWidth="1"/>
    <col min="11294" max="11520" width="9.125" style="66"/>
    <col min="11521" max="11521" width="5" style="66" customWidth="1"/>
    <col min="11522" max="11522" width="11.625" style="66" customWidth="1"/>
    <col min="11523" max="11523" width="17" style="66" customWidth="1"/>
    <col min="11524" max="11524" width="8.875" style="66" customWidth="1"/>
    <col min="11525" max="11542" width="5.375" style="66" customWidth="1"/>
    <col min="11543" max="11543" width="7.375" style="66" customWidth="1"/>
    <col min="11544" max="11544" width="11" style="66" customWidth="1"/>
    <col min="11545" max="11546" width="8.25" style="66" customWidth="1"/>
    <col min="11547" max="11547" width="8.875" style="66" customWidth="1"/>
    <col min="11548" max="11548" width="13" style="66" customWidth="1"/>
    <col min="11549" max="11549" width="8.875" style="66" customWidth="1"/>
    <col min="11550" max="11776" width="9.125" style="66"/>
    <col min="11777" max="11777" width="5" style="66" customWidth="1"/>
    <col min="11778" max="11778" width="11.625" style="66" customWidth="1"/>
    <col min="11779" max="11779" width="17" style="66" customWidth="1"/>
    <col min="11780" max="11780" width="8.875" style="66" customWidth="1"/>
    <col min="11781" max="11798" width="5.375" style="66" customWidth="1"/>
    <col min="11799" max="11799" width="7.375" style="66" customWidth="1"/>
    <col min="11800" max="11800" width="11" style="66" customWidth="1"/>
    <col min="11801" max="11802" width="8.25" style="66" customWidth="1"/>
    <col min="11803" max="11803" width="8.875" style="66" customWidth="1"/>
    <col min="11804" max="11804" width="13" style="66" customWidth="1"/>
    <col min="11805" max="11805" width="8.875" style="66" customWidth="1"/>
    <col min="11806" max="12032" width="9.125" style="66"/>
    <col min="12033" max="12033" width="5" style="66" customWidth="1"/>
    <col min="12034" max="12034" width="11.625" style="66" customWidth="1"/>
    <col min="12035" max="12035" width="17" style="66" customWidth="1"/>
    <col min="12036" max="12036" width="8.875" style="66" customWidth="1"/>
    <col min="12037" max="12054" width="5.375" style="66" customWidth="1"/>
    <col min="12055" max="12055" width="7.375" style="66" customWidth="1"/>
    <col min="12056" max="12056" width="11" style="66" customWidth="1"/>
    <col min="12057" max="12058" width="8.25" style="66" customWidth="1"/>
    <col min="12059" max="12059" width="8.875" style="66" customWidth="1"/>
    <col min="12060" max="12060" width="13" style="66" customWidth="1"/>
    <col min="12061" max="12061" width="8.875" style="66" customWidth="1"/>
    <col min="12062" max="12288" width="9.125" style="66"/>
    <col min="12289" max="12289" width="5" style="66" customWidth="1"/>
    <col min="12290" max="12290" width="11.625" style="66" customWidth="1"/>
    <col min="12291" max="12291" width="17" style="66" customWidth="1"/>
    <col min="12292" max="12292" width="8.875" style="66" customWidth="1"/>
    <col min="12293" max="12310" width="5.375" style="66" customWidth="1"/>
    <col min="12311" max="12311" width="7.375" style="66" customWidth="1"/>
    <col min="12312" max="12312" width="11" style="66" customWidth="1"/>
    <col min="12313" max="12314" width="8.25" style="66" customWidth="1"/>
    <col min="12315" max="12315" width="8.875" style="66" customWidth="1"/>
    <col min="12316" max="12316" width="13" style="66" customWidth="1"/>
    <col min="12317" max="12317" width="8.875" style="66" customWidth="1"/>
    <col min="12318" max="12544" width="9.125" style="66"/>
    <col min="12545" max="12545" width="5" style="66" customWidth="1"/>
    <col min="12546" max="12546" width="11.625" style="66" customWidth="1"/>
    <col min="12547" max="12547" width="17" style="66" customWidth="1"/>
    <col min="12548" max="12548" width="8.875" style="66" customWidth="1"/>
    <col min="12549" max="12566" width="5.375" style="66" customWidth="1"/>
    <col min="12567" max="12567" width="7.375" style="66" customWidth="1"/>
    <col min="12568" max="12568" width="11" style="66" customWidth="1"/>
    <col min="12569" max="12570" width="8.25" style="66" customWidth="1"/>
    <col min="12571" max="12571" width="8.875" style="66" customWidth="1"/>
    <col min="12572" max="12572" width="13" style="66" customWidth="1"/>
    <col min="12573" max="12573" width="8.875" style="66" customWidth="1"/>
    <col min="12574" max="12800" width="9.125" style="66"/>
    <col min="12801" max="12801" width="5" style="66" customWidth="1"/>
    <col min="12802" max="12802" width="11.625" style="66" customWidth="1"/>
    <col min="12803" max="12803" width="17" style="66" customWidth="1"/>
    <col min="12804" max="12804" width="8.875" style="66" customWidth="1"/>
    <col min="12805" max="12822" width="5.375" style="66" customWidth="1"/>
    <col min="12823" max="12823" width="7.375" style="66" customWidth="1"/>
    <col min="12824" max="12824" width="11" style="66" customWidth="1"/>
    <col min="12825" max="12826" width="8.25" style="66" customWidth="1"/>
    <col min="12827" max="12827" width="8.875" style="66" customWidth="1"/>
    <col min="12828" max="12828" width="13" style="66" customWidth="1"/>
    <col min="12829" max="12829" width="8.875" style="66" customWidth="1"/>
    <col min="12830" max="13056" width="9.125" style="66"/>
    <col min="13057" max="13057" width="5" style="66" customWidth="1"/>
    <col min="13058" max="13058" width="11.625" style="66" customWidth="1"/>
    <col min="13059" max="13059" width="17" style="66" customWidth="1"/>
    <col min="13060" max="13060" width="8.875" style="66" customWidth="1"/>
    <col min="13061" max="13078" width="5.375" style="66" customWidth="1"/>
    <col min="13079" max="13079" width="7.375" style="66" customWidth="1"/>
    <col min="13080" max="13080" width="11" style="66" customWidth="1"/>
    <col min="13081" max="13082" width="8.25" style="66" customWidth="1"/>
    <col min="13083" max="13083" width="8.875" style="66" customWidth="1"/>
    <col min="13084" max="13084" width="13" style="66" customWidth="1"/>
    <col min="13085" max="13085" width="8.875" style="66" customWidth="1"/>
    <col min="13086" max="13312" width="9.125" style="66"/>
    <col min="13313" max="13313" width="5" style="66" customWidth="1"/>
    <col min="13314" max="13314" width="11.625" style="66" customWidth="1"/>
    <col min="13315" max="13315" width="17" style="66" customWidth="1"/>
    <col min="13316" max="13316" width="8.875" style="66" customWidth="1"/>
    <col min="13317" max="13334" width="5.375" style="66" customWidth="1"/>
    <col min="13335" max="13335" width="7.375" style="66" customWidth="1"/>
    <col min="13336" max="13336" width="11" style="66" customWidth="1"/>
    <col min="13337" max="13338" width="8.25" style="66" customWidth="1"/>
    <col min="13339" max="13339" width="8.875" style="66" customWidth="1"/>
    <col min="13340" max="13340" width="13" style="66" customWidth="1"/>
    <col min="13341" max="13341" width="8.875" style="66" customWidth="1"/>
    <col min="13342" max="13568" width="9.125" style="66"/>
    <col min="13569" max="13569" width="5" style="66" customWidth="1"/>
    <col min="13570" max="13570" width="11.625" style="66" customWidth="1"/>
    <col min="13571" max="13571" width="17" style="66" customWidth="1"/>
    <col min="13572" max="13572" width="8.875" style="66" customWidth="1"/>
    <col min="13573" max="13590" width="5.375" style="66" customWidth="1"/>
    <col min="13591" max="13591" width="7.375" style="66" customWidth="1"/>
    <col min="13592" max="13592" width="11" style="66" customWidth="1"/>
    <col min="13593" max="13594" width="8.25" style="66" customWidth="1"/>
    <col min="13595" max="13595" width="8.875" style="66" customWidth="1"/>
    <col min="13596" max="13596" width="13" style="66" customWidth="1"/>
    <col min="13597" max="13597" width="8.875" style="66" customWidth="1"/>
    <col min="13598" max="13824" width="9.125" style="66"/>
    <col min="13825" max="13825" width="5" style="66" customWidth="1"/>
    <col min="13826" max="13826" width="11.625" style="66" customWidth="1"/>
    <col min="13827" max="13827" width="17" style="66" customWidth="1"/>
    <col min="13828" max="13828" width="8.875" style="66" customWidth="1"/>
    <col min="13829" max="13846" width="5.375" style="66" customWidth="1"/>
    <col min="13847" max="13847" width="7.375" style="66" customWidth="1"/>
    <col min="13848" max="13848" width="11" style="66" customWidth="1"/>
    <col min="13849" max="13850" width="8.25" style="66" customWidth="1"/>
    <col min="13851" max="13851" width="8.875" style="66" customWidth="1"/>
    <col min="13852" max="13852" width="13" style="66" customWidth="1"/>
    <col min="13853" max="13853" width="8.875" style="66" customWidth="1"/>
    <col min="13854" max="14080" width="9.125" style="66"/>
    <col min="14081" max="14081" width="5" style="66" customWidth="1"/>
    <col min="14082" max="14082" width="11.625" style="66" customWidth="1"/>
    <col min="14083" max="14083" width="17" style="66" customWidth="1"/>
    <col min="14084" max="14084" width="8.875" style="66" customWidth="1"/>
    <col min="14085" max="14102" width="5.375" style="66" customWidth="1"/>
    <col min="14103" max="14103" width="7.375" style="66" customWidth="1"/>
    <col min="14104" max="14104" width="11" style="66" customWidth="1"/>
    <col min="14105" max="14106" width="8.25" style="66" customWidth="1"/>
    <col min="14107" max="14107" width="8.875" style="66" customWidth="1"/>
    <col min="14108" max="14108" width="13" style="66" customWidth="1"/>
    <col min="14109" max="14109" width="8.875" style="66" customWidth="1"/>
    <col min="14110" max="14336" width="9.125" style="66"/>
    <col min="14337" max="14337" width="5" style="66" customWidth="1"/>
    <col min="14338" max="14338" width="11.625" style="66" customWidth="1"/>
    <col min="14339" max="14339" width="17" style="66" customWidth="1"/>
    <col min="14340" max="14340" width="8.875" style="66" customWidth="1"/>
    <col min="14341" max="14358" width="5.375" style="66" customWidth="1"/>
    <col min="14359" max="14359" width="7.375" style="66" customWidth="1"/>
    <col min="14360" max="14360" width="11" style="66" customWidth="1"/>
    <col min="14361" max="14362" width="8.25" style="66" customWidth="1"/>
    <col min="14363" max="14363" width="8.875" style="66" customWidth="1"/>
    <col min="14364" max="14364" width="13" style="66" customWidth="1"/>
    <col min="14365" max="14365" width="8.875" style="66" customWidth="1"/>
    <col min="14366" max="14592" width="9.125" style="66"/>
    <col min="14593" max="14593" width="5" style="66" customWidth="1"/>
    <col min="14594" max="14594" width="11.625" style="66" customWidth="1"/>
    <col min="14595" max="14595" width="17" style="66" customWidth="1"/>
    <col min="14596" max="14596" width="8.875" style="66" customWidth="1"/>
    <col min="14597" max="14614" width="5.375" style="66" customWidth="1"/>
    <col min="14615" max="14615" width="7.375" style="66" customWidth="1"/>
    <col min="14616" max="14616" width="11" style="66" customWidth="1"/>
    <col min="14617" max="14618" width="8.25" style="66" customWidth="1"/>
    <col min="14619" max="14619" width="8.875" style="66" customWidth="1"/>
    <col min="14620" max="14620" width="13" style="66" customWidth="1"/>
    <col min="14621" max="14621" width="8.875" style="66" customWidth="1"/>
    <col min="14622" max="14848" width="9.125" style="66"/>
    <col min="14849" max="14849" width="5" style="66" customWidth="1"/>
    <col min="14850" max="14850" width="11.625" style="66" customWidth="1"/>
    <col min="14851" max="14851" width="17" style="66" customWidth="1"/>
    <col min="14852" max="14852" width="8.875" style="66" customWidth="1"/>
    <col min="14853" max="14870" width="5.375" style="66" customWidth="1"/>
    <col min="14871" max="14871" width="7.375" style="66" customWidth="1"/>
    <col min="14872" max="14872" width="11" style="66" customWidth="1"/>
    <col min="14873" max="14874" width="8.25" style="66" customWidth="1"/>
    <col min="14875" max="14875" width="8.875" style="66" customWidth="1"/>
    <col min="14876" max="14876" width="13" style="66" customWidth="1"/>
    <col min="14877" max="14877" width="8.875" style="66" customWidth="1"/>
    <col min="14878" max="15104" width="9.125" style="66"/>
    <col min="15105" max="15105" width="5" style="66" customWidth="1"/>
    <col min="15106" max="15106" width="11.625" style="66" customWidth="1"/>
    <col min="15107" max="15107" width="17" style="66" customWidth="1"/>
    <col min="15108" max="15108" width="8.875" style="66" customWidth="1"/>
    <col min="15109" max="15126" width="5.375" style="66" customWidth="1"/>
    <col min="15127" max="15127" width="7.375" style="66" customWidth="1"/>
    <col min="15128" max="15128" width="11" style="66" customWidth="1"/>
    <col min="15129" max="15130" width="8.25" style="66" customWidth="1"/>
    <col min="15131" max="15131" width="8.875" style="66" customWidth="1"/>
    <col min="15132" max="15132" width="13" style="66" customWidth="1"/>
    <col min="15133" max="15133" width="8.875" style="66" customWidth="1"/>
    <col min="15134" max="15360" width="9.125" style="66"/>
    <col min="15361" max="15361" width="5" style="66" customWidth="1"/>
    <col min="15362" max="15362" width="11.625" style="66" customWidth="1"/>
    <col min="15363" max="15363" width="17" style="66" customWidth="1"/>
    <col min="15364" max="15364" width="8.875" style="66" customWidth="1"/>
    <col min="15365" max="15382" width="5.375" style="66" customWidth="1"/>
    <col min="15383" max="15383" width="7.375" style="66" customWidth="1"/>
    <col min="15384" max="15384" width="11" style="66" customWidth="1"/>
    <col min="15385" max="15386" width="8.25" style="66" customWidth="1"/>
    <col min="15387" max="15387" width="8.875" style="66" customWidth="1"/>
    <col min="15388" max="15388" width="13" style="66" customWidth="1"/>
    <col min="15389" max="15389" width="8.875" style="66" customWidth="1"/>
    <col min="15390" max="15616" width="9.125" style="66"/>
    <col min="15617" max="15617" width="5" style="66" customWidth="1"/>
    <col min="15618" max="15618" width="11.625" style="66" customWidth="1"/>
    <col min="15619" max="15619" width="17" style="66" customWidth="1"/>
    <col min="15620" max="15620" width="8.875" style="66" customWidth="1"/>
    <col min="15621" max="15638" width="5.375" style="66" customWidth="1"/>
    <col min="15639" max="15639" width="7.375" style="66" customWidth="1"/>
    <col min="15640" max="15640" width="11" style="66" customWidth="1"/>
    <col min="15641" max="15642" width="8.25" style="66" customWidth="1"/>
    <col min="15643" max="15643" width="8.875" style="66" customWidth="1"/>
    <col min="15644" max="15644" width="13" style="66" customWidth="1"/>
    <col min="15645" max="15645" width="8.875" style="66" customWidth="1"/>
    <col min="15646" max="15872" width="9.125" style="66"/>
    <col min="15873" max="15873" width="5" style="66" customWidth="1"/>
    <col min="15874" max="15874" width="11.625" style="66" customWidth="1"/>
    <col min="15875" max="15875" width="17" style="66" customWidth="1"/>
    <col min="15876" max="15876" width="8.875" style="66" customWidth="1"/>
    <col min="15877" max="15894" width="5.375" style="66" customWidth="1"/>
    <col min="15895" max="15895" width="7.375" style="66" customWidth="1"/>
    <col min="15896" max="15896" width="11" style="66" customWidth="1"/>
    <col min="15897" max="15898" width="8.25" style="66" customWidth="1"/>
    <col min="15899" max="15899" width="8.875" style="66" customWidth="1"/>
    <col min="15900" max="15900" width="13" style="66" customWidth="1"/>
    <col min="15901" max="15901" width="8.875" style="66" customWidth="1"/>
    <col min="15902" max="16128" width="9.125" style="66"/>
    <col min="16129" max="16129" width="5" style="66" customWidth="1"/>
    <col min="16130" max="16130" width="11.625" style="66" customWidth="1"/>
    <col min="16131" max="16131" width="17" style="66" customWidth="1"/>
    <col min="16132" max="16132" width="8.875" style="66" customWidth="1"/>
    <col min="16133" max="16150" width="5.375" style="66" customWidth="1"/>
    <col min="16151" max="16151" width="7.375" style="66" customWidth="1"/>
    <col min="16152" max="16152" width="11" style="66" customWidth="1"/>
    <col min="16153" max="16154" width="8.25" style="66" customWidth="1"/>
    <col min="16155" max="16155" width="8.875" style="66" customWidth="1"/>
    <col min="16156" max="16156" width="13" style="66" customWidth="1"/>
    <col min="16157" max="16157" width="8.875" style="66" customWidth="1"/>
    <col min="16158" max="16384" width="9.125" style="66"/>
  </cols>
  <sheetData>
    <row r="1" spans="1:31" ht="15" customHeight="1" x14ac:dyDescent="0.25">
      <c r="A1"/>
      <c r="B1" s="126" t="s">
        <v>194</v>
      </c>
      <c r="C1" s="126"/>
      <c r="D1" s="126"/>
      <c r="E1" s="126"/>
      <c r="F1" s="126"/>
      <c r="G1" s="126"/>
      <c r="H1" s="65"/>
      <c r="W1" s="117" t="s">
        <v>0</v>
      </c>
      <c r="X1" s="117"/>
      <c r="Y1" s="117"/>
      <c r="Z1" s="117"/>
      <c r="AA1" s="117"/>
      <c r="AB1" s="117"/>
    </row>
    <row r="2" spans="1:31" ht="15" customHeight="1" x14ac:dyDescent="0.25">
      <c r="B2" s="127" t="s">
        <v>2</v>
      </c>
      <c r="C2" s="127"/>
      <c r="D2" s="127"/>
      <c r="E2" s="127"/>
      <c r="F2" s="127"/>
      <c r="G2" s="127"/>
      <c r="W2" s="128" t="s">
        <v>1</v>
      </c>
      <c r="X2" s="128"/>
      <c r="Y2" s="128"/>
      <c r="Z2" s="128"/>
      <c r="AA2" s="128"/>
      <c r="AB2" s="128"/>
    </row>
    <row r="3" spans="1:31" ht="15" customHeight="1" x14ac:dyDescent="0.25">
      <c r="B3" s="127" t="s">
        <v>3</v>
      </c>
      <c r="C3" s="127"/>
      <c r="D3" s="127"/>
      <c r="E3" s="127"/>
      <c r="F3" s="127"/>
      <c r="G3" s="127"/>
    </row>
    <row r="4" spans="1:31" ht="29.25" customHeight="1" x14ac:dyDescent="0.25">
      <c r="A4" s="129" t="s">
        <v>216</v>
      </c>
      <c r="B4" s="129"/>
      <c r="C4" s="129"/>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row>
    <row r="5" spans="1:31" ht="18" customHeight="1" x14ac:dyDescent="0.25">
      <c r="B5" s="67" t="s">
        <v>217</v>
      </c>
      <c r="C5" s="68"/>
      <c r="N5" s="67"/>
      <c r="O5" s="67"/>
      <c r="W5" s="67" t="s">
        <v>218</v>
      </c>
    </row>
    <row r="6" spans="1:31" ht="18" customHeight="1" x14ac:dyDescent="0.25">
      <c r="B6" s="67" t="s">
        <v>219</v>
      </c>
      <c r="C6" s="68"/>
      <c r="N6" s="67"/>
      <c r="O6" s="67"/>
      <c r="W6" s="67" t="s">
        <v>220</v>
      </c>
    </row>
    <row r="7" spans="1:31" ht="18" customHeight="1" x14ac:dyDescent="0.25">
      <c r="B7" s="67" t="s">
        <v>221</v>
      </c>
      <c r="C7" s="68"/>
      <c r="N7" s="67"/>
      <c r="O7" s="67"/>
      <c r="W7" s="67" t="s">
        <v>222</v>
      </c>
    </row>
    <row r="8" spans="1:31" s="69" customFormat="1" x14ac:dyDescent="0.25"/>
    <row r="9" spans="1:31" ht="85.5" customHeight="1" x14ac:dyDescent="0.25">
      <c r="A9" s="120" t="s">
        <v>91</v>
      </c>
      <c r="B9" s="130" t="s">
        <v>223</v>
      </c>
      <c r="C9" s="120" t="s">
        <v>92</v>
      </c>
      <c r="D9" s="120" t="s">
        <v>93</v>
      </c>
      <c r="E9" s="124" t="s">
        <v>224</v>
      </c>
      <c r="F9" s="125"/>
      <c r="G9" s="124" t="s">
        <v>225</v>
      </c>
      <c r="H9" s="125"/>
      <c r="I9" s="124" t="s">
        <v>226</v>
      </c>
      <c r="J9" s="125"/>
      <c r="K9" s="124" t="s">
        <v>227</v>
      </c>
      <c r="L9" s="125"/>
      <c r="M9" s="124" t="s">
        <v>228</v>
      </c>
      <c r="N9" s="125"/>
      <c r="O9" s="124" t="s">
        <v>229</v>
      </c>
      <c r="P9" s="125"/>
      <c r="Q9" s="124" t="s">
        <v>230</v>
      </c>
      <c r="R9" s="125"/>
      <c r="S9" s="124" t="s">
        <v>231</v>
      </c>
      <c r="T9" s="125"/>
      <c r="U9" s="124" t="s">
        <v>232</v>
      </c>
      <c r="V9" s="125"/>
      <c r="W9" s="133" t="s">
        <v>233</v>
      </c>
      <c r="X9" s="134"/>
      <c r="Y9" s="133" t="s">
        <v>234</v>
      </c>
      <c r="Z9" s="135"/>
      <c r="AA9" s="135"/>
      <c r="AB9" s="134"/>
      <c r="AC9" s="120" t="s">
        <v>94</v>
      </c>
      <c r="AD9" s="70"/>
    </row>
    <row r="10" spans="1:31" ht="20.100000000000001" customHeight="1" x14ac:dyDescent="0.25">
      <c r="A10" s="123"/>
      <c r="B10" s="131"/>
      <c r="C10" s="123"/>
      <c r="D10" s="123"/>
      <c r="E10" s="118" t="s">
        <v>235</v>
      </c>
      <c r="F10" s="119"/>
      <c r="G10" s="118" t="s">
        <v>236</v>
      </c>
      <c r="H10" s="119"/>
      <c r="I10" s="118" t="s">
        <v>237</v>
      </c>
      <c r="J10" s="119"/>
      <c r="K10" s="118" t="s">
        <v>238</v>
      </c>
      <c r="L10" s="119"/>
      <c r="M10" s="118" t="s">
        <v>239</v>
      </c>
      <c r="N10" s="119"/>
      <c r="O10" s="118" t="s">
        <v>240</v>
      </c>
      <c r="P10" s="119"/>
      <c r="Q10" s="118" t="s">
        <v>241</v>
      </c>
      <c r="R10" s="119"/>
      <c r="S10" s="118" t="s">
        <v>242</v>
      </c>
      <c r="T10" s="119"/>
      <c r="U10" s="118" t="s">
        <v>243</v>
      </c>
      <c r="V10" s="119"/>
      <c r="W10" s="120" t="s">
        <v>244</v>
      </c>
      <c r="X10" s="120" t="s">
        <v>18</v>
      </c>
      <c r="Y10" s="120" t="s">
        <v>245</v>
      </c>
      <c r="Z10" s="120" t="s">
        <v>246</v>
      </c>
      <c r="AA10" s="120" t="s">
        <v>247</v>
      </c>
      <c r="AB10" s="120" t="s">
        <v>18</v>
      </c>
      <c r="AC10" s="123"/>
      <c r="AD10" s="70"/>
    </row>
    <row r="11" spans="1:31" ht="20.100000000000001" customHeight="1" x14ac:dyDescent="0.25">
      <c r="A11" s="121"/>
      <c r="B11" s="132"/>
      <c r="C11" s="121"/>
      <c r="D11" s="121"/>
      <c r="E11" s="71" t="s">
        <v>248</v>
      </c>
      <c r="F11" s="71" t="s">
        <v>249</v>
      </c>
      <c r="G11" s="71" t="s">
        <v>248</v>
      </c>
      <c r="H11" s="71" t="s">
        <v>249</v>
      </c>
      <c r="I11" s="71" t="s">
        <v>248</v>
      </c>
      <c r="J11" s="71" t="s">
        <v>249</v>
      </c>
      <c r="K11" s="71" t="s">
        <v>248</v>
      </c>
      <c r="L11" s="71" t="s">
        <v>249</v>
      </c>
      <c r="M11" s="71" t="s">
        <v>248</v>
      </c>
      <c r="N11" s="71" t="s">
        <v>249</v>
      </c>
      <c r="O11" s="71" t="s">
        <v>248</v>
      </c>
      <c r="P11" s="71" t="s">
        <v>249</v>
      </c>
      <c r="Q11" s="71" t="s">
        <v>248</v>
      </c>
      <c r="R11" s="71" t="s">
        <v>249</v>
      </c>
      <c r="S11" s="71" t="s">
        <v>248</v>
      </c>
      <c r="T11" s="71" t="s">
        <v>249</v>
      </c>
      <c r="U11" s="71" t="s">
        <v>248</v>
      </c>
      <c r="V11" s="71" t="s">
        <v>249</v>
      </c>
      <c r="W11" s="121"/>
      <c r="X11" s="121"/>
      <c r="Y11" s="121"/>
      <c r="Z11" s="121"/>
      <c r="AA11" s="121"/>
      <c r="AB11" s="121"/>
      <c r="AC11" s="123"/>
      <c r="AD11" s="70"/>
    </row>
    <row r="12" spans="1:31" s="77" customFormat="1" ht="20.100000000000001" customHeight="1" x14ac:dyDescent="0.2">
      <c r="A12" s="72">
        <v>1</v>
      </c>
      <c r="B12" s="73">
        <v>23001568</v>
      </c>
      <c r="C12" s="74" t="s">
        <v>103</v>
      </c>
      <c r="D12" s="74" t="s">
        <v>95</v>
      </c>
      <c r="E12" s="75">
        <v>9.4</v>
      </c>
      <c r="F12" s="75"/>
      <c r="G12" s="75">
        <v>5.5</v>
      </c>
      <c r="H12" s="75"/>
      <c r="I12" s="75">
        <v>6.7</v>
      </c>
      <c r="J12" s="75"/>
      <c r="K12" s="75">
        <v>6.3</v>
      </c>
      <c r="L12" s="75"/>
      <c r="M12" s="75">
        <v>7.1</v>
      </c>
      <c r="N12" s="75"/>
      <c r="O12" s="75">
        <v>6</v>
      </c>
      <c r="P12" s="75"/>
      <c r="Q12" s="75">
        <v>7.4</v>
      </c>
      <c r="R12" s="75"/>
      <c r="S12" s="75"/>
      <c r="T12" s="75"/>
      <c r="U12" s="75"/>
      <c r="V12" s="75"/>
      <c r="W12" s="75">
        <v>0</v>
      </c>
      <c r="X12" s="74"/>
      <c r="Y12" s="75">
        <v>6.36</v>
      </c>
      <c r="Z12" s="75">
        <v>2.36</v>
      </c>
      <c r="AA12" s="75" t="s">
        <v>250</v>
      </c>
      <c r="AB12" s="74" t="s">
        <v>28</v>
      </c>
      <c r="AC12" s="76" t="s">
        <v>251</v>
      </c>
      <c r="AD12" s="87">
        <v>2</v>
      </c>
      <c r="AE12" s="88">
        <v>7</v>
      </c>
    </row>
    <row r="13" spans="1:31" s="77" customFormat="1" ht="20.100000000000001" customHeight="1" x14ac:dyDescent="0.2">
      <c r="A13" s="72">
        <v>2</v>
      </c>
      <c r="B13" s="73">
        <v>23001551</v>
      </c>
      <c r="C13" s="74" t="s">
        <v>104</v>
      </c>
      <c r="D13" s="74" t="s">
        <v>84</v>
      </c>
      <c r="E13" s="75">
        <v>9.1</v>
      </c>
      <c r="F13" s="75"/>
      <c r="G13" s="75">
        <v>5.0999999999999996</v>
      </c>
      <c r="H13" s="75"/>
      <c r="I13" s="75">
        <v>6.1</v>
      </c>
      <c r="J13" s="75"/>
      <c r="K13" s="75">
        <v>6.9</v>
      </c>
      <c r="L13" s="75"/>
      <c r="M13" s="75">
        <v>6.4</v>
      </c>
      <c r="N13" s="75"/>
      <c r="O13" s="75">
        <v>4.5999999999999996</v>
      </c>
      <c r="P13" s="75"/>
      <c r="Q13" s="75">
        <v>7.9</v>
      </c>
      <c r="R13" s="75"/>
      <c r="S13" s="75"/>
      <c r="T13" s="75"/>
      <c r="U13" s="75"/>
      <c r="V13" s="75"/>
      <c r="W13" s="75">
        <v>0</v>
      </c>
      <c r="X13" s="74"/>
      <c r="Y13" s="75">
        <v>5.9</v>
      </c>
      <c r="Z13" s="75">
        <v>1.91</v>
      </c>
      <c r="AA13" s="75" t="s">
        <v>252</v>
      </c>
      <c r="AB13" s="74" t="s">
        <v>29</v>
      </c>
      <c r="AC13" s="76" t="s">
        <v>251</v>
      </c>
      <c r="AD13" s="87">
        <v>2</v>
      </c>
      <c r="AE13" s="88">
        <v>6</v>
      </c>
    </row>
    <row r="14" spans="1:31" s="77" customFormat="1" ht="20.100000000000001" customHeight="1" x14ac:dyDescent="0.2">
      <c r="A14" s="72">
        <v>3</v>
      </c>
      <c r="B14" s="73">
        <v>23001631</v>
      </c>
      <c r="C14" s="74" t="s">
        <v>105</v>
      </c>
      <c r="D14" s="74" t="s">
        <v>84</v>
      </c>
      <c r="E14" s="75">
        <v>9.4</v>
      </c>
      <c r="F14" s="75"/>
      <c r="G14" s="75">
        <v>2</v>
      </c>
      <c r="H14" s="75"/>
      <c r="I14" s="75">
        <v>2.7</v>
      </c>
      <c r="J14" s="75"/>
      <c r="K14" s="75">
        <v>5</v>
      </c>
      <c r="L14" s="75"/>
      <c r="M14" s="75">
        <v>2.8</v>
      </c>
      <c r="N14" s="75"/>
      <c r="O14" s="75">
        <v>2.7</v>
      </c>
      <c r="P14" s="75"/>
      <c r="Q14" s="75">
        <v>7.3</v>
      </c>
      <c r="R14" s="75"/>
      <c r="S14" s="75"/>
      <c r="T14" s="75"/>
      <c r="U14" s="75"/>
      <c r="V14" s="75"/>
      <c r="W14" s="75">
        <v>0</v>
      </c>
      <c r="X14" s="74"/>
      <c r="Y14" s="75">
        <v>3.81</v>
      </c>
      <c r="Z14" s="75">
        <v>0.86</v>
      </c>
      <c r="AA14" s="75" t="s">
        <v>252</v>
      </c>
      <c r="AB14" s="74" t="s">
        <v>29</v>
      </c>
      <c r="AC14" s="76" t="s">
        <v>253</v>
      </c>
      <c r="AD14" s="87">
        <v>2</v>
      </c>
      <c r="AE14" s="88">
        <v>5</v>
      </c>
    </row>
    <row r="15" spans="1:31" s="77" customFormat="1" ht="20.100000000000001" customHeight="1" x14ac:dyDescent="0.2">
      <c r="A15" s="72">
        <v>4</v>
      </c>
      <c r="B15" s="73">
        <v>23004773</v>
      </c>
      <c r="C15" s="74" t="s">
        <v>106</v>
      </c>
      <c r="D15" s="74" t="s">
        <v>85</v>
      </c>
      <c r="E15" s="75">
        <v>9.4</v>
      </c>
      <c r="F15" s="75"/>
      <c r="G15" s="75">
        <v>5.9</v>
      </c>
      <c r="H15" s="75"/>
      <c r="I15" s="75">
        <v>6.4</v>
      </c>
      <c r="J15" s="75"/>
      <c r="K15" s="75">
        <v>6.9</v>
      </c>
      <c r="L15" s="75"/>
      <c r="M15" s="75">
        <v>8.6</v>
      </c>
      <c r="N15" s="75"/>
      <c r="O15" s="75">
        <v>5</v>
      </c>
      <c r="P15" s="75"/>
      <c r="Q15" s="75">
        <v>7.3</v>
      </c>
      <c r="R15" s="75"/>
      <c r="S15" s="75"/>
      <c r="T15" s="75"/>
      <c r="U15" s="75"/>
      <c r="V15" s="75"/>
      <c r="W15" s="75">
        <v>0</v>
      </c>
      <c r="X15" s="74"/>
      <c r="Y15" s="75">
        <v>6.11</v>
      </c>
      <c r="Z15" s="75">
        <v>2.21</v>
      </c>
      <c r="AA15" s="75" t="s">
        <v>250</v>
      </c>
      <c r="AB15" s="74" t="s">
        <v>28</v>
      </c>
      <c r="AC15" s="76" t="s">
        <v>251</v>
      </c>
      <c r="AD15" s="87">
        <v>4</v>
      </c>
      <c r="AE15" s="88">
        <v>7</v>
      </c>
    </row>
    <row r="16" spans="1:31" s="77" customFormat="1" ht="20.100000000000001" customHeight="1" x14ac:dyDescent="0.2">
      <c r="A16" s="72">
        <v>5</v>
      </c>
      <c r="B16" s="73">
        <v>23000422</v>
      </c>
      <c r="C16" s="74" t="s">
        <v>107</v>
      </c>
      <c r="D16" s="74" t="s">
        <v>108</v>
      </c>
      <c r="E16" s="75">
        <v>3.6</v>
      </c>
      <c r="F16" s="75"/>
      <c r="G16" s="75">
        <v>5.4</v>
      </c>
      <c r="H16" s="75"/>
      <c r="I16" s="75">
        <v>2.7</v>
      </c>
      <c r="J16" s="75"/>
      <c r="K16" s="75">
        <v>7.4</v>
      </c>
      <c r="L16" s="75"/>
      <c r="M16" s="75">
        <v>2.2999999999999998</v>
      </c>
      <c r="N16" s="75"/>
      <c r="O16" s="75">
        <v>5.3</v>
      </c>
      <c r="P16" s="75"/>
      <c r="Q16" s="75">
        <v>8.5</v>
      </c>
      <c r="R16" s="75"/>
      <c r="S16" s="75"/>
      <c r="T16" s="75"/>
      <c r="U16" s="75"/>
      <c r="V16" s="75"/>
      <c r="W16" s="75">
        <v>0</v>
      </c>
      <c r="X16" s="74"/>
      <c r="Y16" s="75">
        <v>5.87</v>
      </c>
      <c r="Z16" s="75">
        <v>2</v>
      </c>
      <c r="AA16" s="75" t="s">
        <v>250</v>
      </c>
      <c r="AB16" s="74" t="s">
        <v>28</v>
      </c>
      <c r="AC16" s="76" t="s">
        <v>251</v>
      </c>
      <c r="AD16" s="87">
        <v>2</v>
      </c>
      <c r="AE16" s="88">
        <v>6</v>
      </c>
    </row>
    <row r="17" spans="1:31" s="77" customFormat="1" ht="20.100000000000001" customHeight="1" x14ac:dyDescent="0.2">
      <c r="A17" s="72">
        <v>6</v>
      </c>
      <c r="B17" s="73">
        <v>23006118</v>
      </c>
      <c r="C17" s="74" t="s">
        <v>109</v>
      </c>
      <c r="D17" s="74" t="s">
        <v>110</v>
      </c>
      <c r="E17" s="75"/>
      <c r="F17" s="75"/>
      <c r="G17" s="75">
        <v>6.1</v>
      </c>
      <c r="H17" s="75"/>
      <c r="I17" s="75"/>
      <c r="J17" s="75"/>
      <c r="K17" s="75">
        <v>7.9</v>
      </c>
      <c r="L17" s="75"/>
      <c r="M17" s="75">
        <v>8.4</v>
      </c>
      <c r="N17" s="75"/>
      <c r="O17" s="75"/>
      <c r="P17" s="75"/>
      <c r="Q17" s="75"/>
      <c r="R17" s="75"/>
      <c r="S17" s="75"/>
      <c r="T17" s="75"/>
      <c r="U17" s="75"/>
      <c r="V17" s="75"/>
      <c r="W17" s="75">
        <v>0</v>
      </c>
      <c r="X17" s="74"/>
      <c r="Y17" s="75">
        <v>6.1</v>
      </c>
      <c r="Z17" s="75">
        <v>2</v>
      </c>
      <c r="AA17" s="75" t="s">
        <v>250</v>
      </c>
      <c r="AB17" s="74" t="s">
        <v>28</v>
      </c>
      <c r="AC17" s="76" t="s">
        <v>251</v>
      </c>
      <c r="AD17" s="87">
        <v>2</v>
      </c>
      <c r="AE17" s="88">
        <v>7</v>
      </c>
    </row>
    <row r="18" spans="1:31" s="77" customFormat="1" ht="20.100000000000001" customHeight="1" x14ac:dyDescent="0.2">
      <c r="A18" s="72">
        <v>7</v>
      </c>
      <c r="B18" s="73">
        <v>23000511</v>
      </c>
      <c r="C18" s="74" t="s">
        <v>111</v>
      </c>
      <c r="D18" s="74" t="s">
        <v>112</v>
      </c>
      <c r="E18" s="75">
        <v>9.1</v>
      </c>
      <c r="F18" s="75"/>
      <c r="G18" s="75">
        <v>1.8</v>
      </c>
      <c r="H18" s="75"/>
      <c r="I18" s="75">
        <v>6.7</v>
      </c>
      <c r="J18" s="75"/>
      <c r="K18" s="75">
        <v>7.1</v>
      </c>
      <c r="L18" s="75"/>
      <c r="M18" s="75">
        <v>7.5</v>
      </c>
      <c r="N18" s="75"/>
      <c r="O18" s="75">
        <v>4.8</v>
      </c>
      <c r="P18" s="75"/>
      <c r="Q18" s="75">
        <v>7.1</v>
      </c>
      <c r="R18" s="75"/>
      <c r="S18" s="75"/>
      <c r="T18" s="75"/>
      <c r="U18" s="75"/>
      <c r="V18" s="75"/>
      <c r="W18" s="75">
        <v>0</v>
      </c>
      <c r="X18" s="74"/>
      <c r="Y18" s="75">
        <v>4.87</v>
      </c>
      <c r="Z18" s="75">
        <v>1.64</v>
      </c>
      <c r="AA18" s="75" t="s">
        <v>252</v>
      </c>
      <c r="AB18" s="74" t="s">
        <v>29</v>
      </c>
      <c r="AC18" s="76" t="s">
        <v>251</v>
      </c>
      <c r="AD18" s="87">
        <v>2</v>
      </c>
      <c r="AE18" s="88">
        <v>5</v>
      </c>
    </row>
    <row r="19" spans="1:31" s="77" customFormat="1" ht="20.100000000000001" customHeight="1" x14ac:dyDescent="0.2">
      <c r="A19" s="72">
        <v>8</v>
      </c>
      <c r="B19" s="73">
        <v>23002552</v>
      </c>
      <c r="C19" s="74" t="s">
        <v>113</v>
      </c>
      <c r="D19" s="74" t="s">
        <v>114</v>
      </c>
      <c r="E19" s="75">
        <v>8.8000000000000007</v>
      </c>
      <c r="F19" s="75"/>
      <c r="G19" s="75">
        <v>6.9</v>
      </c>
      <c r="H19" s="75"/>
      <c r="I19" s="75">
        <v>6.7</v>
      </c>
      <c r="J19" s="75"/>
      <c r="K19" s="75">
        <v>6.1</v>
      </c>
      <c r="L19" s="75"/>
      <c r="M19" s="75">
        <v>7</v>
      </c>
      <c r="N19" s="75"/>
      <c r="O19" s="75">
        <v>5.6</v>
      </c>
      <c r="P19" s="75"/>
      <c r="Q19" s="75">
        <v>7.2</v>
      </c>
      <c r="R19" s="75"/>
      <c r="S19" s="75"/>
      <c r="T19" s="75"/>
      <c r="U19" s="75"/>
      <c r="V19" s="75"/>
      <c r="W19" s="75">
        <v>0</v>
      </c>
      <c r="X19" s="74"/>
      <c r="Y19" s="75">
        <v>6.59</v>
      </c>
      <c r="Z19" s="75">
        <v>2.5</v>
      </c>
      <c r="AA19" s="75" t="s">
        <v>254</v>
      </c>
      <c r="AB19" s="74" t="s">
        <v>27</v>
      </c>
      <c r="AC19" s="76" t="s">
        <v>251</v>
      </c>
      <c r="AD19" s="87">
        <v>2</v>
      </c>
      <c r="AE19" s="88">
        <v>7</v>
      </c>
    </row>
    <row r="20" spans="1:31" s="77" customFormat="1" ht="20.100000000000001" customHeight="1" x14ac:dyDescent="0.2">
      <c r="A20" s="72">
        <v>9</v>
      </c>
      <c r="B20" s="73">
        <v>23001235</v>
      </c>
      <c r="C20" s="74" t="s">
        <v>118</v>
      </c>
      <c r="D20" s="74" t="s">
        <v>116</v>
      </c>
      <c r="E20" s="75">
        <v>9</v>
      </c>
      <c r="F20" s="75"/>
      <c r="G20" s="75">
        <v>6.6</v>
      </c>
      <c r="H20" s="75"/>
      <c r="I20" s="75">
        <v>7.1</v>
      </c>
      <c r="J20" s="75"/>
      <c r="K20" s="75">
        <v>8.1</v>
      </c>
      <c r="L20" s="75"/>
      <c r="M20" s="75">
        <v>7.1</v>
      </c>
      <c r="N20" s="75"/>
      <c r="O20" s="75">
        <v>5.3</v>
      </c>
      <c r="P20" s="75"/>
      <c r="Q20" s="75">
        <v>7.2</v>
      </c>
      <c r="R20" s="75"/>
      <c r="S20" s="75"/>
      <c r="T20" s="75"/>
      <c r="U20" s="75"/>
      <c r="V20" s="75"/>
      <c r="W20" s="75">
        <v>0</v>
      </c>
      <c r="X20" s="74"/>
      <c r="Y20" s="75">
        <v>6.47</v>
      </c>
      <c r="Z20" s="75">
        <v>2.4300000000000002</v>
      </c>
      <c r="AA20" s="75" t="s">
        <v>250</v>
      </c>
      <c r="AB20" s="74" t="s">
        <v>28</v>
      </c>
      <c r="AC20" s="76" t="s">
        <v>251</v>
      </c>
      <c r="AD20" s="87">
        <v>4</v>
      </c>
      <c r="AE20" s="88">
        <v>7</v>
      </c>
    </row>
    <row r="21" spans="1:31" s="77" customFormat="1" ht="20.100000000000001" customHeight="1" x14ac:dyDescent="0.2">
      <c r="A21" s="72">
        <v>10</v>
      </c>
      <c r="B21" s="73">
        <v>23001130</v>
      </c>
      <c r="C21" s="74" t="s">
        <v>117</v>
      </c>
      <c r="D21" s="74" t="s">
        <v>116</v>
      </c>
      <c r="E21" s="75">
        <v>9.4</v>
      </c>
      <c r="F21" s="75"/>
      <c r="G21" s="75">
        <v>7.7</v>
      </c>
      <c r="H21" s="75"/>
      <c r="I21" s="75">
        <v>5.9</v>
      </c>
      <c r="J21" s="75"/>
      <c r="K21" s="75">
        <v>6.6</v>
      </c>
      <c r="L21" s="75"/>
      <c r="M21" s="75">
        <v>6.5</v>
      </c>
      <c r="N21" s="75"/>
      <c r="O21" s="75">
        <v>4.7</v>
      </c>
      <c r="P21" s="75"/>
      <c r="Q21" s="75">
        <v>7.3</v>
      </c>
      <c r="R21" s="75"/>
      <c r="S21" s="75"/>
      <c r="T21" s="75"/>
      <c r="U21" s="75"/>
      <c r="V21" s="75"/>
      <c r="W21" s="75">
        <v>0</v>
      </c>
      <c r="X21" s="74"/>
      <c r="Y21" s="75">
        <v>6.47</v>
      </c>
      <c r="Z21" s="75">
        <v>2.29</v>
      </c>
      <c r="AA21" s="75" t="s">
        <v>250</v>
      </c>
      <c r="AB21" s="74" t="s">
        <v>28</v>
      </c>
      <c r="AC21" s="76" t="s">
        <v>251</v>
      </c>
      <c r="AD21" s="87">
        <v>2</v>
      </c>
      <c r="AE21" s="88">
        <v>7</v>
      </c>
    </row>
    <row r="22" spans="1:31" s="77" customFormat="1" ht="20.100000000000001" customHeight="1" x14ac:dyDescent="0.2">
      <c r="A22" s="72">
        <v>11</v>
      </c>
      <c r="B22" s="73">
        <v>23001670</v>
      </c>
      <c r="C22" s="74" t="s">
        <v>115</v>
      </c>
      <c r="D22" s="74" t="s">
        <v>116</v>
      </c>
      <c r="E22" s="75">
        <v>9.6</v>
      </c>
      <c r="F22" s="75"/>
      <c r="G22" s="75">
        <v>1.7</v>
      </c>
      <c r="H22" s="75"/>
      <c r="I22" s="75">
        <v>4.5999999999999996</v>
      </c>
      <c r="J22" s="75"/>
      <c r="K22" s="75">
        <v>5</v>
      </c>
      <c r="L22" s="75"/>
      <c r="M22" s="75">
        <v>7.5</v>
      </c>
      <c r="N22" s="75"/>
      <c r="O22" s="75">
        <v>4</v>
      </c>
      <c r="P22" s="75"/>
      <c r="Q22" s="75">
        <v>7.4</v>
      </c>
      <c r="R22" s="75"/>
      <c r="S22" s="75"/>
      <c r="T22" s="75"/>
      <c r="U22" s="75"/>
      <c r="V22" s="75"/>
      <c r="W22" s="75">
        <v>0</v>
      </c>
      <c r="X22" s="74"/>
      <c r="Y22" s="75">
        <v>4.4000000000000004</v>
      </c>
      <c r="Z22" s="75">
        <v>1.29</v>
      </c>
      <c r="AA22" s="75" t="s">
        <v>252</v>
      </c>
      <c r="AB22" s="74" t="s">
        <v>29</v>
      </c>
      <c r="AC22" s="76" t="s">
        <v>251</v>
      </c>
      <c r="AD22" s="87">
        <v>2</v>
      </c>
      <c r="AE22" s="88">
        <v>5</v>
      </c>
    </row>
    <row r="23" spans="1:31" s="77" customFormat="1" ht="20.100000000000001" customHeight="1" x14ac:dyDescent="0.2">
      <c r="A23" s="72">
        <v>12</v>
      </c>
      <c r="B23" s="73">
        <v>23001251</v>
      </c>
      <c r="C23" s="74" t="s">
        <v>120</v>
      </c>
      <c r="D23" s="74" t="s">
        <v>96</v>
      </c>
      <c r="E23" s="75">
        <v>8.6999999999999993</v>
      </c>
      <c r="F23" s="75"/>
      <c r="G23" s="75">
        <v>1.3</v>
      </c>
      <c r="H23" s="75"/>
      <c r="I23" s="75">
        <v>0</v>
      </c>
      <c r="J23" s="75"/>
      <c r="K23" s="75">
        <v>8.1</v>
      </c>
      <c r="L23" s="75"/>
      <c r="M23" s="75">
        <v>6.8</v>
      </c>
      <c r="N23" s="75"/>
      <c r="O23" s="75">
        <v>4.9000000000000004</v>
      </c>
      <c r="P23" s="75"/>
      <c r="Q23" s="75">
        <v>7.1</v>
      </c>
      <c r="R23" s="75"/>
      <c r="S23" s="75"/>
      <c r="T23" s="75"/>
      <c r="U23" s="75"/>
      <c r="V23" s="75"/>
      <c r="W23" s="75">
        <v>0</v>
      </c>
      <c r="X23" s="74"/>
      <c r="Y23" s="75">
        <v>3.8</v>
      </c>
      <c r="Z23" s="75">
        <v>1.29</v>
      </c>
      <c r="AA23" s="75" t="s">
        <v>252</v>
      </c>
      <c r="AB23" s="74" t="s">
        <v>29</v>
      </c>
      <c r="AC23" s="76" t="s">
        <v>251</v>
      </c>
      <c r="AD23" s="87">
        <v>4</v>
      </c>
      <c r="AE23" s="88">
        <v>5</v>
      </c>
    </row>
    <row r="24" spans="1:31" s="77" customFormat="1" ht="20.100000000000001" customHeight="1" x14ac:dyDescent="0.2">
      <c r="A24" s="72">
        <v>13</v>
      </c>
      <c r="B24" s="73">
        <v>23001016</v>
      </c>
      <c r="C24" s="74" t="s">
        <v>119</v>
      </c>
      <c r="D24" s="74" t="s">
        <v>96</v>
      </c>
      <c r="E24" s="75">
        <v>9.4</v>
      </c>
      <c r="F24" s="75"/>
      <c r="G24" s="75">
        <v>5.8</v>
      </c>
      <c r="H24" s="75"/>
      <c r="I24" s="75">
        <v>6.7</v>
      </c>
      <c r="J24" s="75"/>
      <c r="K24" s="75">
        <v>5.7</v>
      </c>
      <c r="L24" s="75"/>
      <c r="M24" s="75">
        <v>8</v>
      </c>
      <c r="N24" s="75"/>
      <c r="O24" s="75">
        <v>4.5</v>
      </c>
      <c r="P24" s="75"/>
      <c r="Q24" s="75">
        <v>7.2</v>
      </c>
      <c r="R24" s="75"/>
      <c r="S24" s="75"/>
      <c r="T24" s="75"/>
      <c r="U24" s="75"/>
      <c r="V24" s="75"/>
      <c r="W24" s="75">
        <v>0</v>
      </c>
      <c r="X24" s="74"/>
      <c r="Y24" s="75">
        <v>5.96</v>
      </c>
      <c r="Z24" s="75">
        <v>2.0699999999999998</v>
      </c>
      <c r="AA24" s="75" t="s">
        <v>250</v>
      </c>
      <c r="AB24" s="74" t="s">
        <v>28</v>
      </c>
      <c r="AC24" s="76" t="s">
        <v>251</v>
      </c>
      <c r="AD24" s="87">
        <v>4</v>
      </c>
      <c r="AE24" s="88">
        <v>6</v>
      </c>
    </row>
    <row r="25" spans="1:31" s="77" customFormat="1" ht="20.100000000000001" customHeight="1" x14ac:dyDescent="0.2">
      <c r="A25" s="72">
        <v>14</v>
      </c>
      <c r="B25" s="73">
        <v>23001520</v>
      </c>
      <c r="C25" s="74" t="s">
        <v>121</v>
      </c>
      <c r="D25" s="74" t="s">
        <v>122</v>
      </c>
      <c r="E25" s="75">
        <v>9.4</v>
      </c>
      <c r="F25" s="75"/>
      <c r="G25" s="75">
        <v>7</v>
      </c>
      <c r="H25" s="75"/>
      <c r="I25" s="75">
        <v>7.5</v>
      </c>
      <c r="J25" s="75"/>
      <c r="K25" s="75">
        <v>5.3</v>
      </c>
      <c r="L25" s="75"/>
      <c r="M25" s="75">
        <v>6.1</v>
      </c>
      <c r="N25" s="75"/>
      <c r="O25" s="75">
        <v>5.5</v>
      </c>
      <c r="P25" s="75"/>
      <c r="Q25" s="75">
        <v>7.4</v>
      </c>
      <c r="R25" s="75"/>
      <c r="S25" s="75"/>
      <c r="T25" s="75"/>
      <c r="U25" s="75"/>
      <c r="V25" s="75"/>
      <c r="W25" s="75">
        <v>0</v>
      </c>
      <c r="X25" s="74"/>
      <c r="Y25" s="75">
        <v>6.76</v>
      </c>
      <c r="Z25" s="75">
        <v>2.71</v>
      </c>
      <c r="AA25" s="75" t="s">
        <v>254</v>
      </c>
      <c r="AB25" s="74" t="s">
        <v>27</v>
      </c>
      <c r="AC25" s="76" t="s">
        <v>251</v>
      </c>
      <c r="AD25" s="87">
        <v>2</v>
      </c>
      <c r="AE25" s="88">
        <v>7</v>
      </c>
    </row>
    <row r="26" spans="1:31" s="77" customFormat="1" ht="20.100000000000001" customHeight="1" x14ac:dyDescent="0.2">
      <c r="A26" s="72">
        <v>15</v>
      </c>
      <c r="B26" s="73">
        <v>23001772</v>
      </c>
      <c r="C26" s="74" t="s">
        <v>123</v>
      </c>
      <c r="D26" s="74" t="s">
        <v>97</v>
      </c>
      <c r="E26" s="75">
        <v>10</v>
      </c>
      <c r="F26" s="75"/>
      <c r="G26" s="75">
        <v>6.3</v>
      </c>
      <c r="H26" s="75"/>
      <c r="I26" s="75">
        <v>7.2</v>
      </c>
      <c r="J26" s="75"/>
      <c r="K26" s="75">
        <v>7.1</v>
      </c>
      <c r="L26" s="75"/>
      <c r="M26" s="75">
        <v>8.3000000000000007</v>
      </c>
      <c r="N26" s="75"/>
      <c r="O26" s="75">
        <v>4.9000000000000004</v>
      </c>
      <c r="P26" s="75"/>
      <c r="Q26" s="75">
        <v>7.3</v>
      </c>
      <c r="R26" s="75"/>
      <c r="S26" s="75"/>
      <c r="T26" s="75"/>
      <c r="U26" s="75"/>
      <c r="V26" s="75"/>
      <c r="W26" s="75">
        <v>0</v>
      </c>
      <c r="X26" s="74"/>
      <c r="Y26" s="75">
        <v>6.31</v>
      </c>
      <c r="Z26" s="75">
        <v>2.4300000000000002</v>
      </c>
      <c r="AA26" s="75" t="s">
        <v>250</v>
      </c>
      <c r="AB26" s="74" t="s">
        <v>28</v>
      </c>
      <c r="AC26" s="76" t="s">
        <v>251</v>
      </c>
      <c r="AD26" s="87">
        <v>4</v>
      </c>
      <c r="AE26" s="88">
        <v>7</v>
      </c>
    </row>
    <row r="27" spans="1:31" s="77" customFormat="1" ht="20.100000000000001" customHeight="1" x14ac:dyDescent="0.2">
      <c r="A27" s="72">
        <v>16</v>
      </c>
      <c r="B27" s="73">
        <v>23002409</v>
      </c>
      <c r="C27" s="74" t="s">
        <v>124</v>
      </c>
      <c r="D27" s="74" t="s">
        <v>97</v>
      </c>
      <c r="E27" s="75">
        <v>10</v>
      </c>
      <c r="F27" s="75"/>
      <c r="G27" s="75">
        <v>6.7</v>
      </c>
      <c r="H27" s="75"/>
      <c r="I27" s="75">
        <v>6.6</v>
      </c>
      <c r="J27" s="75"/>
      <c r="K27" s="75">
        <v>9</v>
      </c>
      <c r="L27" s="75"/>
      <c r="M27" s="75">
        <v>7.7</v>
      </c>
      <c r="N27" s="75"/>
      <c r="O27" s="75">
        <v>5.7</v>
      </c>
      <c r="P27" s="75"/>
      <c r="Q27" s="75">
        <v>7.4</v>
      </c>
      <c r="R27" s="75"/>
      <c r="S27" s="75"/>
      <c r="T27" s="75"/>
      <c r="U27" s="75"/>
      <c r="V27" s="75"/>
      <c r="W27" s="75">
        <v>0</v>
      </c>
      <c r="X27" s="74"/>
      <c r="Y27" s="75">
        <v>6.6</v>
      </c>
      <c r="Z27" s="75">
        <v>2.5</v>
      </c>
      <c r="AA27" s="75" t="s">
        <v>254</v>
      </c>
      <c r="AB27" s="74" t="s">
        <v>27</v>
      </c>
      <c r="AC27" s="76" t="s">
        <v>251</v>
      </c>
      <c r="AD27" s="87">
        <v>4</v>
      </c>
      <c r="AE27" s="88">
        <v>7</v>
      </c>
    </row>
    <row r="28" spans="1:31" s="77" customFormat="1" ht="20.100000000000001" customHeight="1" x14ac:dyDescent="0.2">
      <c r="A28" s="72">
        <v>17</v>
      </c>
      <c r="B28" s="73">
        <v>23001267</v>
      </c>
      <c r="C28" s="74" t="s">
        <v>125</v>
      </c>
      <c r="D28" s="74" t="s">
        <v>126</v>
      </c>
      <c r="E28" s="75">
        <v>10</v>
      </c>
      <c r="F28" s="75"/>
      <c r="G28" s="75">
        <v>7.1</v>
      </c>
      <c r="H28" s="75"/>
      <c r="I28" s="75">
        <v>6</v>
      </c>
      <c r="J28" s="75"/>
      <c r="K28" s="75">
        <v>7.8</v>
      </c>
      <c r="L28" s="75"/>
      <c r="M28" s="75">
        <v>7.5</v>
      </c>
      <c r="N28" s="75"/>
      <c r="O28" s="75">
        <v>4.9000000000000004</v>
      </c>
      <c r="P28" s="75"/>
      <c r="Q28" s="75">
        <v>7.5</v>
      </c>
      <c r="R28" s="75"/>
      <c r="S28" s="75"/>
      <c r="T28" s="75"/>
      <c r="U28" s="75"/>
      <c r="V28" s="75"/>
      <c r="W28" s="75">
        <v>0</v>
      </c>
      <c r="X28" s="74"/>
      <c r="Y28" s="75">
        <v>6.43</v>
      </c>
      <c r="Z28" s="75">
        <v>2.4300000000000002</v>
      </c>
      <c r="AA28" s="75" t="s">
        <v>250</v>
      </c>
      <c r="AB28" s="74" t="s">
        <v>28</v>
      </c>
      <c r="AC28" s="76" t="s">
        <v>251</v>
      </c>
      <c r="AD28" s="87">
        <v>2</v>
      </c>
      <c r="AE28" s="88">
        <v>7</v>
      </c>
    </row>
    <row r="29" spans="1:31" s="77" customFormat="1" ht="20.100000000000001" customHeight="1" x14ac:dyDescent="0.2">
      <c r="A29" s="72">
        <v>18</v>
      </c>
      <c r="B29" s="73">
        <v>23001143</v>
      </c>
      <c r="C29" s="74" t="s">
        <v>127</v>
      </c>
      <c r="D29" s="74" t="s">
        <v>98</v>
      </c>
      <c r="E29" s="75">
        <v>10</v>
      </c>
      <c r="F29" s="75"/>
      <c r="G29" s="75">
        <v>8.1</v>
      </c>
      <c r="H29" s="75"/>
      <c r="I29" s="75">
        <v>7.2</v>
      </c>
      <c r="J29" s="75"/>
      <c r="K29" s="75">
        <v>7.1</v>
      </c>
      <c r="L29" s="75"/>
      <c r="M29" s="75">
        <v>7.9</v>
      </c>
      <c r="N29" s="75"/>
      <c r="O29" s="75">
        <v>6.3</v>
      </c>
      <c r="P29" s="75"/>
      <c r="Q29" s="75">
        <v>7.6</v>
      </c>
      <c r="R29" s="75"/>
      <c r="S29" s="75"/>
      <c r="T29" s="75"/>
      <c r="U29" s="75"/>
      <c r="V29" s="75"/>
      <c r="W29" s="75">
        <v>0</v>
      </c>
      <c r="X29" s="74"/>
      <c r="Y29" s="75">
        <v>7.31</v>
      </c>
      <c r="Z29" s="75">
        <v>2.91</v>
      </c>
      <c r="AA29" s="75" t="s">
        <v>254</v>
      </c>
      <c r="AB29" s="74" t="s">
        <v>27</v>
      </c>
      <c r="AC29" s="76" t="s">
        <v>251</v>
      </c>
      <c r="AD29" s="87">
        <v>4</v>
      </c>
      <c r="AE29" s="88">
        <v>8</v>
      </c>
    </row>
    <row r="30" spans="1:31" s="77" customFormat="1" ht="20.100000000000001" customHeight="1" x14ac:dyDescent="0.2">
      <c r="A30" s="72">
        <v>19</v>
      </c>
      <c r="B30" s="73">
        <v>23001988</v>
      </c>
      <c r="C30" s="74" t="s">
        <v>128</v>
      </c>
      <c r="D30" s="74" t="s">
        <v>129</v>
      </c>
      <c r="E30" s="75">
        <v>8.4</v>
      </c>
      <c r="F30" s="75"/>
      <c r="G30" s="75">
        <v>6.6</v>
      </c>
      <c r="H30" s="75"/>
      <c r="I30" s="75">
        <v>6.4</v>
      </c>
      <c r="J30" s="75"/>
      <c r="K30" s="75">
        <v>6.5</v>
      </c>
      <c r="L30" s="75"/>
      <c r="M30" s="75">
        <v>7.6</v>
      </c>
      <c r="N30" s="75"/>
      <c r="O30" s="75">
        <v>6.3</v>
      </c>
      <c r="P30" s="75"/>
      <c r="Q30" s="75">
        <v>7.7</v>
      </c>
      <c r="R30" s="75"/>
      <c r="S30" s="75"/>
      <c r="T30" s="75"/>
      <c r="U30" s="75"/>
      <c r="V30" s="75"/>
      <c r="W30" s="75">
        <v>0</v>
      </c>
      <c r="X30" s="74"/>
      <c r="Y30" s="75">
        <v>6.8</v>
      </c>
      <c r="Z30" s="75">
        <v>2.64</v>
      </c>
      <c r="AA30" s="75" t="s">
        <v>254</v>
      </c>
      <c r="AB30" s="74" t="s">
        <v>27</v>
      </c>
      <c r="AC30" s="76" t="s">
        <v>251</v>
      </c>
      <c r="AD30" s="87">
        <v>2</v>
      </c>
      <c r="AE30" s="88">
        <v>7</v>
      </c>
    </row>
    <row r="31" spans="1:31" s="77" customFormat="1" ht="20.100000000000001" customHeight="1" x14ac:dyDescent="0.2">
      <c r="A31" s="72">
        <v>20</v>
      </c>
      <c r="B31" s="73">
        <v>23001730</v>
      </c>
      <c r="C31" s="74" t="s">
        <v>130</v>
      </c>
      <c r="D31" s="74" t="s">
        <v>86</v>
      </c>
      <c r="E31" s="75">
        <v>9.6999999999999993</v>
      </c>
      <c r="F31" s="75"/>
      <c r="G31" s="75">
        <v>7.2</v>
      </c>
      <c r="H31" s="75"/>
      <c r="I31" s="75">
        <v>6.9</v>
      </c>
      <c r="J31" s="75"/>
      <c r="K31" s="75">
        <v>7.5</v>
      </c>
      <c r="L31" s="75"/>
      <c r="M31" s="75">
        <v>8.6999999999999993</v>
      </c>
      <c r="N31" s="75"/>
      <c r="O31" s="75">
        <v>5.5</v>
      </c>
      <c r="P31" s="75"/>
      <c r="Q31" s="75">
        <v>7.3</v>
      </c>
      <c r="R31" s="75"/>
      <c r="S31" s="75"/>
      <c r="T31" s="75"/>
      <c r="U31" s="75"/>
      <c r="V31" s="75"/>
      <c r="W31" s="75">
        <v>0</v>
      </c>
      <c r="X31" s="74"/>
      <c r="Y31" s="75">
        <v>6.7</v>
      </c>
      <c r="Z31" s="75">
        <v>2.64</v>
      </c>
      <c r="AA31" s="75" t="s">
        <v>254</v>
      </c>
      <c r="AB31" s="74" t="s">
        <v>27</v>
      </c>
      <c r="AC31" s="76" t="s">
        <v>251</v>
      </c>
      <c r="AD31" s="87">
        <v>4</v>
      </c>
      <c r="AE31" s="88">
        <v>7</v>
      </c>
    </row>
    <row r="32" spans="1:31" s="77" customFormat="1" ht="20.100000000000001" customHeight="1" x14ac:dyDescent="0.2">
      <c r="A32" s="72">
        <v>21</v>
      </c>
      <c r="B32" s="73">
        <v>23001633</v>
      </c>
      <c r="C32" s="74" t="s">
        <v>131</v>
      </c>
      <c r="D32" s="74" t="s">
        <v>132</v>
      </c>
      <c r="E32" s="75">
        <v>9.4</v>
      </c>
      <c r="F32" s="75"/>
      <c r="G32" s="75">
        <v>5</v>
      </c>
      <c r="H32" s="75"/>
      <c r="I32" s="75">
        <v>5.0999999999999996</v>
      </c>
      <c r="J32" s="75"/>
      <c r="K32" s="75">
        <v>5.5</v>
      </c>
      <c r="L32" s="75"/>
      <c r="M32" s="75">
        <v>7.1</v>
      </c>
      <c r="N32" s="75"/>
      <c r="O32" s="75">
        <v>4.2</v>
      </c>
      <c r="P32" s="75"/>
      <c r="Q32" s="75">
        <v>7.3</v>
      </c>
      <c r="R32" s="75"/>
      <c r="S32" s="75"/>
      <c r="T32" s="75"/>
      <c r="U32" s="75"/>
      <c r="V32" s="75"/>
      <c r="W32" s="75">
        <v>0</v>
      </c>
      <c r="X32" s="74"/>
      <c r="Y32" s="75">
        <v>5.44</v>
      </c>
      <c r="Z32" s="75">
        <v>1.79</v>
      </c>
      <c r="AA32" s="75" t="s">
        <v>252</v>
      </c>
      <c r="AB32" s="74" t="s">
        <v>29</v>
      </c>
      <c r="AC32" s="76" t="s">
        <v>251</v>
      </c>
      <c r="AD32" s="87">
        <v>2</v>
      </c>
      <c r="AE32" s="88">
        <v>6</v>
      </c>
    </row>
    <row r="33" spans="1:31" s="77" customFormat="1" ht="20.100000000000001" customHeight="1" x14ac:dyDescent="0.2">
      <c r="A33" s="72">
        <v>22</v>
      </c>
      <c r="B33" s="73">
        <v>23002574</v>
      </c>
      <c r="C33" s="74" t="s">
        <v>133</v>
      </c>
      <c r="D33" s="74" t="s">
        <v>87</v>
      </c>
      <c r="E33" s="75">
        <v>8.4</v>
      </c>
      <c r="F33" s="75"/>
      <c r="G33" s="75">
        <v>2.4</v>
      </c>
      <c r="H33" s="75"/>
      <c r="I33" s="75">
        <v>7.1</v>
      </c>
      <c r="J33" s="75"/>
      <c r="K33" s="75">
        <v>7.9</v>
      </c>
      <c r="L33" s="75"/>
      <c r="M33" s="75">
        <v>2.8</v>
      </c>
      <c r="N33" s="75"/>
      <c r="O33" s="75">
        <v>5.5</v>
      </c>
      <c r="P33" s="75"/>
      <c r="Q33" s="75">
        <v>6.7</v>
      </c>
      <c r="R33" s="75"/>
      <c r="S33" s="75"/>
      <c r="T33" s="75"/>
      <c r="U33" s="75"/>
      <c r="V33" s="75"/>
      <c r="W33" s="75">
        <v>0</v>
      </c>
      <c r="X33" s="74"/>
      <c r="Y33" s="75">
        <v>5.19</v>
      </c>
      <c r="Z33" s="75">
        <v>1.71</v>
      </c>
      <c r="AA33" s="75" t="s">
        <v>252</v>
      </c>
      <c r="AB33" s="74" t="s">
        <v>29</v>
      </c>
      <c r="AC33" s="76" t="s">
        <v>251</v>
      </c>
      <c r="AD33" s="87">
        <v>2</v>
      </c>
      <c r="AE33" s="88">
        <v>6</v>
      </c>
    </row>
    <row r="34" spans="1:31" s="77" customFormat="1" ht="20.100000000000001" customHeight="1" x14ac:dyDescent="0.2">
      <c r="A34" s="72">
        <v>23</v>
      </c>
      <c r="B34" s="73">
        <v>23001506</v>
      </c>
      <c r="C34" s="74" t="s">
        <v>135</v>
      </c>
      <c r="D34" s="74" t="s">
        <v>88</v>
      </c>
      <c r="E34" s="75">
        <v>8.1</v>
      </c>
      <c r="F34" s="75"/>
      <c r="G34" s="75">
        <v>2</v>
      </c>
      <c r="H34" s="75"/>
      <c r="I34" s="75">
        <v>2.7</v>
      </c>
      <c r="J34" s="75"/>
      <c r="K34" s="75">
        <v>8</v>
      </c>
      <c r="L34" s="75"/>
      <c r="M34" s="75">
        <v>2.5</v>
      </c>
      <c r="N34" s="75"/>
      <c r="O34" s="75">
        <v>4.5999999999999996</v>
      </c>
      <c r="P34" s="75"/>
      <c r="Q34" s="75">
        <v>7.4</v>
      </c>
      <c r="R34" s="75"/>
      <c r="S34" s="75"/>
      <c r="T34" s="75"/>
      <c r="U34" s="75"/>
      <c r="V34" s="75"/>
      <c r="W34" s="75">
        <v>0</v>
      </c>
      <c r="X34" s="74"/>
      <c r="Y34" s="75">
        <v>4.3899999999999997</v>
      </c>
      <c r="Z34" s="75">
        <v>1.1399999999999999</v>
      </c>
      <c r="AA34" s="75" t="s">
        <v>252</v>
      </c>
      <c r="AB34" s="74" t="s">
        <v>29</v>
      </c>
      <c r="AC34" s="76" t="s">
        <v>253</v>
      </c>
      <c r="AD34" s="87">
        <v>4</v>
      </c>
      <c r="AE34" s="88">
        <v>5</v>
      </c>
    </row>
    <row r="35" spans="1:31" s="77" customFormat="1" ht="20.100000000000001" customHeight="1" x14ac:dyDescent="0.2">
      <c r="A35" s="72">
        <v>24</v>
      </c>
      <c r="B35" s="73">
        <v>23001187</v>
      </c>
      <c r="C35" s="74" t="s">
        <v>136</v>
      </c>
      <c r="D35" s="74" t="s">
        <v>137</v>
      </c>
      <c r="E35" s="75">
        <v>9.4</v>
      </c>
      <c r="F35" s="75"/>
      <c r="G35" s="75">
        <v>8.1999999999999993</v>
      </c>
      <c r="H35" s="75"/>
      <c r="I35" s="75">
        <v>7.8</v>
      </c>
      <c r="J35" s="75"/>
      <c r="K35" s="75">
        <v>7.3</v>
      </c>
      <c r="L35" s="75"/>
      <c r="M35" s="75">
        <v>8.5</v>
      </c>
      <c r="N35" s="75"/>
      <c r="O35" s="75">
        <v>5.6</v>
      </c>
      <c r="P35" s="75"/>
      <c r="Q35" s="75">
        <v>7.7</v>
      </c>
      <c r="R35" s="75"/>
      <c r="S35" s="75"/>
      <c r="T35" s="75"/>
      <c r="U35" s="75"/>
      <c r="V35" s="75"/>
      <c r="W35" s="75">
        <v>0</v>
      </c>
      <c r="X35" s="74"/>
      <c r="Y35" s="75">
        <v>7.26</v>
      </c>
      <c r="Z35" s="75">
        <v>2.8</v>
      </c>
      <c r="AA35" s="75" t="s">
        <v>254</v>
      </c>
      <c r="AB35" s="74" t="s">
        <v>27</v>
      </c>
      <c r="AC35" s="76" t="s">
        <v>251</v>
      </c>
      <c r="AD35" s="87">
        <v>6</v>
      </c>
      <c r="AE35" s="88">
        <v>8</v>
      </c>
    </row>
    <row r="36" spans="1:31" s="77" customFormat="1" ht="20.100000000000001" customHeight="1" x14ac:dyDescent="0.2">
      <c r="A36" s="72">
        <v>25</v>
      </c>
      <c r="B36" s="73">
        <v>23001761</v>
      </c>
      <c r="C36" s="74" t="s">
        <v>115</v>
      </c>
      <c r="D36" s="74" t="s">
        <v>138</v>
      </c>
      <c r="E36" s="75">
        <v>9</v>
      </c>
      <c r="F36" s="75"/>
      <c r="G36" s="75">
        <v>7.6</v>
      </c>
      <c r="H36" s="75"/>
      <c r="I36" s="75">
        <v>7.2</v>
      </c>
      <c r="J36" s="75"/>
      <c r="K36" s="75">
        <v>8.1</v>
      </c>
      <c r="L36" s="75"/>
      <c r="M36" s="75">
        <v>8.1</v>
      </c>
      <c r="N36" s="75"/>
      <c r="O36" s="75">
        <v>4.5999999999999996</v>
      </c>
      <c r="P36" s="75"/>
      <c r="Q36" s="75">
        <v>7.4</v>
      </c>
      <c r="R36" s="75"/>
      <c r="S36" s="75"/>
      <c r="T36" s="75"/>
      <c r="U36" s="75"/>
      <c r="V36" s="75"/>
      <c r="W36" s="75">
        <v>0</v>
      </c>
      <c r="X36" s="74"/>
      <c r="Y36" s="75">
        <v>6.63</v>
      </c>
      <c r="Z36" s="75">
        <v>2.4300000000000002</v>
      </c>
      <c r="AA36" s="75" t="s">
        <v>250</v>
      </c>
      <c r="AB36" s="74" t="s">
        <v>28</v>
      </c>
      <c r="AC36" s="76" t="s">
        <v>251</v>
      </c>
      <c r="AD36" s="87">
        <v>6</v>
      </c>
      <c r="AE36" s="88">
        <v>7</v>
      </c>
    </row>
    <row r="37" spans="1:31" s="77" customFormat="1" ht="20.100000000000001" customHeight="1" x14ac:dyDescent="0.2">
      <c r="A37" s="72">
        <v>26</v>
      </c>
      <c r="B37" s="73">
        <v>23001262</v>
      </c>
      <c r="C37" s="74" t="s">
        <v>139</v>
      </c>
      <c r="D37" s="74" t="s">
        <v>140</v>
      </c>
      <c r="E37" s="75">
        <v>9.4</v>
      </c>
      <c r="F37" s="75"/>
      <c r="G37" s="75">
        <v>6.6</v>
      </c>
      <c r="H37" s="75"/>
      <c r="I37" s="75">
        <v>7</v>
      </c>
      <c r="J37" s="75"/>
      <c r="K37" s="75">
        <v>7.3</v>
      </c>
      <c r="L37" s="75"/>
      <c r="M37" s="75">
        <v>3.2</v>
      </c>
      <c r="N37" s="75"/>
      <c r="O37" s="75">
        <v>5.0999999999999996</v>
      </c>
      <c r="P37" s="75"/>
      <c r="Q37" s="75">
        <v>7.4</v>
      </c>
      <c r="R37" s="75"/>
      <c r="S37" s="75"/>
      <c r="T37" s="75"/>
      <c r="U37" s="75"/>
      <c r="V37" s="75"/>
      <c r="W37" s="75">
        <v>0</v>
      </c>
      <c r="X37" s="74"/>
      <c r="Y37" s="75">
        <v>6.46</v>
      </c>
      <c r="Z37" s="75">
        <v>2.4300000000000002</v>
      </c>
      <c r="AA37" s="75" t="s">
        <v>250</v>
      </c>
      <c r="AB37" s="74" t="s">
        <v>28</v>
      </c>
      <c r="AC37" s="76" t="s">
        <v>251</v>
      </c>
      <c r="AD37" s="87">
        <v>2</v>
      </c>
      <c r="AE37" s="88">
        <v>7</v>
      </c>
    </row>
    <row r="38" spans="1:31" s="77" customFormat="1" ht="20.100000000000001" customHeight="1" x14ac:dyDescent="0.2">
      <c r="A38" s="72">
        <v>27</v>
      </c>
      <c r="B38" s="73">
        <v>23004656</v>
      </c>
      <c r="C38" s="74" t="s">
        <v>141</v>
      </c>
      <c r="D38" s="74" t="s">
        <v>89</v>
      </c>
      <c r="E38" s="75">
        <v>9</v>
      </c>
      <c r="F38" s="75"/>
      <c r="G38" s="75">
        <v>2.5</v>
      </c>
      <c r="H38" s="75"/>
      <c r="I38" s="75">
        <v>0</v>
      </c>
      <c r="J38" s="75"/>
      <c r="K38" s="75">
        <v>8</v>
      </c>
      <c r="L38" s="75"/>
      <c r="M38" s="75">
        <v>8.1</v>
      </c>
      <c r="N38" s="75"/>
      <c r="O38" s="75">
        <v>4.0999999999999996</v>
      </c>
      <c r="P38" s="75"/>
      <c r="Q38" s="75">
        <v>7.8</v>
      </c>
      <c r="R38" s="75"/>
      <c r="S38" s="75"/>
      <c r="T38" s="75"/>
      <c r="U38" s="75"/>
      <c r="V38" s="75"/>
      <c r="W38" s="75">
        <v>0</v>
      </c>
      <c r="X38" s="74"/>
      <c r="Y38" s="75">
        <v>4.1100000000000003</v>
      </c>
      <c r="Z38" s="75">
        <v>1.2</v>
      </c>
      <c r="AA38" s="75" t="s">
        <v>252</v>
      </c>
      <c r="AB38" s="74" t="s">
        <v>29</v>
      </c>
      <c r="AC38" s="76" t="s">
        <v>253</v>
      </c>
      <c r="AD38" s="87">
        <v>6</v>
      </c>
      <c r="AE38" s="88">
        <v>5</v>
      </c>
    </row>
    <row r="39" spans="1:31" s="77" customFormat="1" ht="20.100000000000001" customHeight="1" x14ac:dyDescent="0.2">
      <c r="A39" s="72">
        <v>28</v>
      </c>
      <c r="B39" s="73">
        <v>23001137</v>
      </c>
      <c r="C39" s="74" t="s">
        <v>142</v>
      </c>
      <c r="D39" s="74" t="s">
        <v>89</v>
      </c>
      <c r="E39" s="75">
        <v>8.1999999999999993</v>
      </c>
      <c r="F39" s="75"/>
      <c r="G39" s="75">
        <v>6.7</v>
      </c>
      <c r="H39" s="75"/>
      <c r="I39" s="75">
        <v>6.9</v>
      </c>
      <c r="J39" s="75"/>
      <c r="K39" s="75">
        <v>5.6</v>
      </c>
      <c r="L39" s="75"/>
      <c r="M39" s="75">
        <v>7.1</v>
      </c>
      <c r="N39" s="75"/>
      <c r="O39" s="75">
        <v>5.5</v>
      </c>
      <c r="P39" s="75"/>
      <c r="Q39" s="75">
        <v>7.8</v>
      </c>
      <c r="R39" s="75"/>
      <c r="S39" s="75"/>
      <c r="T39" s="75"/>
      <c r="U39" s="75"/>
      <c r="V39" s="75"/>
      <c r="W39" s="75">
        <v>0</v>
      </c>
      <c r="X39" s="74"/>
      <c r="Y39" s="75">
        <v>6.7</v>
      </c>
      <c r="Z39" s="75">
        <v>2.56</v>
      </c>
      <c r="AA39" s="75" t="s">
        <v>254</v>
      </c>
      <c r="AB39" s="74" t="s">
        <v>27</v>
      </c>
      <c r="AC39" s="76" t="s">
        <v>251</v>
      </c>
      <c r="AD39" s="87">
        <v>2</v>
      </c>
      <c r="AE39" s="88">
        <v>7</v>
      </c>
    </row>
    <row r="40" spans="1:31" s="77" customFormat="1" ht="20.100000000000001" customHeight="1" x14ac:dyDescent="0.2">
      <c r="A40" s="72">
        <v>29</v>
      </c>
      <c r="B40" s="73">
        <v>23000760</v>
      </c>
      <c r="C40" s="74" t="s">
        <v>145</v>
      </c>
      <c r="D40" s="74" t="s">
        <v>144</v>
      </c>
      <c r="E40" s="75">
        <v>9.4</v>
      </c>
      <c r="F40" s="75"/>
      <c r="G40" s="75">
        <v>6.5</v>
      </c>
      <c r="H40" s="75"/>
      <c r="I40" s="75">
        <v>6.9</v>
      </c>
      <c r="J40" s="75"/>
      <c r="K40" s="75">
        <v>7</v>
      </c>
      <c r="L40" s="75"/>
      <c r="M40" s="75">
        <v>8.6</v>
      </c>
      <c r="N40" s="75"/>
      <c r="O40" s="75">
        <v>5.9</v>
      </c>
      <c r="P40" s="75"/>
      <c r="Q40" s="75">
        <v>7.4</v>
      </c>
      <c r="R40" s="75"/>
      <c r="S40" s="75"/>
      <c r="T40" s="75"/>
      <c r="U40" s="75"/>
      <c r="V40" s="75"/>
      <c r="W40" s="75">
        <v>0</v>
      </c>
      <c r="X40" s="74"/>
      <c r="Y40" s="75">
        <v>6.64</v>
      </c>
      <c r="Z40" s="75">
        <v>2.5</v>
      </c>
      <c r="AA40" s="75" t="s">
        <v>254</v>
      </c>
      <c r="AB40" s="74" t="s">
        <v>27</v>
      </c>
      <c r="AC40" s="76" t="s">
        <v>251</v>
      </c>
      <c r="AD40" s="87">
        <v>4</v>
      </c>
      <c r="AE40" s="88">
        <v>7</v>
      </c>
    </row>
    <row r="41" spans="1:31" s="77" customFormat="1" ht="20.100000000000001" customHeight="1" x14ac:dyDescent="0.2">
      <c r="A41" s="72">
        <v>30</v>
      </c>
      <c r="B41" s="73">
        <v>23000714</v>
      </c>
      <c r="C41" s="74" t="s">
        <v>143</v>
      </c>
      <c r="D41" s="74" t="s">
        <v>144</v>
      </c>
      <c r="E41" s="75">
        <v>10</v>
      </c>
      <c r="F41" s="75"/>
      <c r="G41" s="75">
        <v>7.3</v>
      </c>
      <c r="H41" s="75"/>
      <c r="I41" s="75">
        <v>7.6</v>
      </c>
      <c r="J41" s="75"/>
      <c r="K41" s="75">
        <v>5.5</v>
      </c>
      <c r="L41" s="75"/>
      <c r="M41" s="75">
        <v>7.3</v>
      </c>
      <c r="N41" s="75"/>
      <c r="O41" s="75">
        <v>6.3</v>
      </c>
      <c r="P41" s="75"/>
      <c r="Q41" s="75">
        <v>7.2</v>
      </c>
      <c r="R41" s="75"/>
      <c r="S41" s="75"/>
      <c r="T41" s="75"/>
      <c r="U41" s="75"/>
      <c r="V41" s="75"/>
      <c r="W41" s="75">
        <v>0</v>
      </c>
      <c r="X41" s="74"/>
      <c r="Y41" s="75">
        <v>7.03</v>
      </c>
      <c r="Z41" s="75">
        <v>2.86</v>
      </c>
      <c r="AA41" s="75" t="s">
        <v>254</v>
      </c>
      <c r="AB41" s="74" t="s">
        <v>27</v>
      </c>
      <c r="AC41" s="76" t="s">
        <v>251</v>
      </c>
      <c r="AD41" s="87">
        <v>2</v>
      </c>
      <c r="AE41" s="88">
        <v>8</v>
      </c>
    </row>
    <row r="42" spans="1:31" s="77" customFormat="1" ht="20.100000000000001" customHeight="1" x14ac:dyDescent="0.2">
      <c r="A42" s="72">
        <v>31</v>
      </c>
      <c r="B42" s="73">
        <v>23000211</v>
      </c>
      <c r="C42" s="74" t="s">
        <v>146</v>
      </c>
      <c r="D42" s="74" t="s">
        <v>147</v>
      </c>
      <c r="E42" s="75">
        <v>8.8000000000000007</v>
      </c>
      <c r="F42" s="75"/>
      <c r="G42" s="75">
        <v>8.3000000000000007</v>
      </c>
      <c r="H42" s="75"/>
      <c r="I42" s="75">
        <v>7.8</v>
      </c>
      <c r="J42" s="75"/>
      <c r="K42" s="75">
        <v>8.6999999999999993</v>
      </c>
      <c r="L42" s="75"/>
      <c r="M42" s="75">
        <v>8.1</v>
      </c>
      <c r="N42" s="75"/>
      <c r="O42" s="75">
        <v>5.7</v>
      </c>
      <c r="P42" s="75"/>
      <c r="Q42" s="75">
        <v>7.7</v>
      </c>
      <c r="R42" s="75"/>
      <c r="S42" s="75"/>
      <c r="T42" s="75"/>
      <c r="U42" s="75"/>
      <c r="V42" s="75"/>
      <c r="W42" s="75">
        <v>0</v>
      </c>
      <c r="X42" s="74"/>
      <c r="Y42" s="75">
        <v>7.31</v>
      </c>
      <c r="Z42" s="75">
        <v>2.8</v>
      </c>
      <c r="AA42" s="75" t="s">
        <v>254</v>
      </c>
      <c r="AB42" s="74" t="s">
        <v>27</v>
      </c>
      <c r="AC42" s="76" t="s">
        <v>251</v>
      </c>
      <c r="AD42" s="87">
        <v>8</v>
      </c>
      <c r="AE42" s="88">
        <v>8</v>
      </c>
    </row>
    <row r="43" spans="1:31" s="77" customFormat="1" ht="20.100000000000001" customHeight="1" x14ac:dyDescent="0.2">
      <c r="A43" s="72">
        <v>32</v>
      </c>
      <c r="B43" s="73">
        <v>23001639</v>
      </c>
      <c r="C43" s="74" t="s">
        <v>148</v>
      </c>
      <c r="D43" s="74" t="s">
        <v>149</v>
      </c>
      <c r="E43" s="75">
        <v>10</v>
      </c>
      <c r="F43" s="75"/>
      <c r="G43" s="75">
        <v>8.5</v>
      </c>
      <c r="H43" s="75"/>
      <c r="I43" s="75">
        <v>7.5</v>
      </c>
      <c r="J43" s="75"/>
      <c r="K43" s="75">
        <v>6.7</v>
      </c>
      <c r="L43" s="75"/>
      <c r="M43" s="75">
        <v>8.5</v>
      </c>
      <c r="N43" s="75"/>
      <c r="O43" s="75">
        <v>8.1999999999999993</v>
      </c>
      <c r="P43" s="75"/>
      <c r="Q43" s="75">
        <v>7.3</v>
      </c>
      <c r="R43" s="75"/>
      <c r="S43" s="75"/>
      <c r="T43" s="75"/>
      <c r="U43" s="75"/>
      <c r="V43" s="75"/>
      <c r="W43" s="75">
        <v>0</v>
      </c>
      <c r="X43" s="74"/>
      <c r="Y43" s="75">
        <v>7.93</v>
      </c>
      <c r="Z43" s="75">
        <v>3.34</v>
      </c>
      <c r="AA43" s="75" t="s">
        <v>255</v>
      </c>
      <c r="AB43" s="74" t="s">
        <v>256</v>
      </c>
      <c r="AC43" s="76" t="s">
        <v>251</v>
      </c>
      <c r="AD43" s="87">
        <v>8</v>
      </c>
      <c r="AE43" s="88">
        <v>8</v>
      </c>
    </row>
    <row r="44" spans="1:31" s="77" customFormat="1" ht="20.100000000000001" customHeight="1" x14ac:dyDescent="0.2">
      <c r="A44" s="72">
        <v>33</v>
      </c>
      <c r="B44" s="73">
        <v>23001749</v>
      </c>
      <c r="C44" s="74" t="s">
        <v>150</v>
      </c>
      <c r="D44" s="74" t="s">
        <v>151</v>
      </c>
      <c r="E44" s="75">
        <v>10</v>
      </c>
      <c r="F44" s="75"/>
      <c r="G44" s="75">
        <v>6.9</v>
      </c>
      <c r="H44" s="75"/>
      <c r="I44" s="75">
        <v>6.5</v>
      </c>
      <c r="J44" s="75"/>
      <c r="K44" s="75">
        <v>7.1</v>
      </c>
      <c r="L44" s="75"/>
      <c r="M44" s="75">
        <v>7.9</v>
      </c>
      <c r="N44" s="75"/>
      <c r="O44" s="75">
        <v>5.0999999999999996</v>
      </c>
      <c r="P44" s="75"/>
      <c r="Q44" s="75">
        <v>7.4</v>
      </c>
      <c r="R44" s="75"/>
      <c r="S44" s="75"/>
      <c r="T44" s="75"/>
      <c r="U44" s="75"/>
      <c r="V44" s="75"/>
      <c r="W44" s="75">
        <v>0</v>
      </c>
      <c r="X44" s="74"/>
      <c r="Y44" s="75">
        <v>6.47</v>
      </c>
      <c r="Z44" s="75">
        <v>2.36</v>
      </c>
      <c r="AA44" s="75" t="s">
        <v>250</v>
      </c>
      <c r="AB44" s="74" t="s">
        <v>28</v>
      </c>
      <c r="AC44" s="76" t="s">
        <v>251</v>
      </c>
      <c r="AD44" s="87">
        <v>2</v>
      </c>
      <c r="AE44" s="88">
        <v>7</v>
      </c>
    </row>
    <row r="45" spans="1:31" s="77" customFormat="1" ht="20.100000000000001" customHeight="1" x14ac:dyDescent="0.2">
      <c r="A45" s="72">
        <v>34</v>
      </c>
      <c r="B45" s="73">
        <v>23002493</v>
      </c>
      <c r="C45" s="74" t="s">
        <v>152</v>
      </c>
      <c r="D45" s="74" t="s">
        <v>99</v>
      </c>
      <c r="E45" s="75">
        <v>9.4</v>
      </c>
      <c r="F45" s="75"/>
      <c r="G45" s="75">
        <v>5.4</v>
      </c>
      <c r="H45" s="75"/>
      <c r="I45" s="75">
        <v>5.8</v>
      </c>
      <c r="J45" s="75"/>
      <c r="K45" s="75">
        <v>8</v>
      </c>
      <c r="L45" s="75"/>
      <c r="M45" s="75">
        <v>6.1</v>
      </c>
      <c r="N45" s="75"/>
      <c r="O45" s="75">
        <v>4.5999999999999996</v>
      </c>
      <c r="P45" s="75"/>
      <c r="Q45" s="75">
        <v>6.7</v>
      </c>
      <c r="R45" s="75"/>
      <c r="S45" s="75"/>
      <c r="T45" s="75"/>
      <c r="U45" s="75"/>
      <c r="V45" s="75"/>
      <c r="W45" s="75">
        <v>0</v>
      </c>
      <c r="X45" s="74"/>
      <c r="Y45" s="75">
        <v>5.6</v>
      </c>
      <c r="Z45" s="75">
        <v>1.71</v>
      </c>
      <c r="AA45" s="75" t="s">
        <v>252</v>
      </c>
      <c r="AB45" s="74" t="s">
        <v>29</v>
      </c>
      <c r="AC45" s="76" t="s">
        <v>251</v>
      </c>
      <c r="AD45" s="87">
        <v>4</v>
      </c>
      <c r="AE45" s="88">
        <v>6</v>
      </c>
    </row>
    <row r="46" spans="1:31" s="77" customFormat="1" ht="20.100000000000001" customHeight="1" x14ac:dyDescent="0.2">
      <c r="A46" s="72">
        <v>35</v>
      </c>
      <c r="B46" s="73">
        <v>23000169</v>
      </c>
      <c r="C46" s="74" t="s">
        <v>155</v>
      </c>
      <c r="D46" s="74" t="s">
        <v>154</v>
      </c>
      <c r="E46" s="75">
        <v>9.4</v>
      </c>
      <c r="F46" s="75"/>
      <c r="G46" s="75">
        <v>6</v>
      </c>
      <c r="H46" s="75"/>
      <c r="I46" s="75">
        <v>6.5</v>
      </c>
      <c r="J46" s="75"/>
      <c r="K46" s="75">
        <v>6.9</v>
      </c>
      <c r="L46" s="75"/>
      <c r="M46" s="75">
        <v>7.1</v>
      </c>
      <c r="N46" s="75"/>
      <c r="O46" s="75">
        <v>4.5999999999999996</v>
      </c>
      <c r="P46" s="75"/>
      <c r="Q46" s="75">
        <v>7.4</v>
      </c>
      <c r="R46" s="75"/>
      <c r="S46" s="75"/>
      <c r="T46" s="75"/>
      <c r="U46" s="75"/>
      <c r="V46" s="75"/>
      <c r="W46" s="75">
        <v>0</v>
      </c>
      <c r="X46" s="74"/>
      <c r="Y46" s="75">
        <v>6.07</v>
      </c>
      <c r="Z46" s="75">
        <v>2.0699999999999998</v>
      </c>
      <c r="AA46" s="75" t="s">
        <v>250</v>
      </c>
      <c r="AB46" s="74" t="s">
        <v>28</v>
      </c>
      <c r="AC46" s="76" t="s">
        <v>251</v>
      </c>
      <c r="AD46" s="87">
        <v>2</v>
      </c>
      <c r="AE46" s="88">
        <v>7</v>
      </c>
    </row>
    <row r="47" spans="1:31" s="77" customFormat="1" ht="20.100000000000001" customHeight="1" x14ac:dyDescent="0.2">
      <c r="A47" s="72">
        <v>36</v>
      </c>
      <c r="B47" s="73">
        <v>23001762</v>
      </c>
      <c r="C47" s="74" t="s">
        <v>153</v>
      </c>
      <c r="D47" s="74" t="s">
        <v>154</v>
      </c>
      <c r="E47" s="75">
        <v>9.3000000000000007</v>
      </c>
      <c r="F47" s="75"/>
      <c r="G47" s="75">
        <v>6</v>
      </c>
      <c r="H47" s="75"/>
      <c r="I47" s="75">
        <v>6.4</v>
      </c>
      <c r="J47" s="75"/>
      <c r="K47" s="75">
        <v>7.1</v>
      </c>
      <c r="L47" s="75"/>
      <c r="M47" s="75">
        <v>3.5</v>
      </c>
      <c r="N47" s="75"/>
      <c r="O47" s="75">
        <v>5</v>
      </c>
      <c r="P47" s="75"/>
      <c r="Q47" s="75">
        <v>7.2</v>
      </c>
      <c r="R47" s="75"/>
      <c r="S47" s="75"/>
      <c r="T47" s="75"/>
      <c r="U47" s="75"/>
      <c r="V47" s="75"/>
      <c r="W47" s="75">
        <v>0</v>
      </c>
      <c r="X47" s="74"/>
      <c r="Y47" s="75">
        <v>6.11</v>
      </c>
      <c r="Z47" s="75">
        <v>2.21</v>
      </c>
      <c r="AA47" s="75" t="s">
        <v>250</v>
      </c>
      <c r="AB47" s="74" t="s">
        <v>28</v>
      </c>
      <c r="AC47" s="76" t="s">
        <v>251</v>
      </c>
      <c r="AD47" s="87">
        <v>2</v>
      </c>
      <c r="AE47" s="88">
        <v>7</v>
      </c>
    </row>
    <row r="48" spans="1:31" s="77" customFormat="1" ht="20.100000000000001" customHeight="1" x14ac:dyDescent="0.2">
      <c r="A48" s="72">
        <v>37</v>
      </c>
      <c r="B48" s="73">
        <v>23001515</v>
      </c>
      <c r="C48" s="74" t="s">
        <v>158</v>
      </c>
      <c r="D48" s="74" t="s">
        <v>157</v>
      </c>
      <c r="E48" s="75">
        <v>9.3000000000000007</v>
      </c>
      <c r="F48" s="75"/>
      <c r="G48" s="75">
        <v>1.7</v>
      </c>
      <c r="H48" s="75"/>
      <c r="I48" s="75">
        <v>6.3</v>
      </c>
      <c r="J48" s="75"/>
      <c r="K48" s="75">
        <v>5.3</v>
      </c>
      <c r="L48" s="75"/>
      <c r="M48" s="75">
        <v>8.9</v>
      </c>
      <c r="N48" s="75"/>
      <c r="O48" s="75">
        <v>0.6</v>
      </c>
      <c r="P48" s="75"/>
      <c r="Q48" s="75">
        <v>2.8</v>
      </c>
      <c r="R48" s="75"/>
      <c r="S48" s="75"/>
      <c r="T48" s="75"/>
      <c r="U48" s="75"/>
      <c r="V48" s="75"/>
      <c r="W48" s="75">
        <v>0</v>
      </c>
      <c r="X48" s="74"/>
      <c r="Y48" s="75">
        <v>2.36</v>
      </c>
      <c r="Z48" s="75">
        <v>0.36</v>
      </c>
      <c r="AA48" s="75" t="s">
        <v>252</v>
      </c>
      <c r="AB48" s="74" t="s">
        <v>29</v>
      </c>
      <c r="AC48" s="76" t="s">
        <v>253</v>
      </c>
      <c r="AD48" s="87">
        <v>4</v>
      </c>
      <c r="AE48" s="88">
        <v>5</v>
      </c>
    </row>
    <row r="49" spans="1:31" s="77" customFormat="1" ht="20.100000000000001" customHeight="1" x14ac:dyDescent="0.2">
      <c r="A49" s="72">
        <v>38</v>
      </c>
      <c r="B49" s="73">
        <v>23004295</v>
      </c>
      <c r="C49" s="74" t="s">
        <v>156</v>
      </c>
      <c r="D49" s="74" t="s">
        <v>157</v>
      </c>
      <c r="E49" s="75">
        <v>9</v>
      </c>
      <c r="F49" s="75"/>
      <c r="G49" s="75">
        <v>6</v>
      </c>
      <c r="H49" s="75"/>
      <c r="I49" s="75">
        <v>0</v>
      </c>
      <c r="J49" s="75"/>
      <c r="K49" s="75">
        <v>8</v>
      </c>
      <c r="L49" s="75"/>
      <c r="M49" s="75">
        <v>7.7</v>
      </c>
      <c r="N49" s="75"/>
      <c r="O49" s="75">
        <v>4.4000000000000004</v>
      </c>
      <c r="P49" s="75"/>
      <c r="Q49" s="75">
        <v>7.8</v>
      </c>
      <c r="R49" s="75"/>
      <c r="S49" s="75"/>
      <c r="T49" s="75"/>
      <c r="U49" s="75"/>
      <c r="V49" s="75"/>
      <c r="W49" s="75">
        <v>0</v>
      </c>
      <c r="X49" s="74"/>
      <c r="Y49" s="75">
        <v>5.2</v>
      </c>
      <c r="Z49" s="75">
        <v>1.77</v>
      </c>
      <c r="AA49" s="75" t="s">
        <v>252</v>
      </c>
      <c r="AB49" s="74" t="s">
        <v>29</v>
      </c>
      <c r="AC49" s="76" t="s">
        <v>251</v>
      </c>
      <c r="AD49" s="87">
        <v>4</v>
      </c>
      <c r="AE49" s="88">
        <v>6</v>
      </c>
    </row>
    <row r="50" spans="1:31" s="77" customFormat="1" ht="20.100000000000001" customHeight="1" x14ac:dyDescent="0.2">
      <c r="A50" s="72">
        <v>39</v>
      </c>
      <c r="B50" s="73">
        <v>23004322</v>
      </c>
      <c r="C50" s="74" t="s">
        <v>159</v>
      </c>
      <c r="D50" s="74" t="s">
        <v>160</v>
      </c>
      <c r="E50" s="75">
        <v>9.4</v>
      </c>
      <c r="F50" s="75"/>
      <c r="G50" s="75">
        <v>7.6</v>
      </c>
      <c r="H50" s="75"/>
      <c r="I50" s="75">
        <v>7.5</v>
      </c>
      <c r="J50" s="75"/>
      <c r="K50" s="75">
        <v>7.1</v>
      </c>
      <c r="L50" s="75"/>
      <c r="M50" s="75">
        <v>7.9</v>
      </c>
      <c r="N50" s="75"/>
      <c r="O50" s="75">
        <v>7.5</v>
      </c>
      <c r="P50" s="75"/>
      <c r="Q50" s="75">
        <v>7.8</v>
      </c>
      <c r="R50" s="75"/>
      <c r="S50" s="75"/>
      <c r="T50" s="75"/>
      <c r="U50" s="75"/>
      <c r="V50" s="75"/>
      <c r="W50" s="75">
        <v>0</v>
      </c>
      <c r="X50" s="74"/>
      <c r="Y50" s="75">
        <v>7.61</v>
      </c>
      <c r="Z50" s="75">
        <v>3.06</v>
      </c>
      <c r="AA50" s="75" t="s">
        <v>255</v>
      </c>
      <c r="AB50" s="74" t="s">
        <v>256</v>
      </c>
      <c r="AC50" s="76" t="s">
        <v>251</v>
      </c>
      <c r="AD50" s="87">
        <v>2</v>
      </c>
      <c r="AE50" s="88">
        <v>8</v>
      </c>
    </row>
    <row r="51" spans="1:31" s="77" customFormat="1" ht="20.100000000000001" customHeight="1" x14ac:dyDescent="0.2">
      <c r="A51" s="72">
        <v>40</v>
      </c>
      <c r="B51" s="73">
        <v>23000189</v>
      </c>
      <c r="C51" s="74" t="s">
        <v>135</v>
      </c>
      <c r="D51" s="74" t="s">
        <v>100</v>
      </c>
      <c r="E51" s="75">
        <v>9</v>
      </c>
      <c r="F51" s="75"/>
      <c r="G51" s="75">
        <v>6.4</v>
      </c>
      <c r="H51" s="75"/>
      <c r="I51" s="75">
        <v>6.5</v>
      </c>
      <c r="J51" s="75"/>
      <c r="K51" s="75">
        <v>7.1</v>
      </c>
      <c r="L51" s="75"/>
      <c r="M51" s="75">
        <v>7.1</v>
      </c>
      <c r="N51" s="75"/>
      <c r="O51" s="75">
        <v>5.3</v>
      </c>
      <c r="P51" s="75"/>
      <c r="Q51" s="75">
        <v>7.4</v>
      </c>
      <c r="R51" s="75"/>
      <c r="S51" s="75"/>
      <c r="T51" s="75"/>
      <c r="U51" s="75"/>
      <c r="V51" s="75"/>
      <c r="W51" s="75">
        <v>0</v>
      </c>
      <c r="X51" s="74"/>
      <c r="Y51" s="75">
        <v>6.39</v>
      </c>
      <c r="Z51" s="75">
        <v>2.36</v>
      </c>
      <c r="AA51" s="75" t="s">
        <v>250</v>
      </c>
      <c r="AB51" s="74" t="s">
        <v>28</v>
      </c>
      <c r="AC51" s="76" t="s">
        <v>251</v>
      </c>
      <c r="AD51" s="87">
        <v>2</v>
      </c>
      <c r="AE51" s="88">
        <v>7</v>
      </c>
    </row>
    <row r="52" spans="1:31" s="77" customFormat="1" ht="20.100000000000001" customHeight="1" x14ac:dyDescent="0.2">
      <c r="A52" s="72">
        <v>41</v>
      </c>
      <c r="B52" s="73">
        <v>23000910</v>
      </c>
      <c r="C52" s="74" t="s">
        <v>161</v>
      </c>
      <c r="D52" s="74" t="s">
        <v>162</v>
      </c>
      <c r="E52" s="75">
        <v>10</v>
      </c>
      <c r="F52" s="75"/>
      <c r="G52" s="75">
        <v>6.8</v>
      </c>
      <c r="H52" s="75"/>
      <c r="I52" s="75">
        <v>7.5</v>
      </c>
      <c r="J52" s="75"/>
      <c r="K52" s="75">
        <v>6</v>
      </c>
      <c r="L52" s="75"/>
      <c r="M52" s="75">
        <v>7.9</v>
      </c>
      <c r="N52" s="75"/>
      <c r="O52" s="75">
        <v>6.2</v>
      </c>
      <c r="P52" s="75"/>
      <c r="Q52" s="75">
        <v>7.7</v>
      </c>
      <c r="R52" s="75"/>
      <c r="S52" s="75"/>
      <c r="T52" s="75"/>
      <c r="U52" s="75"/>
      <c r="V52" s="75"/>
      <c r="W52" s="75">
        <v>0</v>
      </c>
      <c r="X52" s="74"/>
      <c r="Y52" s="75">
        <v>6.99</v>
      </c>
      <c r="Z52" s="75">
        <v>2.57</v>
      </c>
      <c r="AA52" s="75" t="s">
        <v>254</v>
      </c>
      <c r="AB52" s="74" t="s">
        <v>27</v>
      </c>
      <c r="AC52" s="76" t="s">
        <v>251</v>
      </c>
      <c r="AD52" s="87">
        <v>2</v>
      </c>
      <c r="AE52" s="88">
        <v>7</v>
      </c>
    </row>
    <row r="53" spans="1:31" s="77" customFormat="1" ht="20.100000000000001" customHeight="1" x14ac:dyDescent="0.2">
      <c r="A53" s="72">
        <v>42</v>
      </c>
      <c r="B53" s="73">
        <v>23001885</v>
      </c>
      <c r="C53" s="74" t="s">
        <v>163</v>
      </c>
      <c r="D53" s="74" t="s">
        <v>101</v>
      </c>
      <c r="E53" s="75">
        <v>9.4</v>
      </c>
      <c r="F53" s="75"/>
      <c r="G53" s="75">
        <v>4.3</v>
      </c>
      <c r="H53" s="75"/>
      <c r="I53" s="75">
        <v>4.5</v>
      </c>
      <c r="J53" s="75"/>
      <c r="K53" s="75">
        <v>5.3</v>
      </c>
      <c r="L53" s="75"/>
      <c r="M53" s="75">
        <v>7</v>
      </c>
      <c r="N53" s="75"/>
      <c r="O53" s="75">
        <v>3.9</v>
      </c>
      <c r="P53" s="75"/>
      <c r="Q53" s="75">
        <v>8</v>
      </c>
      <c r="R53" s="75"/>
      <c r="S53" s="75"/>
      <c r="T53" s="75"/>
      <c r="U53" s="75"/>
      <c r="V53" s="75"/>
      <c r="W53" s="75">
        <v>0</v>
      </c>
      <c r="X53" s="74"/>
      <c r="Y53" s="75">
        <v>5.27</v>
      </c>
      <c r="Z53" s="75">
        <v>1.34</v>
      </c>
      <c r="AA53" s="75" t="s">
        <v>252</v>
      </c>
      <c r="AB53" s="74" t="s">
        <v>29</v>
      </c>
      <c r="AC53" s="76" t="s">
        <v>251</v>
      </c>
      <c r="AD53" s="87">
        <v>4</v>
      </c>
      <c r="AE53" s="88">
        <v>6</v>
      </c>
    </row>
    <row r="54" spans="1:31" s="77" customFormat="1" ht="20.100000000000001" customHeight="1" x14ac:dyDescent="0.2">
      <c r="A54" s="72">
        <v>43</v>
      </c>
      <c r="B54" s="73">
        <v>23000761</v>
      </c>
      <c r="C54" s="74" t="s">
        <v>164</v>
      </c>
      <c r="D54" s="74" t="s">
        <v>165</v>
      </c>
      <c r="E54" s="75">
        <v>9.4</v>
      </c>
      <c r="F54" s="75"/>
      <c r="G54" s="75">
        <v>7</v>
      </c>
      <c r="H54" s="75"/>
      <c r="I54" s="75">
        <v>6.6</v>
      </c>
      <c r="J54" s="75"/>
      <c r="K54" s="75">
        <v>6.9</v>
      </c>
      <c r="L54" s="75"/>
      <c r="M54" s="75">
        <v>8.6</v>
      </c>
      <c r="N54" s="75"/>
      <c r="O54" s="75">
        <v>6.5</v>
      </c>
      <c r="P54" s="75"/>
      <c r="Q54" s="75">
        <v>8.1</v>
      </c>
      <c r="R54" s="75"/>
      <c r="S54" s="75"/>
      <c r="T54" s="75"/>
      <c r="U54" s="75"/>
      <c r="V54" s="75"/>
      <c r="W54" s="75">
        <v>0</v>
      </c>
      <c r="X54" s="74"/>
      <c r="Y54" s="75">
        <v>7.11</v>
      </c>
      <c r="Z54" s="75">
        <v>2.84</v>
      </c>
      <c r="AA54" s="75" t="s">
        <v>254</v>
      </c>
      <c r="AB54" s="74" t="s">
        <v>27</v>
      </c>
      <c r="AC54" s="76" t="s">
        <v>251</v>
      </c>
      <c r="AD54" s="87">
        <v>6</v>
      </c>
      <c r="AE54" s="88">
        <v>8</v>
      </c>
    </row>
    <row r="55" spans="1:31" s="77" customFormat="1" ht="20.100000000000001" customHeight="1" x14ac:dyDescent="0.2">
      <c r="A55" s="72">
        <v>44</v>
      </c>
      <c r="B55" s="73">
        <v>23002704</v>
      </c>
      <c r="C55" s="74" t="s">
        <v>168</v>
      </c>
      <c r="D55" s="74" t="s">
        <v>167</v>
      </c>
      <c r="E55" s="75">
        <v>8.6999999999999993</v>
      </c>
      <c r="F55" s="75"/>
      <c r="G55" s="75">
        <v>6.6</v>
      </c>
      <c r="H55" s="75"/>
      <c r="I55" s="75">
        <v>6.3</v>
      </c>
      <c r="J55" s="75"/>
      <c r="K55" s="75">
        <v>5.7</v>
      </c>
      <c r="L55" s="75"/>
      <c r="M55" s="75">
        <v>7.3</v>
      </c>
      <c r="N55" s="75"/>
      <c r="O55" s="75">
        <v>4.5</v>
      </c>
      <c r="P55" s="75"/>
      <c r="Q55" s="75">
        <v>7.5</v>
      </c>
      <c r="R55" s="75"/>
      <c r="S55" s="75"/>
      <c r="T55" s="75"/>
      <c r="U55" s="75"/>
      <c r="V55" s="75"/>
      <c r="W55" s="75">
        <v>0</v>
      </c>
      <c r="X55" s="74"/>
      <c r="Y55" s="75">
        <v>6.21</v>
      </c>
      <c r="Z55" s="75">
        <v>2.21</v>
      </c>
      <c r="AA55" s="75" t="s">
        <v>250</v>
      </c>
      <c r="AB55" s="74" t="s">
        <v>28</v>
      </c>
      <c r="AC55" s="76" t="s">
        <v>251</v>
      </c>
      <c r="AD55" s="87">
        <v>2</v>
      </c>
      <c r="AE55" s="88">
        <v>7</v>
      </c>
    </row>
    <row r="56" spans="1:31" s="77" customFormat="1" ht="20.100000000000001" customHeight="1" x14ac:dyDescent="0.2">
      <c r="A56" s="72">
        <v>45</v>
      </c>
      <c r="B56" s="73">
        <v>23002517</v>
      </c>
      <c r="C56" s="74" t="s">
        <v>166</v>
      </c>
      <c r="D56" s="74" t="s">
        <v>167</v>
      </c>
      <c r="E56" s="75">
        <v>8.8000000000000007</v>
      </c>
      <c r="F56" s="75"/>
      <c r="G56" s="75">
        <v>6.3</v>
      </c>
      <c r="H56" s="75"/>
      <c r="I56" s="75">
        <v>6.9</v>
      </c>
      <c r="J56" s="75"/>
      <c r="K56" s="75">
        <v>6.1</v>
      </c>
      <c r="L56" s="75"/>
      <c r="M56" s="75">
        <v>6.7</v>
      </c>
      <c r="N56" s="75"/>
      <c r="O56" s="75">
        <v>6.2</v>
      </c>
      <c r="P56" s="75"/>
      <c r="Q56" s="75">
        <v>7.5</v>
      </c>
      <c r="R56" s="75"/>
      <c r="S56" s="75"/>
      <c r="T56" s="75"/>
      <c r="U56" s="75"/>
      <c r="V56" s="75"/>
      <c r="W56" s="75">
        <v>0</v>
      </c>
      <c r="X56" s="74"/>
      <c r="Y56" s="75">
        <v>6.7</v>
      </c>
      <c r="Z56" s="75">
        <v>2.5</v>
      </c>
      <c r="AA56" s="75" t="s">
        <v>254</v>
      </c>
      <c r="AB56" s="74" t="s">
        <v>27</v>
      </c>
      <c r="AC56" s="76" t="s">
        <v>251</v>
      </c>
      <c r="AD56" s="87">
        <v>2</v>
      </c>
      <c r="AE56" s="88">
        <v>7</v>
      </c>
    </row>
    <row r="57" spans="1:31" s="77" customFormat="1" ht="20.100000000000001" customHeight="1" x14ac:dyDescent="0.2">
      <c r="A57" s="72">
        <v>46</v>
      </c>
      <c r="B57" s="73">
        <v>23001216</v>
      </c>
      <c r="C57" s="74" t="s">
        <v>169</v>
      </c>
      <c r="D57" s="74" t="s">
        <v>170</v>
      </c>
      <c r="E57" s="75">
        <v>9.6999999999999993</v>
      </c>
      <c r="F57" s="75"/>
      <c r="G57" s="75">
        <v>5.7</v>
      </c>
      <c r="H57" s="75"/>
      <c r="I57" s="75">
        <v>6</v>
      </c>
      <c r="J57" s="75"/>
      <c r="K57" s="75">
        <v>5.3</v>
      </c>
      <c r="L57" s="75"/>
      <c r="M57" s="75">
        <v>7.5</v>
      </c>
      <c r="N57" s="75"/>
      <c r="O57" s="75">
        <v>4.9000000000000004</v>
      </c>
      <c r="P57" s="75"/>
      <c r="Q57" s="75">
        <v>7.4</v>
      </c>
      <c r="R57" s="75"/>
      <c r="S57" s="75"/>
      <c r="T57" s="75"/>
      <c r="U57" s="75"/>
      <c r="V57" s="75"/>
      <c r="W57" s="75">
        <v>0</v>
      </c>
      <c r="X57" s="74"/>
      <c r="Y57" s="75">
        <v>6</v>
      </c>
      <c r="Z57" s="75">
        <v>2.14</v>
      </c>
      <c r="AA57" s="75" t="s">
        <v>250</v>
      </c>
      <c r="AB57" s="74" t="s">
        <v>28</v>
      </c>
      <c r="AC57" s="76" t="s">
        <v>251</v>
      </c>
      <c r="AD57" s="87">
        <v>2</v>
      </c>
      <c r="AE57" s="88">
        <v>7</v>
      </c>
    </row>
    <row r="58" spans="1:31" s="77" customFormat="1" ht="20.100000000000001" customHeight="1" x14ac:dyDescent="0.2">
      <c r="A58" s="72">
        <v>47</v>
      </c>
      <c r="B58" s="73">
        <v>23001756</v>
      </c>
      <c r="C58" s="74" t="s">
        <v>171</v>
      </c>
      <c r="D58" s="74" t="s">
        <v>172</v>
      </c>
      <c r="E58" s="75">
        <v>9.6</v>
      </c>
      <c r="F58" s="75"/>
      <c r="G58" s="75">
        <v>0</v>
      </c>
      <c r="H58" s="75"/>
      <c r="I58" s="75">
        <v>7</v>
      </c>
      <c r="J58" s="75"/>
      <c r="K58" s="75">
        <v>5</v>
      </c>
      <c r="L58" s="75"/>
      <c r="M58" s="75">
        <v>7.5</v>
      </c>
      <c r="N58" s="75"/>
      <c r="O58" s="75">
        <v>6</v>
      </c>
      <c r="P58" s="75"/>
      <c r="Q58" s="75">
        <v>8</v>
      </c>
      <c r="R58" s="75"/>
      <c r="S58" s="75"/>
      <c r="T58" s="75"/>
      <c r="U58" s="75"/>
      <c r="V58" s="75"/>
      <c r="W58" s="75">
        <v>0</v>
      </c>
      <c r="X58" s="74"/>
      <c r="Y58" s="75">
        <v>5</v>
      </c>
      <c r="Z58" s="75">
        <v>1.91</v>
      </c>
      <c r="AA58" s="75" t="s">
        <v>252</v>
      </c>
      <c r="AB58" s="74" t="s">
        <v>29</v>
      </c>
      <c r="AC58" s="76" t="s">
        <v>251</v>
      </c>
      <c r="AD58" s="87">
        <v>4</v>
      </c>
      <c r="AE58" s="88">
        <v>6</v>
      </c>
    </row>
    <row r="59" spans="1:31" s="77" customFormat="1" ht="20.100000000000001" customHeight="1" x14ac:dyDescent="0.2">
      <c r="A59" s="72">
        <v>48</v>
      </c>
      <c r="B59" s="73">
        <v>23001176</v>
      </c>
      <c r="C59" s="74" t="s">
        <v>130</v>
      </c>
      <c r="D59" s="74" t="s">
        <v>173</v>
      </c>
      <c r="E59" s="75">
        <v>9.4</v>
      </c>
      <c r="F59" s="75"/>
      <c r="G59" s="75">
        <v>6.7</v>
      </c>
      <c r="H59" s="75"/>
      <c r="I59" s="75">
        <v>6.4</v>
      </c>
      <c r="J59" s="75"/>
      <c r="K59" s="75">
        <v>7.1</v>
      </c>
      <c r="L59" s="75"/>
      <c r="M59" s="75">
        <v>6.8</v>
      </c>
      <c r="N59" s="75"/>
      <c r="O59" s="75">
        <v>5.4</v>
      </c>
      <c r="P59" s="75"/>
      <c r="Q59" s="75">
        <v>7.3</v>
      </c>
      <c r="R59" s="75"/>
      <c r="S59" s="75"/>
      <c r="T59" s="75"/>
      <c r="U59" s="75"/>
      <c r="V59" s="75"/>
      <c r="W59" s="75">
        <v>0</v>
      </c>
      <c r="X59" s="74"/>
      <c r="Y59" s="75">
        <v>6.46</v>
      </c>
      <c r="Z59" s="75">
        <v>2.36</v>
      </c>
      <c r="AA59" s="75" t="s">
        <v>250</v>
      </c>
      <c r="AB59" s="74" t="s">
        <v>28</v>
      </c>
      <c r="AC59" s="76" t="s">
        <v>251</v>
      </c>
      <c r="AD59" s="87">
        <v>2</v>
      </c>
      <c r="AE59" s="88">
        <v>7</v>
      </c>
    </row>
    <row r="60" spans="1:31" s="77" customFormat="1" ht="20.100000000000001" customHeight="1" x14ac:dyDescent="0.2">
      <c r="A60" s="72">
        <v>49</v>
      </c>
      <c r="B60" s="73">
        <v>23001745</v>
      </c>
      <c r="C60" s="74" t="s">
        <v>174</v>
      </c>
      <c r="D60" s="74" t="s">
        <v>175</v>
      </c>
      <c r="E60" s="75">
        <v>9.4</v>
      </c>
      <c r="F60" s="75"/>
      <c r="G60" s="75">
        <v>6.7</v>
      </c>
      <c r="H60" s="75"/>
      <c r="I60" s="75">
        <v>6</v>
      </c>
      <c r="J60" s="75"/>
      <c r="K60" s="75">
        <v>6.3</v>
      </c>
      <c r="L60" s="75"/>
      <c r="M60" s="75">
        <v>8.3000000000000007</v>
      </c>
      <c r="N60" s="75"/>
      <c r="O60" s="75">
        <v>5.2</v>
      </c>
      <c r="P60" s="75"/>
      <c r="Q60" s="75">
        <v>7.4</v>
      </c>
      <c r="R60" s="75"/>
      <c r="S60" s="75"/>
      <c r="T60" s="75"/>
      <c r="U60" s="75"/>
      <c r="V60" s="75"/>
      <c r="W60" s="75">
        <v>0</v>
      </c>
      <c r="X60" s="74"/>
      <c r="Y60" s="75">
        <v>6.37</v>
      </c>
      <c r="Z60" s="75">
        <v>2.29</v>
      </c>
      <c r="AA60" s="75" t="s">
        <v>250</v>
      </c>
      <c r="AB60" s="74" t="s">
        <v>28</v>
      </c>
      <c r="AC60" s="76" t="s">
        <v>251</v>
      </c>
      <c r="AD60" s="87">
        <v>4</v>
      </c>
      <c r="AE60" s="88">
        <v>7</v>
      </c>
    </row>
    <row r="61" spans="1:31" s="77" customFormat="1" ht="20.100000000000001" customHeight="1" x14ac:dyDescent="0.2">
      <c r="A61" s="72">
        <v>50</v>
      </c>
      <c r="B61" s="73">
        <v>23002337</v>
      </c>
      <c r="C61" s="74" t="s">
        <v>176</v>
      </c>
      <c r="D61" s="74" t="s">
        <v>90</v>
      </c>
      <c r="E61" s="75">
        <v>9</v>
      </c>
      <c r="F61" s="75"/>
      <c r="G61" s="75">
        <v>6.2</v>
      </c>
      <c r="H61" s="75"/>
      <c r="I61" s="75">
        <v>6.7</v>
      </c>
      <c r="J61" s="75"/>
      <c r="K61" s="75">
        <v>6.9</v>
      </c>
      <c r="L61" s="75"/>
      <c r="M61" s="75">
        <v>8.1</v>
      </c>
      <c r="N61" s="75"/>
      <c r="O61" s="75">
        <v>5</v>
      </c>
      <c r="P61" s="75"/>
      <c r="Q61" s="75">
        <v>7.2</v>
      </c>
      <c r="R61" s="75"/>
      <c r="S61" s="75"/>
      <c r="T61" s="75"/>
      <c r="U61" s="75"/>
      <c r="V61" s="75"/>
      <c r="W61" s="75">
        <v>0</v>
      </c>
      <c r="X61" s="74"/>
      <c r="Y61" s="75">
        <v>6.21</v>
      </c>
      <c r="Z61" s="75">
        <v>2.21</v>
      </c>
      <c r="AA61" s="75" t="s">
        <v>250</v>
      </c>
      <c r="AB61" s="74" t="s">
        <v>28</v>
      </c>
      <c r="AC61" s="76" t="s">
        <v>251</v>
      </c>
      <c r="AD61" s="87">
        <v>4</v>
      </c>
      <c r="AE61" s="88">
        <v>7</v>
      </c>
    </row>
    <row r="62" spans="1:31" s="77" customFormat="1" ht="20.100000000000001" customHeight="1" x14ac:dyDescent="0.2">
      <c r="A62" s="72">
        <v>51</v>
      </c>
      <c r="B62" s="73">
        <v>23000754</v>
      </c>
      <c r="C62" s="74" t="s">
        <v>177</v>
      </c>
      <c r="D62" s="74" t="s">
        <v>90</v>
      </c>
      <c r="E62" s="75">
        <v>8.8000000000000007</v>
      </c>
      <c r="F62" s="75"/>
      <c r="G62" s="75">
        <v>6.2</v>
      </c>
      <c r="H62" s="75"/>
      <c r="I62" s="75">
        <v>5.9</v>
      </c>
      <c r="J62" s="75"/>
      <c r="K62" s="75">
        <v>5.0999999999999996</v>
      </c>
      <c r="L62" s="75"/>
      <c r="M62" s="75">
        <v>7.7</v>
      </c>
      <c r="N62" s="75"/>
      <c r="O62" s="75">
        <v>6.7</v>
      </c>
      <c r="P62" s="75"/>
      <c r="Q62" s="75">
        <v>7.3</v>
      </c>
      <c r="R62" s="75"/>
      <c r="S62" s="75"/>
      <c r="T62" s="75"/>
      <c r="U62" s="75"/>
      <c r="V62" s="75"/>
      <c r="W62" s="75">
        <v>0</v>
      </c>
      <c r="X62" s="74"/>
      <c r="Y62" s="75">
        <v>6.61</v>
      </c>
      <c r="Z62" s="75">
        <v>2.4300000000000002</v>
      </c>
      <c r="AA62" s="75" t="s">
        <v>250</v>
      </c>
      <c r="AB62" s="74" t="s">
        <v>28</v>
      </c>
      <c r="AC62" s="76" t="s">
        <v>251</v>
      </c>
      <c r="AD62" s="87">
        <v>2</v>
      </c>
      <c r="AE62" s="88">
        <v>7</v>
      </c>
    </row>
    <row r="63" spans="1:31" s="77" customFormat="1" ht="20.100000000000001" customHeight="1" x14ac:dyDescent="0.2">
      <c r="A63" s="72">
        <v>52</v>
      </c>
      <c r="B63" s="73">
        <v>23001541</v>
      </c>
      <c r="C63" s="74" t="s">
        <v>178</v>
      </c>
      <c r="D63" s="74" t="s">
        <v>179</v>
      </c>
      <c r="E63" s="75">
        <v>9.4</v>
      </c>
      <c r="F63" s="75"/>
      <c r="G63" s="75">
        <v>8.3000000000000007</v>
      </c>
      <c r="H63" s="75"/>
      <c r="I63" s="75">
        <v>7.1</v>
      </c>
      <c r="J63" s="75"/>
      <c r="K63" s="75">
        <v>7.2</v>
      </c>
      <c r="L63" s="75"/>
      <c r="M63" s="75">
        <v>8.5</v>
      </c>
      <c r="N63" s="75"/>
      <c r="O63" s="75">
        <v>7.7</v>
      </c>
      <c r="P63" s="75"/>
      <c r="Q63" s="75">
        <v>8.1</v>
      </c>
      <c r="R63" s="75"/>
      <c r="S63" s="75"/>
      <c r="T63" s="75"/>
      <c r="U63" s="75"/>
      <c r="V63" s="75"/>
      <c r="W63" s="75">
        <v>0</v>
      </c>
      <c r="X63" s="74"/>
      <c r="Y63" s="75">
        <v>7.9</v>
      </c>
      <c r="Z63" s="75">
        <v>3.11</v>
      </c>
      <c r="AA63" s="75" t="s">
        <v>255</v>
      </c>
      <c r="AB63" s="74" t="s">
        <v>256</v>
      </c>
      <c r="AC63" s="76" t="s">
        <v>251</v>
      </c>
      <c r="AD63" s="87">
        <v>8</v>
      </c>
      <c r="AE63" s="88">
        <v>8</v>
      </c>
    </row>
    <row r="64" spans="1:31" s="77" customFormat="1" ht="20.100000000000001" customHeight="1" x14ac:dyDescent="0.2">
      <c r="A64" s="72">
        <v>53</v>
      </c>
      <c r="B64" s="73">
        <v>23001620</v>
      </c>
      <c r="C64" s="74" t="s">
        <v>180</v>
      </c>
      <c r="D64" s="74" t="s">
        <v>179</v>
      </c>
      <c r="E64" s="75">
        <v>8.8000000000000007</v>
      </c>
      <c r="F64" s="75"/>
      <c r="G64" s="75">
        <v>5.8</v>
      </c>
      <c r="H64" s="75"/>
      <c r="I64" s="75">
        <v>5.4</v>
      </c>
      <c r="J64" s="75"/>
      <c r="K64" s="75">
        <v>7.4</v>
      </c>
      <c r="L64" s="75"/>
      <c r="M64" s="75">
        <v>8.5</v>
      </c>
      <c r="N64" s="75"/>
      <c r="O64" s="75">
        <v>4.7</v>
      </c>
      <c r="P64" s="75"/>
      <c r="Q64" s="75">
        <v>7.3</v>
      </c>
      <c r="R64" s="75"/>
      <c r="S64" s="75"/>
      <c r="T64" s="75"/>
      <c r="U64" s="75"/>
      <c r="V64" s="75"/>
      <c r="W64" s="75">
        <v>0</v>
      </c>
      <c r="X64" s="74"/>
      <c r="Y64" s="75">
        <v>5.86</v>
      </c>
      <c r="Z64" s="75">
        <v>1.93</v>
      </c>
      <c r="AA64" s="75" t="s">
        <v>252</v>
      </c>
      <c r="AB64" s="74" t="s">
        <v>29</v>
      </c>
      <c r="AC64" s="76" t="s">
        <v>251</v>
      </c>
      <c r="AD64" s="87">
        <v>4</v>
      </c>
      <c r="AE64" s="88">
        <v>6</v>
      </c>
    </row>
    <row r="65" spans="1:31" s="77" customFormat="1" ht="20.100000000000001" customHeight="1" x14ac:dyDescent="0.2">
      <c r="A65" s="72">
        <v>54</v>
      </c>
      <c r="B65" s="73">
        <v>23002222</v>
      </c>
      <c r="C65" s="74" t="s">
        <v>134</v>
      </c>
      <c r="D65" s="74" t="s">
        <v>181</v>
      </c>
      <c r="E65" s="75">
        <v>9</v>
      </c>
      <c r="F65" s="75"/>
      <c r="G65" s="75">
        <v>6</v>
      </c>
      <c r="H65" s="75"/>
      <c r="I65" s="75">
        <v>6.5</v>
      </c>
      <c r="J65" s="75"/>
      <c r="K65" s="75">
        <v>7.6</v>
      </c>
      <c r="L65" s="75"/>
      <c r="M65" s="75">
        <v>7.6</v>
      </c>
      <c r="N65" s="75"/>
      <c r="O65" s="75">
        <v>5.4</v>
      </c>
      <c r="P65" s="75"/>
      <c r="Q65" s="75">
        <v>7.6</v>
      </c>
      <c r="R65" s="75"/>
      <c r="S65" s="75"/>
      <c r="T65" s="75"/>
      <c r="U65" s="75"/>
      <c r="V65" s="75"/>
      <c r="W65" s="75">
        <v>0</v>
      </c>
      <c r="X65" s="74"/>
      <c r="Y65" s="75">
        <v>6.36</v>
      </c>
      <c r="Z65" s="75">
        <v>2.21</v>
      </c>
      <c r="AA65" s="75" t="s">
        <v>250</v>
      </c>
      <c r="AB65" s="74" t="s">
        <v>28</v>
      </c>
      <c r="AC65" s="76" t="s">
        <v>251</v>
      </c>
      <c r="AD65" s="87">
        <v>2</v>
      </c>
      <c r="AE65" s="88">
        <v>7</v>
      </c>
    </row>
    <row r="67" spans="1:31" x14ac:dyDescent="0.25">
      <c r="B67" s="68" t="s">
        <v>257</v>
      </c>
    </row>
    <row r="68" spans="1:31" x14ac:dyDescent="0.25">
      <c r="B68" s="78" t="s">
        <v>258</v>
      </c>
      <c r="C68" s="79"/>
      <c r="W68" s="122" t="s">
        <v>259</v>
      </c>
      <c r="X68" s="122"/>
      <c r="Y68" s="122"/>
      <c r="Z68" s="122"/>
      <c r="AA68" s="122"/>
      <c r="AB68" s="122"/>
      <c r="AC68" s="122"/>
    </row>
    <row r="69" spans="1:31" ht="14.25" customHeight="1" x14ac:dyDescent="0.25">
      <c r="B69" s="112" t="s">
        <v>234</v>
      </c>
      <c r="C69" s="112"/>
      <c r="D69" s="112"/>
      <c r="E69" s="112" t="s">
        <v>260</v>
      </c>
      <c r="F69" s="112"/>
      <c r="G69" s="112"/>
      <c r="H69" s="112"/>
      <c r="I69" s="112"/>
      <c r="J69" s="112"/>
      <c r="N69" s="80" t="s">
        <v>261</v>
      </c>
      <c r="X69" s="117" t="s">
        <v>262</v>
      </c>
      <c r="Y69" s="117"/>
      <c r="Z69" s="117"/>
      <c r="AA69" s="117"/>
      <c r="AB69" s="117"/>
      <c r="AC69" s="117"/>
      <c r="AD69" s="117"/>
    </row>
    <row r="70" spans="1:31" ht="14.25" customHeight="1" x14ac:dyDescent="0.25">
      <c r="B70" s="81" t="s">
        <v>18</v>
      </c>
      <c r="C70" s="81" t="s">
        <v>263</v>
      </c>
      <c r="D70" s="81" t="s">
        <v>264</v>
      </c>
      <c r="E70" s="112" t="s">
        <v>18</v>
      </c>
      <c r="F70" s="112"/>
      <c r="G70" s="112" t="s">
        <v>263</v>
      </c>
      <c r="H70" s="112"/>
      <c r="I70" s="112" t="s">
        <v>264</v>
      </c>
      <c r="J70" s="112"/>
    </row>
    <row r="71" spans="1:31" x14ac:dyDescent="0.25">
      <c r="B71" s="82" t="s">
        <v>29</v>
      </c>
      <c r="C71" s="82">
        <v>15</v>
      </c>
      <c r="D71" s="82">
        <v>27.78</v>
      </c>
      <c r="E71" s="74" t="s">
        <v>25</v>
      </c>
      <c r="F71" s="74"/>
      <c r="G71" s="113" t="s">
        <v>265</v>
      </c>
      <c r="H71" s="114"/>
      <c r="I71" s="115">
        <v>0</v>
      </c>
      <c r="J71" s="116"/>
    </row>
    <row r="72" spans="1:31" x14ac:dyDescent="0.25">
      <c r="B72" s="82" t="s">
        <v>28</v>
      </c>
      <c r="C72" s="82">
        <v>22</v>
      </c>
      <c r="D72" s="82">
        <v>40.74</v>
      </c>
      <c r="E72" s="74" t="s">
        <v>26</v>
      </c>
      <c r="F72" s="74"/>
      <c r="G72" s="83" t="s">
        <v>265</v>
      </c>
      <c r="H72" s="84"/>
      <c r="I72" s="85">
        <v>0</v>
      </c>
      <c r="J72" s="86"/>
    </row>
    <row r="73" spans="1:31" x14ac:dyDescent="0.25">
      <c r="B73" s="82" t="s">
        <v>27</v>
      </c>
      <c r="C73" s="82">
        <v>14</v>
      </c>
      <c r="D73" s="82">
        <v>25.93</v>
      </c>
      <c r="E73" s="74" t="s">
        <v>27</v>
      </c>
      <c r="F73" s="74"/>
      <c r="G73" s="83" t="s">
        <v>265</v>
      </c>
      <c r="H73" s="84"/>
      <c r="I73" s="85">
        <v>0</v>
      </c>
      <c r="J73" s="86"/>
    </row>
    <row r="74" spans="1:31" x14ac:dyDescent="0.25">
      <c r="B74" s="82" t="s">
        <v>256</v>
      </c>
      <c r="C74" s="82">
        <v>3</v>
      </c>
      <c r="D74" s="82">
        <v>5.56</v>
      </c>
      <c r="E74" s="74" t="s">
        <v>28</v>
      </c>
      <c r="F74" s="74"/>
      <c r="G74" s="83" t="s">
        <v>265</v>
      </c>
      <c r="H74" s="84"/>
      <c r="I74" s="85">
        <v>0</v>
      </c>
      <c r="J74" s="86"/>
    </row>
    <row r="75" spans="1:31" x14ac:dyDescent="0.25">
      <c r="B75" s="82" t="s">
        <v>25</v>
      </c>
      <c r="C75" s="82"/>
      <c r="D75" s="82">
        <v>0</v>
      </c>
      <c r="E75" s="74" t="s">
        <v>29</v>
      </c>
      <c r="F75" s="74"/>
      <c r="G75" s="83" t="s">
        <v>192</v>
      </c>
      <c r="H75" s="84"/>
      <c r="I75" s="85">
        <v>100</v>
      </c>
      <c r="J75" s="86"/>
    </row>
  </sheetData>
  <mergeCells count="46">
    <mergeCell ref="E10:F10"/>
    <mergeCell ref="G10:H10"/>
    <mergeCell ref="G9:H9"/>
    <mergeCell ref="Y9:AB9"/>
    <mergeCell ref="S9:T9"/>
    <mergeCell ref="I9:J9"/>
    <mergeCell ref="K9:L9"/>
    <mergeCell ref="M9:N9"/>
    <mergeCell ref="O9:P9"/>
    <mergeCell ref="W68:AC68"/>
    <mergeCell ref="AC9:AC11"/>
    <mergeCell ref="Q9:R9"/>
    <mergeCell ref="B1:G1"/>
    <mergeCell ref="W1:AB1"/>
    <mergeCell ref="B2:G2"/>
    <mergeCell ref="W2:AB2"/>
    <mergeCell ref="B3:G3"/>
    <mergeCell ref="A4:AC4"/>
    <mergeCell ref="A9:A11"/>
    <mergeCell ref="B9:B11"/>
    <mergeCell ref="C9:C11"/>
    <mergeCell ref="D9:D11"/>
    <mergeCell ref="E9:F9"/>
    <mergeCell ref="U9:V9"/>
    <mergeCell ref="W9:X9"/>
    <mergeCell ref="B69:D69"/>
    <mergeCell ref="E69:J69"/>
    <mergeCell ref="X69:AD69"/>
    <mergeCell ref="Q10:R10"/>
    <mergeCell ref="S10:T10"/>
    <mergeCell ref="U10:V10"/>
    <mergeCell ref="W10:W11"/>
    <mergeCell ref="X10:X11"/>
    <mergeCell ref="Y10:Y11"/>
    <mergeCell ref="O10:P10"/>
    <mergeCell ref="I10:J10"/>
    <mergeCell ref="K10:L10"/>
    <mergeCell ref="M10:N10"/>
    <mergeCell ref="Z10:Z11"/>
    <mergeCell ref="AA10:AA11"/>
    <mergeCell ref="AB10:AB11"/>
    <mergeCell ref="E70:F70"/>
    <mergeCell ref="G70:H70"/>
    <mergeCell ref="I70:J70"/>
    <mergeCell ref="G71:H71"/>
    <mergeCell ref="I71:J71"/>
  </mergeCells>
  <conditionalFormatting sqref="AD12:AD65">
    <cfRule type="cellIs" dxfId="3" priority="1" stopIfTrue="1" operator="equal">
      <formula>"SVG"</formula>
    </cfRule>
    <cfRule type="cellIs" dxfId="2" priority="2" stopIfTrue="1" operator="equal">
      <formula>"SVXS"</formula>
    </cfRule>
  </conditionalFormatting>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1"/>
  <sheetViews>
    <sheetView topLeftCell="A65" workbookViewId="0">
      <selection activeCell="K72" sqref="K72"/>
    </sheetView>
  </sheetViews>
  <sheetFormatPr defaultColWidth="9.125" defaultRowHeight="16.5" x14ac:dyDescent="0.25"/>
  <cols>
    <col min="1" max="1" width="7.25" style="35" customWidth="1"/>
    <col min="2" max="2" width="12.125" style="35" customWidth="1"/>
    <col min="3" max="3" width="23.625" style="35" customWidth="1"/>
    <col min="4" max="4" width="8.75" style="61" customWidth="1"/>
    <col min="5" max="5" width="7.875" style="35" customWidth="1"/>
    <col min="6" max="6" width="10.875" style="35" customWidth="1"/>
    <col min="7" max="7" width="7.25" style="35" customWidth="1"/>
    <col min="8" max="8" width="10.875" style="35" customWidth="1"/>
    <col min="9" max="9" width="14" style="60" customWidth="1"/>
    <col min="10" max="16384" width="9.125" style="35"/>
  </cols>
  <sheetData>
    <row r="1" spans="1:20" ht="15" customHeight="1" x14ac:dyDescent="0.25">
      <c r="A1" s="32"/>
      <c r="B1" s="32"/>
      <c r="C1" s="32"/>
      <c r="D1" s="33"/>
      <c r="E1" s="32"/>
      <c r="F1" s="32"/>
      <c r="G1" s="32"/>
      <c r="H1" s="32"/>
      <c r="I1" s="34" t="s">
        <v>193</v>
      </c>
    </row>
    <row r="2" spans="1:20" ht="17.100000000000001" customHeight="1" x14ac:dyDescent="0.25">
      <c r="A2" s="165" t="s">
        <v>194</v>
      </c>
      <c r="B2" s="165"/>
      <c r="C2" s="165"/>
      <c r="D2" s="165"/>
      <c r="E2" s="166" t="s">
        <v>0</v>
      </c>
      <c r="F2" s="166"/>
      <c r="G2" s="166"/>
      <c r="H2" s="166"/>
      <c r="I2" s="166"/>
      <c r="J2" s="36"/>
      <c r="K2" s="36"/>
      <c r="L2" s="36"/>
      <c r="M2" s="36"/>
      <c r="N2" s="36"/>
      <c r="O2" s="36"/>
      <c r="P2" s="36"/>
      <c r="Q2" s="36"/>
      <c r="R2" s="36"/>
      <c r="S2" s="36"/>
      <c r="T2" s="36"/>
    </row>
    <row r="3" spans="1:20" ht="17.100000000000001" customHeight="1" x14ac:dyDescent="0.25">
      <c r="A3" s="166" t="s">
        <v>2</v>
      </c>
      <c r="B3" s="166"/>
      <c r="C3" s="166"/>
      <c r="D3" s="166"/>
      <c r="E3" s="167" t="s">
        <v>195</v>
      </c>
      <c r="F3" s="167"/>
      <c r="G3" s="167"/>
      <c r="H3" s="167"/>
      <c r="I3" s="167"/>
      <c r="J3" s="36"/>
      <c r="K3" s="36"/>
      <c r="L3" s="36"/>
      <c r="M3" s="36"/>
      <c r="N3" s="36"/>
      <c r="O3" s="36"/>
      <c r="P3" s="36"/>
      <c r="Q3" s="36"/>
      <c r="R3" s="36"/>
      <c r="S3" s="36"/>
      <c r="T3" s="36"/>
    </row>
    <row r="4" spans="1:20" ht="17.100000000000001" customHeight="1" x14ac:dyDescent="0.25">
      <c r="A4" s="166" t="s">
        <v>3</v>
      </c>
      <c r="B4" s="166"/>
      <c r="C4" s="166"/>
      <c r="D4" s="166"/>
      <c r="E4" s="136"/>
      <c r="F4" s="136"/>
      <c r="G4" s="136"/>
      <c r="H4" s="136"/>
      <c r="I4" s="136"/>
      <c r="J4" s="36"/>
      <c r="K4" s="36"/>
      <c r="L4" s="36"/>
      <c r="M4" s="36"/>
      <c r="N4" s="36"/>
      <c r="O4" s="36"/>
      <c r="P4" s="36"/>
      <c r="Q4" s="36"/>
      <c r="R4" s="36"/>
      <c r="S4" s="36"/>
      <c r="T4" s="36"/>
    </row>
    <row r="5" spans="1:20" s="38" customFormat="1" ht="12" customHeight="1" x14ac:dyDescent="0.25">
      <c r="A5" s="142"/>
      <c r="B5" s="142"/>
      <c r="C5" s="142"/>
      <c r="D5" s="142"/>
      <c r="E5" s="37"/>
      <c r="I5" s="39"/>
      <c r="J5" s="37"/>
      <c r="K5" s="37"/>
      <c r="L5" s="37"/>
      <c r="M5" s="37"/>
      <c r="N5" s="37"/>
      <c r="O5" s="37"/>
      <c r="P5" s="37"/>
      <c r="Q5" s="37"/>
      <c r="R5" s="37"/>
      <c r="S5" s="37"/>
      <c r="T5" s="37"/>
    </row>
    <row r="6" spans="1:20" ht="24.95" customHeight="1" x14ac:dyDescent="0.3">
      <c r="A6" s="143" t="s">
        <v>196</v>
      </c>
      <c r="B6" s="143"/>
      <c r="C6" s="143"/>
      <c r="D6" s="143"/>
      <c r="E6" s="143"/>
      <c r="F6" s="143"/>
      <c r="G6" s="143"/>
      <c r="H6" s="143"/>
      <c r="I6" s="143"/>
      <c r="J6" s="40"/>
      <c r="K6" s="40"/>
      <c r="L6" s="40"/>
      <c r="M6" s="40"/>
      <c r="N6" s="40"/>
      <c r="O6" s="40"/>
      <c r="P6" s="40"/>
      <c r="Q6" s="40"/>
      <c r="R6" s="40"/>
      <c r="S6" s="40"/>
      <c r="T6" s="40"/>
    </row>
    <row r="7" spans="1:20" s="42" customFormat="1" ht="20.100000000000001" customHeight="1" x14ac:dyDescent="0.3">
      <c r="A7" s="143" t="s">
        <v>197</v>
      </c>
      <c r="B7" s="143"/>
      <c r="C7" s="143"/>
      <c r="D7" s="143"/>
      <c r="E7" s="143"/>
      <c r="F7" s="143"/>
      <c r="G7" s="143"/>
      <c r="H7" s="143"/>
      <c r="I7" s="143"/>
      <c r="J7" s="41"/>
      <c r="K7" s="41"/>
      <c r="L7" s="41"/>
      <c r="M7" s="41"/>
      <c r="N7" s="41"/>
      <c r="O7" s="41"/>
      <c r="P7" s="41"/>
      <c r="Q7" s="41"/>
      <c r="R7" s="41"/>
      <c r="S7" s="41"/>
      <c r="T7" s="41"/>
    </row>
    <row r="8" spans="1:20" s="42" customFormat="1" ht="18" customHeight="1" x14ac:dyDescent="0.3">
      <c r="A8" s="144" t="s">
        <v>215</v>
      </c>
      <c r="B8" s="144"/>
      <c r="C8" s="144"/>
      <c r="D8" s="144"/>
      <c r="E8" s="144"/>
      <c r="F8" s="144"/>
      <c r="G8" s="144"/>
      <c r="H8" s="144"/>
      <c r="I8" s="144"/>
      <c r="J8" s="43"/>
      <c r="K8" s="43"/>
      <c r="L8" s="43"/>
      <c r="M8" s="43"/>
      <c r="N8" s="43"/>
      <c r="O8" s="43"/>
      <c r="P8" s="43"/>
      <c r="Q8" s="43"/>
      <c r="R8" s="43"/>
      <c r="S8" s="43"/>
      <c r="T8" s="43"/>
    </row>
    <row r="9" spans="1:20" s="42" customFormat="1" ht="12" customHeight="1" x14ac:dyDescent="0.3">
      <c r="A9" s="44"/>
      <c r="B9" s="44"/>
      <c r="C9" s="44"/>
      <c r="D9" s="45"/>
      <c r="E9" s="44"/>
      <c r="F9" s="44"/>
      <c r="G9" s="44"/>
      <c r="H9" s="44"/>
      <c r="I9" s="34"/>
      <c r="J9" s="43"/>
      <c r="K9" s="43"/>
      <c r="L9" s="43"/>
      <c r="M9" s="43"/>
      <c r="N9" s="43"/>
      <c r="O9" s="43"/>
      <c r="P9" s="43"/>
      <c r="Q9" s="43"/>
      <c r="R9" s="43"/>
      <c r="S9" s="43"/>
      <c r="T9" s="43"/>
    </row>
    <row r="10" spans="1:20" s="46" customFormat="1" ht="36" customHeight="1" x14ac:dyDescent="0.2">
      <c r="A10" s="145" t="s">
        <v>198</v>
      </c>
      <c r="B10" s="145" t="s">
        <v>13</v>
      </c>
      <c r="C10" s="148" t="s">
        <v>14</v>
      </c>
      <c r="D10" s="149"/>
      <c r="E10" s="152" t="s">
        <v>199</v>
      </c>
      <c r="F10" s="153"/>
      <c r="G10" s="152" t="s">
        <v>200</v>
      </c>
      <c r="H10" s="153"/>
      <c r="I10" s="154" t="s">
        <v>20</v>
      </c>
    </row>
    <row r="11" spans="1:20" s="46" customFormat="1" ht="39" customHeight="1" x14ac:dyDescent="0.2">
      <c r="A11" s="146"/>
      <c r="B11" s="147"/>
      <c r="C11" s="150"/>
      <c r="D11" s="151"/>
      <c r="E11" s="47" t="s">
        <v>201</v>
      </c>
      <c r="F11" s="47" t="s">
        <v>202</v>
      </c>
      <c r="G11" s="47" t="s">
        <v>201</v>
      </c>
      <c r="H11" s="47" t="s">
        <v>202</v>
      </c>
      <c r="I11" s="155"/>
    </row>
    <row r="12" spans="1:20" s="46" customFormat="1" ht="23.25" customHeight="1" x14ac:dyDescent="0.2">
      <c r="A12" s="48">
        <v>1</v>
      </c>
      <c r="B12" s="30">
        <v>23001568</v>
      </c>
      <c r="C12" s="29" t="s">
        <v>103</v>
      </c>
      <c r="D12" s="28" t="s">
        <v>95</v>
      </c>
      <c r="E12" s="49">
        <v>67</v>
      </c>
      <c r="F12" s="50" t="s">
        <v>267</v>
      </c>
      <c r="G12" s="49">
        <v>67</v>
      </c>
      <c r="H12" s="50" t="s">
        <v>267</v>
      </c>
      <c r="I12" s="63"/>
    </row>
    <row r="13" spans="1:20" s="46" customFormat="1" ht="23.25" customHeight="1" x14ac:dyDescent="0.2">
      <c r="A13" s="48">
        <v>2</v>
      </c>
      <c r="B13" s="30">
        <v>23001551</v>
      </c>
      <c r="C13" s="29" t="s">
        <v>104</v>
      </c>
      <c r="D13" s="28" t="s">
        <v>84</v>
      </c>
      <c r="E13" s="49">
        <v>51</v>
      </c>
      <c r="F13" s="50" t="s">
        <v>267</v>
      </c>
      <c r="G13" s="49">
        <v>51</v>
      </c>
      <c r="H13" s="50" t="s">
        <v>267</v>
      </c>
      <c r="I13" s="64"/>
    </row>
    <row r="14" spans="1:20" s="46" customFormat="1" ht="23.25" customHeight="1" x14ac:dyDescent="0.2">
      <c r="A14" s="48">
        <v>3</v>
      </c>
      <c r="B14" s="30">
        <v>23001631</v>
      </c>
      <c r="C14" s="29" t="s">
        <v>105</v>
      </c>
      <c r="D14" s="28" t="s">
        <v>84</v>
      </c>
      <c r="E14" s="49">
        <v>50</v>
      </c>
      <c r="F14" s="50" t="s">
        <v>267</v>
      </c>
      <c r="G14" s="49">
        <v>50</v>
      </c>
      <c r="H14" s="50" t="s">
        <v>267</v>
      </c>
      <c r="I14" s="64"/>
    </row>
    <row r="15" spans="1:20" s="46" customFormat="1" ht="23.25" customHeight="1" x14ac:dyDescent="0.2">
      <c r="A15" s="48">
        <v>4</v>
      </c>
      <c r="B15" s="30">
        <v>23004773</v>
      </c>
      <c r="C15" s="29" t="s">
        <v>106</v>
      </c>
      <c r="D15" s="28" t="s">
        <v>85</v>
      </c>
      <c r="E15" s="49">
        <v>59</v>
      </c>
      <c r="F15" s="50" t="s">
        <v>267</v>
      </c>
      <c r="G15" s="49">
        <v>59</v>
      </c>
      <c r="H15" s="50" t="s">
        <v>267</v>
      </c>
      <c r="I15" s="64"/>
    </row>
    <row r="16" spans="1:20" s="46" customFormat="1" ht="23.25" customHeight="1" x14ac:dyDescent="0.2">
      <c r="A16" s="48">
        <v>5</v>
      </c>
      <c r="B16" s="30">
        <v>23000422</v>
      </c>
      <c r="C16" s="29" t="s">
        <v>107</v>
      </c>
      <c r="D16" s="28" t="s">
        <v>108</v>
      </c>
      <c r="E16" s="49">
        <v>50</v>
      </c>
      <c r="F16" s="50" t="s">
        <v>267</v>
      </c>
      <c r="G16" s="49">
        <v>50</v>
      </c>
      <c r="H16" s="50" t="s">
        <v>267</v>
      </c>
      <c r="I16" s="64"/>
    </row>
    <row r="17" spans="1:9" s="46" customFormat="1" ht="23.25" customHeight="1" x14ac:dyDescent="0.2">
      <c r="A17" s="48">
        <v>6</v>
      </c>
      <c r="B17" s="30">
        <v>23006118</v>
      </c>
      <c r="C17" s="29" t="s">
        <v>109</v>
      </c>
      <c r="D17" s="28" t="s">
        <v>110</v>
      </c>
      <c r="E17" s="49">
        <v>54</v>
      </c>
      <c r="F17" s="50" t="s">
        <v>267</v>
      </c>
      <c r="G17" s="49">
        <v>54</v>
      </c>
      <c r="H17" s="50" t="s">
        <v>267</v>
      </c>
      <c r="I17" s="64"/>
    </row>
    <row r="18" spans="1:9" s="46" customFormat="1" ht="23.25" customHeight="1" x14ac:dyDescent="0.2">
      <c r="A18" s="48">
        <v>7</v>
      </c>
      <c r="B18" s="30">
        <v>23000511</v>
      </c>
      <c r="C18" s="29" t="s">
        <v>111</v>
      </c>
      <c r="D18" s="28" t="s">
        <v>112</v>
      </c>
      <c r="E18" s="49">
        <v>57</v>
      </c>
      <c r="F18" s="50" t="s">
        <v>267</v>
      </c>
      <c r="G18" s="49">
        <v>57</v>
      </c>
      <c r="H18" s="50" t="s">
        <v>267</v>
      </c>
      <c r="I18" s="64"/>
    </row>
    <row r="19" spans="1:9" s="46" customFormat="1" ht="23.25" customHeight="1" x14ac:dyDescent="0.2">
      <c r="A19" s="48">
        <v>8</v>
      </c>
      <c r="B19" s="30">
        <v>23002552</v>
      </c>
      <c r="C19" s="29" t="s">
        <v>113</v>
      </c>
      <c r="D19" s="28" t="s">
        <v>114</v>
      </c>
      <c r="E19" s="49">
        <v>56</v>
      </c>
      <c r="F19" s="50" t="s">
        <v>267</v>
      </c>
      <c r="G19" s="49">
        <v>56</v>
      </c>
      <c r="H19" s="50" t="s">
        <v>267</v>
      </c>
      <c r="I19" s="64"/>
    </row>
    <row r="20" spans="1:9" s="46" customFormat="1" ht="23.25" customHeight="1" x14ac:dyDescent="0.2">
      <c r="A20" s="48">
        <v>9</v>
      </c>
      <c r="B20" s="30">
        <v>23001670</v>
      </c>
      <c r="C20" s="29" t="s">
        <v>115</v>
      </c>
      <c r="D20" s="28" t="s">
        <v>116</v>
      </c>
      <c r="E20" s="49">
        <v>52</v>
      </c>
      <c r="F20" s="50" t="s">
        <v>267</v>
      </c>
      <c r="G20" s="49">
        <v>52</v>
      </c>
      <c r="H20" s="50" t="s">
        <v>267</v>
      </c>
      <c r="I20" s="64"/>
    </row>
    <row r="21" spans="1:9" s="46" customFormat="1" ht="23.25" customHeight="1" x14ac:dyDescent="0.2">
      <c r="A21" s="48">
        <v>10</v>
      </c>
      <c r="B21" s="30">
        <v>23001130</v>
      </c>
      <c r="C21" s="29" t="s">
        <v>117</v>
      </c>
      <c r="D21" s="28" t="s">
        <v>116</v>
      </c>
      <c r="E21" s="49">
        <v>57</v>
      </c>
      <c r="F21" s="50" t="s">
        <v>267</v>
      </c>
      <c r="G21" s="49">
        <v>57</v>
      </c>
      <c r="H21" s="50" t="s">
        <v>267</v>
      </c>
      <c r="I21" s="64"/>
    </row>
    <row r="22" spans="1:9" s="46" customFormat="1" ht="23.25" customHeight="1" x14ac:dyDescent="0.2">
      <c r="A22" s="48">
        <v>11</v>
      </c>
      <c r="B22" s="30">
        <v>23001235</v>
      </c>
      <c r="C22" s="29" t="s">
        <v>118</v>
      </c>
      <c r="D22" s="28" t="s">
        <v>116</v>
      </c>
      <c r="E22" s="49">
        <v>59</v>
      </c>
      <c r="F22" s="50" t="s">
        <v>267</v>
      </c>
      <c r="G22" s="49">
        <v>59</v>
      </c>
      <c r="H22" s="50" t="s">
        <v>267</v>
      </c>
      <c r="I22" s="64"/>
    </row>
    <row r="23" spans="1:9" s="46" customFormat="1" ht="23.25" customHeight="1" x14ac:dyDescent="0.2">
      <c r="A23" s="48">
        <v>12</v>
      </c>
      <c r="B23" s="30">
        <v>23001016</v>
      </c>
      <c r="C23" s="29" t="s">
        <v>119</v>
      </c>
      <c r="D23" s="28" t="s">
        <v>96</v>
      </c>
      <c r="E23" s="49">
        <v>60</v>
      </c>
      <c r="F23" s="50" t="s">
        <v>267</v>
      </c>
      <c r="G23" s="49">
        <v>60</v>
      </c>
      <c r="H23" s="50" t="s">
        <v>267</v>
      </c>
      <c r="I23" s="64"/>
    </row>
    <row r="24" spans="1:9" s="46" customFormat="1" ht="23.25" customHeight="1" x14ac:dyDescent="0.2">
      <c r="A24" s="48">
        <v>13</v>
      </c>
      <c r="B24" s="30">
        <v>23001251</v>
      </c>
      <c r="C24" s="29" t="s">
        <v>120</v>
      </c>
      <c r="D24" s="28" t="s">
        <v>96</v>
      </c>
      <c r="E24" s="49">
        <v>57</v>
      </c>
      <c r="F24" s="50" t="s">
        <v>267</v>
      </c>
      <c r="G24" s="49">
        <v>57</v>
      </c>
      <c r="H24" s="50" t="s">
        <v>267</v>
      </c>
      <c r="I24" s="64"/>
    </row>
    <row r="25" spans="1:9" s="46" customFormat="1" ht="23.25" customHeight="1" x14ac:dyDescent="0.2">
      <c r="A25" s="48">
        <v>14</v>
      </c>
      <c r="B25" s="30">
        <v>23001520</v>
      </c>
      <c r="C25" s="29" t="s">
        <v>121</v>
      </c>
      <c r="D25" s="28" t="s">
        <v>122</v>
      </c>
      <c r="E25" s="49">
        <v>52</v>
      </c>
      <c r="F25" s="50" t="s">
        <v>267</v>
      </c>
      <c r="G25" s="49">
        <v>52</v>
      </c>
      <c r="H25" s="50" t="s">
        <v>267</v>
      </c>
      <c r="I25" s="64"/>
    </row>
    <row r="26" spans="1:9" s="46" customFormat="1" ht="23.25" customHeight="1" x14ac:dyDescent="0.2">
      <c r="A26" s="48">
        <v>15</v>
      </c>
      <c r="B26" s="30">
        <v>23001772</v>
      </c>
      <c r="C26" s="29" t="s">
        <v>123</v>
      </c>
      <c r="D26" s="28" t="s">
        <v>97</v>
      </c>
      <c r="E26" s="49">
        <v>71</v>
      </c>
      <c r="F26" s="50" t="s">
        <v>27</v>
      </c>
      <c r="G26" s="49">
        <v>71</v>
      </c>
      <c r="H26" s="50" t="s">
        <v>27</v>
      </c>
      <c r="I26" s="64"/>
    </row>
    <row r="27" spans="1:9" s="46" customFormat="1" ht="23.25" customHeight="1" x14ac:dyDescent="0.2">
      <c r="A27" s="48">
        <v>16</v>
      </c>
      <c r="B27" s="30">
        <v>23002409</v>
      </c>
      <c r="C27" s="29" t="s">
        <v>124</v>
      </c>
      <c r="D27" s="28" t="s">
        <v>97</v>
      </c>
      <c r="E27" s="49">
        <v>75</v>
      </c>
      <c r="F27" s="50" t="s">
        <v>27</v>
      </c>
      <c r="G27" s="49">
        <v>75</v>
      </c>
      <c r="H27" s="50" t="s">
        <v>27</v>
      </c>
      <c r="I27" s="64"/>
    </row>
    <row r="28" spans="1:9" s="46" customFormat="1" ht="23.25" customHeight="1" x14ac:dyDescent="0.2">
      <c r="A28" s="48">
        <v>17</v>
      </c>
      <c r="B28" s="30">
        <v>23001267</v>
      </c>
      <c r="C28" s="29" t="s">
        <v>125</v>
      </c>
      <c r="D28" s="28" t="s">
        <v>126</v>
      </c>
      <c r="E28" s="49">
        <v>57</v>
      </c>
      <c r="F28" s="50" t="s">
        <v>267</v>
      </c>
      <c r="G28" s="49">
        <v>57</v>
      </c>
      <c r="H28" s="50" t="s">
        <v>267</v>
      </c>
      <c r="I28" s="64"/>
    </row>
    <row r="29" spans="1:9" s="46" customFormat="1" ht="23.25" customHeight="1" x14ac:dyDescent="0.2">
      <c r="A29" s="48">
        <v>18</v>
      </c>
      <c r="B29" s="30">
        <v>23001143</v>
      </c>
      <c r="C29" s="29" t="s">
        <v>127</v>
      </c>
      <c r="D29" s="28" t="s">
        <v>98</v>
      </c>
      <c r="E29" s="49">
        <v>62</v>
      </c>
      <c r="F29" s="50" t="s">
        <v>267</v>
      </c>
      <c r="G29" s="49">
        <v>62</v>
      </c>
      <c r="H29" s="50" t="s">
        <v>267</v>
      </c>
      <c r="I29" s="64"/>
    </row>
    <row r="30" spans="1:9" s="46" customFormat="1" ht="23.25" customHeight="1" x14ac:dyDescent="0.2">
      <c r="A30" s="48">
        <v>19</v>
      </c>
      <c r="B30" s="30">
        <v>23001988</v>
      </c>
      <c r="C30" s="29" t="s">
        <v>128</v>
      </c>
      <c r="D30" s="28" t="s">
        <v>129</v>
      </c>
      <c r="E30" s="49">
        <v>54</v>
      </c>
      <c r="F30" s="50" t="s">
        <v>267</v>
      </c>
      <c r="G30" s="49">
        <v>54</v>
      </c>
      <c r="H30" s="50" t="s">
        <v>267</v>
      </c>
      <c r="I30" s="64"/>
    </row>
    <row r="31" spans="1:9" s="46" customFormat="1" ht="23.25" customHeight="1" x14ac:dyDescent="0.2">
      <c r="A31" s="48">
        <v>20</v>
      </c>
      <c r="B31" s="30">
        <v>23001730</v>
      </c>
      <c r="C31" s="29" t="s">
        <v>130</v>
      </c>
      <c r="D31" s="28" t="s">
        <v>86</v>
      </c>
      <c r="E31" s="49">
        <v>56</v>
      </c>
      <c r="F31" s="50" t="s">
        <v>267</v>
      </c>
      <c r="G31" s="49">
        <v>56</v>
      </c>
      <c r="H31" s="50" t="s">
        <v>267</v>
      </c>
      <c r="I31" s="64"/>
    </row>
    <row r="32" spans="1:9" s="46" customFormat="1" ht="23.25" customHeight="1" x14ac:dyDescent="0.2">
      <c r="A32" s="48">
        <v>21</v>
      </c>
      <c r="B32" s="30">
        <v>23001633</v>
      </c>
      <c r="C32" s="29" t="s">
        <v>131</v>
      </c>
      <c r="D32" s="28" t="s">
        <v>132</v>
      </c>
      <c r="E32" s="49">
        <v>56</v>
      </c>
      <c r="F32" s="50" t="s">
        <v>267</v>
      </c>
      <c r="G32" s="49">
        <v>56</v>
      </c>
      <c r="H32" s="50" t="s">
        <v>267</v>
      </c>
      <c r="I32" s="64"/>
    </row>
    <row r="33" spans="1:9" s="46" customFormat="1" ht="23.25" customHeight="1" x14ac:dyDescent="0.2">
      <c r="A33" s="48">
        <v>22</v>
      </c>
      <c r="B33" s="30">
        <v>23002574</v>
      </c>
      <c r="C33" s="29" t="s">
        <v>133</v>
      </c>
      <c r="D33" s="28" t="s">
        <v>87</v>
      </c>
      <c r="E33" s="49">
        <v>53</v>
      </c>
      <c r="F33" s="50" t="s">
        <v>267</v>
      </c>
      <c r="G33" s="49">
        <v>53</v>
      </c>
      <c r="H33" s="50" t="s">
        <v>267</v>
      </c>
      <c r="I33" s="64"/>
    </row>
    <row r="34" spans="1:9" s="46" customFormat="1" ht="23.25" customHeight="1" x14ac:dyDescent="0.2">
      <c r="A34" s="48">
        <v>23</v>
      </c>
      <c r="B34" s="30">
        <v>23001506</v>
      </c>
      <c r="C34" s="29" t="s">
        <v>135</v>
      </c>
      <c r="D34" s="28" t="s">
        <v>88</v>
      </c>
      <c r="E34" s="49">
        <v>50</v>
      </c>
      <c r="F34" s="50" t="s">
        <v>267</v>
      </c>
      <c r="G34" s="49">
        <v>50</v>
      </c>
      <c r="H34" s="50" t="s">
        <v>267</v>
      </c>
      <c r="I34" s="64"/>
    </row>
    <row r="35" spans="1:9" s="46" customFormat="1" ht="23.25" customHeight="1" x14ac:dyDescent="0.2">
      <c r="A35" s="48">
        <v>24</v>
      </c>
      <c r="B35" s="30">
        <v>23001187</v>
      </c>
      <c r="C35" s="29" t="s">
        <v>136</v>
      </c>
      <c r="D35" s="28" t="s">
        <v>137</v>
      </c>
      <c r="E35" s="49">
        <v>57</v>
      </c>
      <c r="F35" s="50" t="s">
        <v>267</v>
      </c>
      <c r="G35" s="49">
        <v>57</v>
      </c>
      <c r="H35" s="50" t="s">
        <v>267</v>
      </c>
      <c r="I35" s="64"/>
    </row>
    <row r="36" spans="1:9" s="46" customFormat="1" ht="23.25" customHeight="1" x14ac:dyDescent="0.2">
      <c r="A36" s="48">
        <v>25</v>
      </c>
      <c r="B36" s="30">
        <v>23001761</v>
      </c>
      <c r="C36" s="29" t="s">
        <v>115</v>
      </c>
      <c r="D36" s="28" t="s">
        <v>138</v>
      </c>
      <c r="E36" s="49">
        <v>58</v>
      </c>
      <c r="F36" s="50" t="s">
        <v>267</v>
      </c>
      <c r="G36" s="49">
        <v>58</v>
      </c>
      <c r="H36" s="50" t="s">
        <v>267</v>
      </c>
      <c r="I36" s="64"/>
    </row>
    <row r="37" spans="1:9" s="46" customFormat="1" ht="23.25" customHeight="1" x14ac:dyDescent="0.2">
      <c r="A37" s="48">
        <v>26</v>
      </c>
      <c r="B37" s="30">
        <v>23001262</v>
      </c>
      <c r="C37" s="29" t="s">
        <v>139</v>
      </c>
      <c r="D37" s="28" t="s">
        <v>140</v>
      </c>
      <c r="E37" s="49">
        <v>54</v>
      </c>
      <c r="F37" s="50" t="s">
        <v>267</v>
      </c>
      <c r="G37" s="49">
        <v>54</v>
      </c>
      <c r="H37" s="50" t="s">
        <v>267</v>
      </c>
      <c r="I37" s="64"/>
    </row>
    <row r="38" spans="1:9" s="46" customFormat="1" ht="23.25" customHeight="1" x14ac:dyDescent="0.2">
      <c r="A38" s="48">
        <v>27</v>
      </c>
      <c r="B38" s="30">
        <v>23004656</v>
      </c>
      <c r="C38" s="29" t="s">
        <v>141</v>
      </c>
      <c r="D38" s="28" t="s">
        <v>89</v>
      </c>
      <c r="E38" s="49">
        <v>51</v>
      </c>
      <c r="F38" s="50" t="s">
        <v>267</v>
      </c>
      <c r="G38" s="49">
        <v>51</v>
      </c>
      <c r="H38" s="50" t="s">
        <v>267</v>
      </c>
      <c r="I38" s="64"/>
    </row>
    <row r="39" spans="1:9" s="46" customFormat="1" ht="23.25" customHeight="1" x14ac:dyDescent="0.2">
      <c r="A39" s="48">
        <v>28</v>
      </c>
      <c r="B39" s="30">
        <v>23001137</v>
      </c>
      <c r="C39" s="29" t="s">
        <v>142</v>
      </c>
      <c r="D39" s="28" t="s">
        <v>89</v>
      </c>
      <c r="E39" s="49">
        <v>54</v>
      </c>
      <c r="F39" s="50" t="s">
        <v>267</v>
      </c>
      <c r="G39" s="49">
        <v>54</v>
      </c>
      <c r="H39" s="50" t="s">
        <v>267</v>
      </c>
      <c r="I39" s="64"/>
    </row>
    <row r="40" spans="1:9" s="46" customFormat="1" ht="23.25" customHeight="1" x14ac:dyDescent="0.2">
      <c r="A40" s="48">
        <v>29</v>
      </c>
      <c r="B40" s="30">
        <v>23000714</v>
      </c>
      <c r="C40" s="29" t="s">
        <v>143</v>
      </c>
      <c r="D40" s="28" t="s">
        <v>144</v>
      </c>
      <c r="E40" s="49">
        <v>65</v>
      </c>
      <c r="F40" s="50" t="s">
        <v>267</v>
      </c>
      <c r="G40" s="49">
        <v>65</v>
      </c>
      <c r="H40" s="50" t="s">
        <v>267</v>
      </c>
      <c r="I40" s="64"/>
    </row>
    <row r="41" spans="1:9" s="46" customFormat="1" ht="23.25" customHeight="1" x14ac:dyDescent="0.2">
      <c r="A41" s="48">
        <v>30</v>
      </c>
      <c r="B41" s="30">
        <v>23000760</v>
      </c>
      <c r="C41" s="29" t="s">
        <v>145</v>
      </c>
      <c r="D41" s="28" t="s">
        <v>144</v>
      </c>
      <c r="E41" s="49">
        <v>61</v>
      </c>
      <c r="F41" s="50" t="s">
        <v>267</v>
      </c>
      <c r="G41" s="49">
        <v>61</v>
      </c>
      <c r="H41" s="50" t="s">
        <v>267</v>
      </c>
      <c r="I41" s="64"/>
    </row>
    <row r="42" spans="1:9" s="46" customFormat="1" ht="23.25" customHeight="1" x14ac:dyDescent="0.2">
      <c r="A42" s="48">
        <v>31</v>
      </c>
      <c r="B42" s="30">
        <v>23000211</v>
      </c>
      <c r="C42" s="29" t="s">
        <v>146</v>
      </c>
      <c r="D42" s="28" t="s">
        <v>147</v>
      </c>
      <c r="E42" s="49">
        <v>64</v>
      </c>
      <c r="F42" s="50" t="s">
        <v>267</v>
      </c>
      <c r="G42" s="49">
        <v>64</v>
      </c>
      <c r="H42" s="50" t="s">
        <v>267</v>
      </c>
      <c r="I42" s="64"/>
    </row>
    <row r="43" spans="1:9" s="46" customFormat="1" ht="23.25" customHeight="1" x14ac:dyDescent="0.2">
      <c r="A43" s="48">
        <v>32</v>
      </c>
      <c r="B43" s="30">
        <v>23001639</v>
      </c>
      <c r="C43" s="29" t="s">
        <v>148</v>
      </c>
      <c r="D43" s="28" t="s">
        <v>149</v>
      </c>
      <c r="E43" s="49">
        <v>66</v>
      </c>
      <c r="F43" s="50" t="s">
        <v>267</v>
      </c>
      <c r="G43" s="49">
        <v>66</v>
      </c>
      <c r="H43" s="50" t="s">
        <v>267</v>
      </c>
      <c r="I43" s="64"/>
    </row>
    <row r="44" spans="1:9" s="46" customFormat="1" ht="23.25" customHeight="1" x14ac:dyDescent="0.2">
      <c r="A44" s="48">
        <v>33</v>
      </c>
      <c r="B44" s="30">
        <v>23001749</v>
      </c>
      <c r="C44" s="29" t="s">
        <v>150</v>
      </c>
      <c r="D44" s="28" t="s">
        <v>151</v>
      </c>
      <c r="E44" s="49">
        <v>57</v>
      </c>
      <c r="F44" s="50" t="s">
        <v>267</v>
      </c>
      <c r="G44" s="49">
        <v>57</v>
      </c>
      <c r="H44" s="50" t="s">
        <v>267</v>
      </c>
      <c r="I44" s="64"/>
    </row>
    <row r="45" spans="1:9" s="46" customFormat="1" ht="23.25" customHeight="1" x14ac:dyDescent="0.2">
      <c r="A45" s="48">
        <v>34</v>
      </c>
      <c r="B45" s="30">
        <v>23002493</v>
      </c>
      <c r="C45" s="29" t="s">
        <v>152</v>
      </c>
      <c r="D45" s="28" t="s">
        <v>99</v>
      </c>
      <c r="E45" s="49">
        <v>55</v>
      </c>
      <c r="F45" s="50" t="s">
        <v>267</v>
      </c>
      <c r="G45" s="49">
        <v>55</v>
      </c>
      <c r="H45" s="50" t="s">
        <v>267</v>
      </c>
      <c r="I45" s="64"/>
    </row>
    <row r="46" spans="1:9" s="46" customFormat="1" ht="23.25" customHeight="1" x14ac:dyDescent="0.2">
      <c r="A46" s="48">
        <v>35</v>
      </c>
      <c r="B46" s="30">
        <v>23001762</v>
      </c>
      <c r="C46" s="29" t="s">
        <v>153</v>
      </c>
      <c r="D46" s="28" t="s">
        <v>154</v>
      </c>
      <c r="E46" s="49">
        <v>59</v>
      </c>
      <c r="F46" s="50" t="s">
        <v>267</v>
      </c>
      <c r="G46" s="49">
        <v>59</v>
      </c>
      <c r="H46" s="50" t="s">
        <v>267</v>
      </c>
      <c r="I46" s="64"/>
    </row>
    <row r="47" spans="1:9" s="46" customFormat="1" ht="23.25" customHeight="1" x14ac:dyDescent="0.2">
      <c r="A47" s="48">
        <v>36</v>
      </c>
      <c r="B47" s="30">
        <v>23000169</v>
      </c>
      <c r="C47" s="29" t="s">
        <v>155</v>
      </c>
      <c r="D47" s="28" t="s">
        <v>154</v>
      </c>
      <c r="E47" s="49">
        <v>59</v>
      </c>
      <c r="F47" s="50" t="s">
        <v>267</v>
      </c>
      <c r="G47" s="49">
        <v>59</v>
      </c>
      <c r="H47" s="50" t="s">
        <v>267</v>
      </c>
      <c r="I47" s="64"/>
    </row>
    <row r="48" spans="1:9" s="46" customFormat="1" ht="23.25" customHeight="1" x14ac:dyDescent="0.2">
      <c r="A48" s="48">
        <v>37</v>
      </c>
      <c r="B48" s="31">
        <v>23004295</v>
      </c>
      <c r="C48" s="27" t="s">
        <v>156</v>
      </c>
      <c r="D48" s="26" t="s">
        <v>157</v>
      </c>
      <c r="E48" s="49">
        <v>50</v>
      </c>
      <c r="F48" s="50" t="s">
        <v>267</v>
      </c>
      <c r="G48" s="49">
        <v>50</v>
      </c>
      <c r="H48" s="50" t="s">
        <v>267</v>
      </c>
      <c r="I48" s="64"/>
    </row>
    <row r="49" spans="1:9" s="46" customFormat="1" ht="23.25" customHeight="1" x14ac:dyDescent="0.2">
      <c r="A49" s="48">
        <v>38</v>
      </c>
      <c r="B49" s="31">
        <v>23001515</v>
      </c>
      <c r="C49" s="27" t="s">
        <v>158</v>
      </c>
      <c r="D49" s="26" t="s">
        <v>157</v>
      </c>
      <c r="E49" s="49">
        <v>50</v>
      </c>
      <c r="F49" s="50" t="s">
        <v>267</v>
      </c>
      <c r="G49" s="49">
        <v>50</v>
      </c>
      <c r="H49" s="50" t="s">
        <v>267</v>
      </c>
      <c r="I49" s="64"/>
    </row>
    <row r="50" spans="1:9" s="46" customFormat="1" ht="23.25" customHeight="1" x14ac:dyDescent="0.2">
      <c r="A50" s="48">
        <v>39</v>
      </c>
      <c r="B50" s="31">
        <v>23004322</v>
      </c>
      <c r="C50" s="27" t="s">
        <v>159</v>
      </c>
      <c r="D50" s="26" t="s">
        <v>160</v>
      </c>
      <c r="E50" s="49">
        <v>62</v>
      </c>
      <c r="F50" s="50" t="s">
        <v>267</v>
      </c>
      <c r="G50" s="49">
        <v>62</v>
      </c>
      <c r="H50" s="50" t="s">
        <v>267</v>
      </c>
      <c r="I50" s="64"/>
    </row>
    <row r="51" spans="1:9" s="46" customFormat="1" ht="23.25" customHeight="1" x14ac:dyDescent="0.2">
      <c r="A51" s="48">
        <v>40</v>
      </c>
      <c r="B51" s="31">
        <v>23000189</v>
      </c>
      <c r="C51" s="27" t="s">
        <v>135</v>
      </c>
      <c r="D51" s="26" t="s">
        <v>100</v>
      </c>
      <c r="E51" s="49">
        <v>59</v>
      </c>
      <c r="F51" s="50" t="s">
        <v>267</v>
      </c>
      <c r="G51" s="49">
        <v>59</v>
      </c>
      <c r="H51" s="50" t="s">
        <v>267</v>
      </c>
      <c r="I51" s="64"/>
    </row>
    <row r="52" spans="1:9" s="46" customFormat="1" ht="23.25" customHeight="1" x14ac:dyDescent="0.2">
      <c r="A52" s="48">
        <v>41</v>
      </c>
      <c r="B52" s="31">
        <v>23000910</v>
      </c>
      <c r="C52" s="27" t="s">
        <v>161</v>
      </c>
      <c r="D52" s="26" t="s">
        <v>162</v>
      </c>
      <c r="E52" s="49">
        <v>59</v>
      </c>
      <c r="F52" s="50" t="s">
        <v>267</v>
      </c>
      <c r="G52" s="49">
        <v>59</v>
      </c>
      <c r="H52" s="50" t="s">
        <v>267</v>
      </c>
      <c r="I52" s="64"/>
    </row>
    <row r="53" spans="1:9" s="46" customFormat="1" ht="23.25" customHeight="1" x14ac:dyDescent="0.2">
      <c r="A53" s="48">
        <v>42</v>
      </c>
      <c r="B53" s="31">
        <v>23001885</v>
      </c>
      <c r="C53" s="27" t="s">
        <v>163</v>
      </c>
      <c r="D53" s="26" t="s">
        <v>101</v>
      </c>
      <c r="E53" s="49">
        <v>61</v>
      </c>
      <c r="F53" s="50" t="s">
        <v>267</v>
      </c>
      <c r="G53" s="49">
        <v>61</v>
      </c>
      <c r="H53" s="50" t="s">
        <v>267</v>
      </c>
      <c r="I53" s="64"/>
    </row>
    <row r="54" spans="1:9" s="46" customFormat="1" ht="23.25" customHeight="1" x14ac:dyDescent="0.2">
      <c r="A54" s="48">
        <v>43</v>
      </c>
      <c r="B54" s="31">
        <v>23000761</v>
      </c>
      <c r="C54" s="27" t="s">
        <v>164</v>
      </c>
      <c r="D54" s="26" t="s">
        <v>165</v>
      </c>
      <c r="E54" s="49">
        <v>64</v>
      </c>
      <c r="F54" s="50" t="s">
        <v>267</v>
      </c>
      <c r="G54" s="49">
        <v>64</v>
      </c>
      <c r="H54" s="50" t="s">
        <v>267</v>
      </c>
      <c r="I54" s="64"/>
    </row>
    <row r="55" spans="1:9" s="46" customFormat="1" ht="23.25" customHeight="1" x14ac:dyDescent="0.2">
      <c r="A55" s="48">
        <v>44</v>
      </c>
      <c r="B55" s="31">
        <v>23002517</v>
      </c>
      <c r="C55" s="27" t="s">
        <v>166</v>
      </c>
      <c r="D55" s="26" t="s">
        <v>167</v>
      </c>
      <c r="E55" s="49">
        <v>59</v>
      </c>
      <c r="F55" s="50" t="s">
        <v>267</v>
      </c>
      <c r="G55" s="49">
        <v>59</v>
      </c>
      <c r="H55" s="50" t="s">
        <v>267</v>
      </c>
      <c r="I55" s="64"/>
    </row>
    <row r="56" spans="1:9" s="46" customFormat="1" ht="23.25" customHeight="1" x14ac:dyDescent="0.2">
      <c r="A56" s="48">
        <v>45</v>
      </c>
      <c r="B56" s="31">
        <v>23002704</v>
      </c>
      <c r="C56" s="27" t="s">
        <v>168</v>
      </c>
      <c r="D56" s="26" t="s">
        <v>167</v>
      </c>
      <c r="E56" s="49">
        <v>54</v>
      </c>
      <c r="F56" s="50" t="s">
        <v>267</v>
      </c>
      <c r="G56" s="49">
        <v>54</v>
      </c>
      <c r="H56" s="50" t="s">
        <v>267</v>
      </c>
      <c r="I56" s="64"/>
    </row>
    <row r="57" spans="1:9" s="46" customFormat="1" ht="23.25" customHeight="1" x14ac:dyDescent="0.2">
      <c r="A57" s="48">
        <v>46</v>
      </c>
      <c r="B57" s="31">
        <v>23001216</v>
      </c>
      <c r="C57" s="27" t="s">
        <v>169</v>
      </c>
      <c r="D57" s="26" t="s">
        <v>170</v>
      </c>
      <c r="E57" s="49">
        <v>52</v>
      </c>
      <c r="F57" s="50" t="s">
        <v>267</v>
      </c>
      <c r="G57" s="49">
        <v>52</v>
      </c>
      <c r="H57" s="50" t="s">
        <v>267</v>
      </c>
      <c r="I57" s="64"/>
    </row>
    <row r="58" spans="1:9" s="46" customFormat="1" ht="23.25" customHeight="1" x14ac:dyDescent="0.2">
      <c r="A58" s="48">
        <v>47</v>
      </c>
      <c r="B58" s="31">
        <v>23001756</v>
      </c>
      <c r="C58" s="27" t="s">
        <v>171</v>
      </c>
      <c r="D58" s="26" t="s">
        <v>172</v>
      </c>
      <c r="E58" s="49">
        <v>81</v>
      </c>
      <c r="F58" s="50" t="s">
        <v>26</v>
      </c>
      <c r="G58" s="49">
        <v>81</v>
      </c>
      <c r="H58" s="50" t="s">
        <v>26</v>
      </c>
      <c r="I58" s="64"/>
    </row>
    <row r="59" spans="1:9" s="46" customFormat="1" ht="23.25" customHeight="1" x14ac:dyDescent="0.2">
      <c r="A59" s="48">
        <v>48</v>
      </c>
      <c r="B59" s="31">
        <v>23001176</v>
      </c>
      <c r="C59" s="27" t="s">
        <v>130</v>
      </c>
      <c r="D59" s="26" t="s">
        <v>173</v>
      </c>
      <c r="E59" s="49">
        <v>54</v>
      </c>
      <c r="F59" s="50" t="s">
        <v>267</v>
      </c>
      <c r="G59" s="49">
        <v>54</v>
      </c>
      <c r="H59" s="50" t="s">
        <v>267</v>
      </c>
      <c r="I59" s="64"/>
    </row>
    <row r="60" spans="1:9" s="46" customFormat="1" ht="23.25" customHeight="1" x14ac:dyDescent="0.2">
      <c r="A60" s="48">
        <v>49</v>
      </c>
      <c r="B60" s="31">
        <v>23001745</v>
      </c>
      <c r="C60" s="27" t="s">
        <v>174</v>
      </c>
      <c r="D60" s="26" t="s">
        <v>175</v>
      </c>
      <c r="E60" s="49">
        <v>54</v>
      </c>
      <c r="F60" s="50" t="s">
        <v>267</v>
      </c>
      <c r="G60" s="49">
        <v>54</v>
      </c>
      <c r="H60" s="50" t="s">
        <v>267</v>
      </c>
      <c r="I60" s="64"/>
    </row>
    <row r="61" spans="1:9" s="46" customFormat="1" ht="23.25" customHeight="1" x14ac:dyDescent="0.2">
      <c r="A61" s="48">
        <v>50</v>
      </c>
      <c r="B61" s="31">
        <v>23002337</v>
      </c>
      <c r="C61" s="27" t="s">
        <v>176</v>
      </c>
      <c r="D61" s="26" t="s">
        <v>90</v>
      </c>
      <c r="E61" s="49">
        <v>51</v>
      </c>
      <c r="F61" s="50" t="s">
        <v>267</v>
      </c>
      <c r="G61" s="49">
        <v>51</v>
      </c>
      <c r="H61" s="50" t="s">
        <v>267</v>
      </c>
      <c r="I61" s="64"/>
    </row>
    <row r="62" spans="1:9" s="46" customFormat="1" ht="23.25" customHeight="1" x14ac:dyDescent="0.2">
      <c r="A62" s="48">
        <v>51</v>
      </c>
      <c r="B62" s="31">
        <v>23000754</v>
      </c>
      <c r="C62" s="27" t="s">
        <v>177</v>
      </c>
      <c r="D62" s="26" t="s">
        <v>90</v>
      </c>
      <c r="E62" s="49">
        <v>54</v>
      </c>
      <c r="F62" s="50" t="s">
        <v>267</v>
      </c>
      <c r="G62" s="49">
        <v>54</v>
      </c>
      <c r="H62" s="50" t="s">
        <v>267</v>
      </c>
      <c r="I62" s="64"/>
    </row>
    <row r="63" spans="1:9" s="46" customFormat="1" ht="23.25" customHeight="1" x14ac:dyDescent="0.2">
      <c r="A63" s="48">
        <v>52</v>
      </c>
      <c r="B63" s="31">
        <v>23001541</v>
      </c>
      <c r="C63" s="27" t="s">
        <v>178</v>
      </c>
      <c r="D63" s="26" t="s">
        <v>179</v>
      </c>
      <c r="E63" s="49">
        <v>61</v>
      </c>
      <c r="F63" s="50" t="s">
        <v>267</v>
      </c>
      <c r="G63" s="49">
        <v>61</v>
      </c>
      <c r="H63" s="50" t="s">
        <v>267</v>
      </c>
      <c r="I63" s="64"/>
    </row>
    <row r="64" spans="1:9" s="46" customFormat="1" ht="23.25" customHeight="1" x14ac:dyDescent="0.2">
      <c r="A64" s="48">
        <v>53</v>
      </c>
      <c r="B64" s="31">
        <v>23001620</v>
      </c>
      <c r="C64" s="27" t="s">
        <v>180</v>
      </c>
      <c r="D64" s="26" t="s">
        <v>179</v>
      </c>
      <c r="E64" s="49">
        <v>53</v>
      </c>
      <c r="F64" s="50" t="s">
        <v>267</v>
      </c>
      <c r="G64" s="49">
        <v>53</v>
      </c>
      <c r="H64" s="50" t="s">
        <v>267</v>
      </c>
      <c r="I64" s="64"/>
    </row>
    <row r="65" spans="1:10" s="46" customFormat="1" ht="23.25" customHeight="1" x14ac:dyDescent="0.2">
      <c r="A65" s="48">
        <v>54</v>
      </c>
      <c r="B65" s="31">
        <v>23002222</v>
      </c>
      <c r="C65" s="27" t="s">
        <v>134</v>
      </c>
      <c r="D65" s="26" t="s">
        <v>181</v>
      </c>
      <c r="E65" s="49">
        <v>54</v>
      </c>
      <c r="F65" s="50" t="s">
        <v>267</v>
      </c>
      <c r="G65" s="49">
        <v>54</v>
      </c>
      <c r="H65" s="50" t="s">
        <v>267</v>
      </c>
      <c r="I65" s="64"/>
    </row>
    <row r="66" spans="1:10" ht="20.100000000000001" customHeight="1" x14ac:dyDescent="0.25">
      <c r="A66" s="51"/>
      <c r="B66" s="51"/>
      <c r="C66" s="156" t="s">
        <v>203</v>
      </c>
      <c r="D66" s="156"/>
      <c r="E66" s="156"/>
      <c r="F66" s="156"/>
      <c r="G66" s="156"/>
      <c r="H66" s="156"/>
      <c r="I66" s="156"/>
    </row>
    <row r="67" spans="1:10" ht="18" customHeight="1" x14ac:dyDescent="0.25">
      <c r="A67" s="52"/>
      <c r="B67" s="52"/>
      <c r="C67" s="157" t="s">
        <v>204</v>
      </c>
      <c r="D67" s="158"/>
      <c r="E67" s="161" t="s">
        <v>199</v>
      </c>
      <c r="F67" s="162"/>
      <c r="G67" s="161" t="s">
        <v>200</v>
      </c>
      <c r="H67" s="162"/>
      <c r="I67" s="163" t="s">
        <v>20</v>
      </c>
    </row>
    <row r="68" spans="1:10" s="46" customFormat="1" ht="18" customHeight="1" x14ac:dyDescent="0.2">
      <c r="A68" s="53"/>
      <c r="B68" s="53"/>
      <c r="C68" s="159"/>
      <c r="D68" s="160"/>
      <c r="E68" s="47" t="s">
        <v>205</v>
      </c>
      <c r="F68" s="54" t="s">
        <v>206</v>
      </c>
      <c r="G68" s="47" t="s">
        <v>205</v>
      </c>
      <c r="H68" s="54" t="s">
        <v>206</v>
      </c>
      <c r="I68" s="164"/>
    </row>
    <row r="69" spans="1:10" ht="18" customHeight="1" x14ac:dyDescent="0.25">
      <c r="A69" s="52"/>
      <c r="B69" s="52"/>
      <c r="C69" s="137" t="s">
        <v>207</v>
      </c>
      <c r="D69" s="138"/>
      <c r="E69" s="48">
        <f>COUNTIF(F12:F65,"Xuất sắc")</f>
        <v>0</v>
      </c>
      <c r="F69" s="91">
        <f>E69*100/54</f>
        <v>0</v>
      </c>
      <c r="G69" s="48">
        <f>COUNTIF(H12:H65,"Xuất sắc")</f>
        <v>0</v>
      </c>
      <c r="H69" s="91">
        <f>G69*100/54</f>
        <v>0</v>
      </c>
      <c r="I69" s="92"/>
    </row>
    <row r="70" spans="1:10" ht="18" customHeight="1" x14ac:dyDescent="0.25">
      <c r="A70" s="52"/>
      <c r="B70" s="52"/>
      <c r="C70" s="137" t="s">
        <v>208</v>
      </c>
      <c r="D70" s="138"/>
      <c r="E70" s="48">
        <f>COUNTIF(F12:F65,"Tốt")</f>
        <v>1</v>
      </c>
      <c r="F70" s="91">
        <f t="shared" ref="F70:F74" si="0">E70*100/54</f>
        <v>1.8518518518518519</v>
      </c>
      <c r="G70" s="48">
        <f>COUNTIF(H12:H65,"Tốt")</f>
        <v>1</v>
      </c>
      <c r="H70" s="91">
        <f t="shared" ref="H70:H74" si="1">G70*100/54</f>
        <v>1.8518518518518519</v>
      </c>
      <c r="I70" s="55"/>
    </row>
    <row r="71" spans="1:10" ht="18" customHeight="1" x14ac:dyDescent="0.25">
      <c r="A71" s="52"/>
      <c r="B71" s="52"/>
      <c r="C71" s="137" t="s">
        <v>209</v>
      </c>
      <c r="D71" s="138"/>
      <c r="E71" s="48">
        <f>COUNTIF(F12:F65,"Khá")</f>
        <v>2</v>
      </c>
      <c r="F71" s="91">
        <f t="shared" si="0"/>
        <v>3.7037037037037037</v>
      </c>
      <c r="G71" s="48">
        <f>COUNTIF(H12:H65,"Khá")</f>
        <v>2</v>
      </c>
      <c r="H71" s="91">
        <f t="shared" si="1"/>
        <v>3.7037037037037037</v>
      </c>
      <c r="I71" s="55"/>
    </row>
    <row r="72" spans="1:10" ht="18" customHeight="1" x14ac:dyDescent="0.25">
      <c r="A72" s="52"/>
      <c r="B72" s="52"/>
      <c r="C72" s="137" t="s">
        <v>210</v>
      </c>
      <c r="D72" s="138"/>
      <c r="E72" s="48">
        <f>COUNTIF(F12:F65,"TB")</f>
        <v>51</v>
      </c>
      <c r="F72" s="91">
        <f t="shared" si="0"/>
        <v>94.444444444444443</v>
      </c>
      <c r="G72" s="48">
        <f>COUNTIF(H12:H65,"TB")</f>
        <v>51</v>
      </c>
      <c r="H72" s="91">
        <f t="shared" si="1"/>
        <v>94.444444444444443</v>
      </c>
      <c r="I72" s="55"/>
    </row>
    <row r="73" spans="1:10" ht="18" customHeight="1" x14ac:dyDescent="0.25">
      <c r="A73" s="52"/>
      <c r="B73" s="52"/>
      <c r="C73" s="137" t="s">
        <v>211</v>
      </c>
      <c r="D73" s="138"/>
      <c r="E73" s="48">
        <f>COUNTIF(F12:F65,"Yếu")</f>
        <v>0</v>
      </c>
      <c r="F73" s="91">
        <f t="shared" si="0"/>
        <v>0</v>
      </c>
      <c r="G73" s="48">
        <f>COUNTIF(H12:H65,"Yếu")</f>
        <v>0</v>
      </c>
      <c r="H73" s="91">
        <f t="shared" si="1"/>
        <v>0</v>
      </c>
      <c r="I73" s="55"/>
    </row>
    <row r="74" spans="1:10" ht="18" customHeight="1" thickBot="1" x14ac:dyDescent="0.3">
      <c r="A74" s="52"/>
      <c r="B74" s="52"/>
      <c r="C74" s="139" t="s">
        <v>212</v>
      </c>
      <c r="D74" s="140"/>
      <c r="E74" s="48">
        <f>COUNTIF(F54:F67,"Không XL")</f>
        <v>0</v>
      </c>
      <c r="F74" s="91">
        <f t="shared" si="0"/>
        <v>0</v>
      </c>
      <c r="G74" s="48">
        <f>COUNTIF(H54:H67,"Không XL")</f>
        <v>0</v>
      </c>
      <c r="H74" s="91">
        <f t="shared" si="1"/>
        <v>0</v>
      </c>
      <c r="I74" s="56"/>
    </row>
    <row r="75" spans="1:10" x14ac:dyDescent="0.25">
      <c r="C75" s="57"/>
      <c r="D75" s="58"/>
      <c r="F75" s="59"/>
    </row>
    <row r="76" spans="1:10" ht="18" customHeight="1" x14ac:dyDescent="0.25">
      <c r="E76" s="141" t="s">
        <v>266</v>
      </c>
      <c r="F76" s="141"/>
      <c r="G76" s="141"/>
      <c r="H76" s="141"/>
      <c r="I76" s="141"/>
    </row>
    <row r="77" spans="1:10" ht="18" customHeight="1" x14ac:dyDescent="0.25">
      <c r="A77" s="136" t="s">
        <v>213</v>
      </c>
      <c r="B77" s="136"/>
      <c r="C77" s="136"/>
      <c r="D77" s="136"/>
      <c r="E77" s="136" t="s">
        <v>214</v>
      </c>
      <c r="F77" s="136"/>
      <c r="G77" s="136"/>
      <c r="H77" s="136"/>
      <c r="I77" s="136"/>
      <c r="J77" s="62"/>
    </row>
    <row r="78" spans="1:10" ht="18" customHeight="1" x14ac:dyDescent="0.25"/>
    <row r="79" spans="1:10" ht="18" customHeight="1" x14ac:dyDescent="0.25"/>
    <row r="80" spans="1:10" ht="18" customHeight="1" x14ac:dyDescent="0.25"/>
    <row r="81" ht="18" customHeight="1" x14ac:dyDescent="0.25"/>
  </sheetData>
  <mergeCells count="30">
    <mergeCell ref="A2:D2"/>
    <mergeCell ref="E2:I2"/>
    <mergeCell ref="A3:D3"/>
    <mergeCell ref="E3:I3"/>
    <mergeCell ref="A4:D4"/>
    <mergeCell ref="E4:I4"/>
    <mergeCell ref="C69:D69"/>
    <mergeCell ref="A5:D5"/>
    <mergeCell ref="A6:I6"/>
    <mergeCell ref="A7:I7"/>
    <mergeCell ref="A8:I8"/>
    <mergeCell ref="A10:A11"/>
    <mergeCell ref="B10:B11"/>
    <mergeCell ref="C10:D11"/>
    <mergeCell ref="E10:F10"/>
    <mergeCell ref="G10:H10"/>
    <mergeCell ref="I10:I11"/>
    <mergeCell ref="C66:I66"/>
    <mergeCell ref="C67:D68"/>
    <mergeCell ref="E67:F67"/>
    <mergeCell ref="G67:H67"/>
    <mergeCell ref="I67:I68"/>
    <mergeCell ref="A77:D77"/>
    <mergeCell ref="E77:I77"/>
    <mergeCell ref="C70:D70"/>
    <mergeCell ref="C71:D71"/>
    <mergeCell ref="C72:D72"/>
    <mergeCell ref="C73:D73"/>
    <mergeCell ref="C74:D74"/>
    <mergeCell ref="E76:I76"/>
  </mergeCells>
  <conditionalFormatting sqref="F12:F65 H12:H65">
    <cfRule type="cellIs" dxfId="1" priority="5" stopIfTrue="1" operator="equal">
      <formula>"SVG"</formula>
    </cfRule>
    <cfRule type="cellIs" dxfId="0" priority="6"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BIÊN BẢN HỌP LỚP</vt:lpstr>
      <vt:lpstr>BẢNG ĐIỂM</vt:lpstr>
      <vt:lpstr>BẢNG TỔNG</vt:lpstr>
      <vt:lpstr>'BIÊN BẢN HỌP LỚP'!Print_Titles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BillGates</cp:lastModifiedBy>
  <cp:lastPrinted>2024-01-05T00:33:54Z</cp:lastPrinted>
  <dcterms:created xsi:type="dcterms:W3CDTF">2023-12-01T01:41:38Z</dcterms:created>
  <dcterms:modified xsi:type="dcterms:W3CDTF">2024-02-22T23:50:26Z</dcterms:modified>
</cp:coreProperties>
</file>