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My Drive\Bảo Châu\CHOU CHOU\BÁO CÁO PHÒNG\THI ĐUA THÁNG\"/>
    </mc:Choice>
  </mc:AlternateContent>
  <bookViews>
    <workbookView xWindow="0" yWindow="0" windowWidth="14925" windowHeight="727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S14" i="6" l="1"/>
  <c r="S15" i="6"/>
  <c r="S16" i="6"/>
  <c r="S17" i="6"/>
  <c r="S18" i="6"/>
  <c r="S19" i="6"/>
  <c r="S20" i="6"/>
  <c r="F20" i="2" s="1"/>
  <c r="S21" i="6"/>
  <c r="F21" i="2" s="1"/>
  <c r="S22" i="6"/>
  <c r="F22" i="2" s="1"/>
  <c r="S23" i="6"/>
  <c r="S24" i="6"/>
  <c r="S25" i="6"/>
  <c r="AD14" i="6"/>
  <c r="AD15" i="6"/>
  <c r="AD16" i="6"/>
  <c r="AD17" i="6"/>
  <c r="AD18" i="6"/>
  <c r="AD19" i="6"/>
  <c r="AD20" i="6"/>
  <c r="G20" i="2" s="1"/>
  <c r="AD21" i="6"/>
  <c r="G21" i="2" s="1"/>
  <c r="AD22" i="6"/>
  <c r="G22" i="2" s="1"/>
  <c r="AD23" i="6"/>
  <c r="AD24" i="6"/>
  <c r="AD25" i="6"/>
  <c r="AD11" i="6"/>
  <c r="F39" i="2" l="1"/>
  <c r="F38" i="2"/>
  <c r="F37" i="2"/>
  <c r="F36" i="2"/>
  <c r="F35" i="2"/>
  <c r="F34" i="2"/>
  <c r="F33" i="2"/>
  <c r="F32" i="2"/>
  <c r="F31" i="2"/>
  <c r="F30" i="2"/>
  <c r="F29" i="2"/>
  <c r="D30" i="2"/>
  <c r="G24" i="2" l="1"/>
  <c r="F24" i="2"/>
  <c r="G23" i="2" l="1"/>
  <c r="F23" i="2"/>
  <c r="G17" i="2"/>
  <c r="F17" i="2"/>
  <c r="G16" i="2" l="1"/>
  <c r="F16" i="2"/>
  <c r="G14" i="2"/>
  <c r="F14" i="2"/>
  <c r="G39" i="2" l="1"/>
  <c r="G38" i="2"/>
  <c r="G37" i="2"/>
  <c r="G36" i="2"/>
  <c r="G35" i="2"/>
  <c r="G34" i="2"/>
  <c r="G33" i="2"/>
  <c r="G32" i="2"/>
  <c r="G31" i="2"/>
  <c r="G30" i="2"/>
  <c r="D39" i="2"/>
  <c r="E39" i="2" s="1"/>
  <c r="D38" i="2"/>
  <c r="E38" i="2" s="1"/>
  <c r="D37" i="2"/>
  <c r="E37" i="2" s="1"/>
  <c r="D36" i="2"/>
  <c r="E36" i="2" s="1"/>
  <c r="D35" i="2"/>
  <c r="E35" i="2" s="1"/>
  <c r="D34" i="2"/>
  <c r="E34" i="2" s="1"/>
  <c r="D33" i="2"/>
  <c r="E33" i="2" s="1"/>
  <c r="D32" i="2"/>
  <c r="E32" i="2" s="1"/>
  <c r="D31" i="2"/>
  <c r="E31" i="2" s="1"/>
  <c r="E30" i="2"/>
  <c r="D29" i="2"/>
  <c r="D40" i="2" l="1"/>
  <c r="E29" i="2"/>
  <c r="F40" i="2"/>
  <c r="G29" i="2"/>
  <c r="AD13" i="6"/>
  <c r="G13" i="2" s="1"/>
  <c r="G18" i="2"/>
  <c r="G19" i="2"/>
  <c r="G25" i="2"/>
  <c r="S13" i="6"/>
  <c r="F13" i="2" s="1"/>
  <c r="F18" i="2"/>
  <c r="F19" i="2"/>
  <c r="F25" i="2"/>
  <c r="G15" i="2" l="1"/>
  <c r="F15" i="2"/>
  <c r="G11" i="2"/>
  <c r="S11" i="6"/>
  <c r="F11" i="2" s="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<sst xmlns="http://schemas.openxmlformats.org/spreadsheetml/2006/main" count="283" uniqueCount="160">
  <si>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</si>
  <si>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</si>
  <si>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</si>
  <si>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</si>
  <si>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</si>
  <si>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</si>
  <si>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</si>
  <si>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</si>
  <si>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</si>
  <si>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</si>
  <si>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</si>
  <si>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</si>
  <si>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</si>
  <si>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</si>
  <si>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</si>
  <si>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</si>
  <si>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</si>
  <si>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</si>
  <si>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</si>
  <si>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</si>
  <si>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</si>
  <si>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</si>
  <si>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</si>
  <si>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</si>
  <si>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</si>
  <si>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</si>
  <si>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</si>
  <si>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</si>
  <si>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</si>
  <si>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</si>
  <si>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</si>
  <si>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</si>
  <si>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</si>
  <si>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</si>
  <si>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</si>
  <si>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</si>
  <si>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</si>
  <si>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</si>
  <si>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</si>
  <si>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</si>
  <si>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</si>
  <si>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</si>
  <si>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</si>
  <si>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</si>
  <si>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</si>
  <si>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</si>
  <si>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</si>
  <si>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</si>
  <si>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</si>
  <si>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</si>
  <si>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</si>
  <si>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</si>
  <si>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</si>
  <si>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</si>
  <si>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</si>
  <si>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</si>
  <si>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</si>
  <si>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</si>
  <si>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</si>
  <si>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</si>
  <si>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</si>
  <si>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</si>
  <si>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</si>
  <si>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</si>
  <si>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</si>
  <si>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</si>
  <si>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</si>
  <si>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</si>
  <si>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</si>
  <si>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</si>
  <si>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</si>
  <si>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</si>
  <si>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</si>
  <si>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</si>
  <si>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</si>
  <si>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</si>
  <si>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</si>
  <si>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</si>
  <si>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</si>
  <si>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</si>
  <si>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</si>
  <si>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</si>
  <si>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</si>
  <si>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</si>
  <si>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</si>
  <si>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</si>
  <si>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</si>
  <si>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</si>
  <si>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</si>
  <si>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</si>
  <si>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</si>
  <si>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</si>
  <si>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</si>
  <si>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</si>
  <si>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</si>
  <si>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</si>
  <si>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</si>
  <si>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</si>
  <si>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</si>
  <si>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</si>
  <si>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</si>
  <si>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</si>
  <si>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</si>
  <si>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</si>
  <si>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</si>
  <si>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</si>
  <si>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</si>
  <si>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</si>
  <si>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</si>
  <si>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</si>
  <si>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</si>
  <si>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</si>
  <si>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</si>
  <si>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</si>
  <si>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</si>
  <si>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</si>
  <si>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</si>
  <si>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</si>
  <si>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t>Tốt</t>
  </si>
  <si>
    <t>X</t>
  </si>
  <si>
    <t>01 ngày (15/02/2024)</t>
  </si>
  <si>
    <t>01 ngày (07/02/2024)</t>
  </si>
  <si>
    <t>26/02/2024</t>
  </si>
  <si>
    <t>DANH SÁCH XẾP LOẠI THI ĐUA THÁNG 02/2024</t>
  </si>
  <si>
    <t>THỐNG KÊ CHI TIẾT KHỐI LƯỢNG CÔNG VIỆC THỰC HIỆN THÁNG 02/2024</t>
  </si>
  <si>
    <t>BẢNG TỔNG HỢP CÔNG VIỆC ĐỘT XUẤT ĐÃ THỰC HIỆN THÁNG 02/2024</t>
  </si>
  <si>
    <t>01 ngày (26/02/2024)</t>
  </si>
  <si>
    <t>Hoàng</t>
  </si>
  <si>
    <t>23, 26/02/2024</t>
  </si>
  <si>
    <t>Tháng 02/2024</t>
  </si>
  <si>
    <t>Thiện, Kim Anh, Hà, Chi, Hương, Hiếu, Dũng, Việt Anh, Châu, Phước, Thảo</t>
  </si>
  <si>
    <t>Thiện, Thắng, Hà, Hiếu</t>
  </si>
  <si>
    <t>Hiếu</t>
  </si>
  <si>
    <t>Hỗ trợ tích cực cho SV về hành chính trong thời gian các lớp nghỉ Tết Nguyên đán và hỗ trợ CA các địa phương xác minh lý lịch SV.</t>
  </si>
  <si>
    <t>Hỗ trợ công tác đánh giá ngoài ngành Quản trị mạng - Máy tính (những tiêu chí, tiêu chuẩn liên quan)</t>
  </si>
  <si>
    <t>Tham gia cùng phòng TS-ĐT tư vấn tuyển sinh tại các trường THCS trên địa bàn Thành phố.</t>
  </si>
  <si>
    <t>Phối hợp với các đơn vị liên quan tổ chức, điều động, giữ trật tự và điểm danh SV ngày chào cờ đầu năm Giáp Thìn</t>
  </si>
  <si>
    <t>Thiện</t>
  </si>
  <si>
    <t>Tổ chức giám sát các lớp học trực tuyến 3 ca và thứ Bảy, CN.</t>
  </si>
  <si>
    <t>Từ ngày 19 đến 25/02/2024</t>
  </si>
  <si>
    <t>02 ngày (06, 07/02/2024)</t>
  </si>
  <si>
    <t>03 ngày (15, 16, 26/02/2024)</t>
  </si>
  <si>
    <t>04 ngày (03, 05, 06, 07/02/2024)</t>
  </si>
  <si>
    <t>Hoàng, Kim Anh</t>
  </si>
  <si>
    <t>Tích cực tham mưu Trưởng phòng giải quyết các hồ sơ công việc của đơn vị.</t>
  </si>
  <si>
    <t>Hà</t>
  </si>
  <si>
    <t>Thành phố Hồ Chí Minh, ngày 27 tháng 02 năm 2024</t>
  </si>
  <si>
    <t>Tích cực tham gia các cuộc thi, các khoá học theo thông báo của trường (Chuyển đổi số; Thi tìm hiểu Nghị Quyết Hội nghị TW Đảng…)</t>
  </si>
  <si>
    <t>A2</t>
  </si>
  <si>
    <t>A3</t>
  </si>
  <si>
    <t>A4</t>
  </si>
  <si>
    <t>Phước</t>
  </si>
  <si>
    <t>B2</t>
  </si>
  <si>
    <t>TPHCM, ngày 27 tháng 02 năm 2024</t>
  </si>
  <si>
    <t>Phối hợp với Tổ chức SaiGon Children's để khảo sát và lập hồ sơ học bổng cho SV trường.</t>
  </si>
  <si>
    <t>A4 (nhắc nhở)</t>
  </si>
  <si>
    <t>nhắc nhở (chưa hoàn thành ĐGRL cho SV lớp QL)</t>
  </si>
  <si>
    <t>B1</t>
  </si>
  <si>
    <t>Nộp báo cáo trễ (BC hàng tháng của phòng, KH tu dưỡng, chưa hoàn thành ĐGRL cho SV lớp QL)</t>
  </si>
  <si>
    <t>04 ngày nghỉ phép trong khoảng thời gian trường xét duyệt nghỉ trước và sau tết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</si>
</sst>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1"/>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6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 fillId="0" borderId="0" xfId="1" applyFont="1" applyFill="1" applyAlignment="1">
      <alignment vertical="center" wrapText="1"/>
    </xf>
    <xf numFmtId="0" fontId="33" fillId="0" borderId="12" xfId="0" applyFont="1" applyBorder="1" applyAlignment="1">
      <alignment vertical="center"/>
    </xf>
    <xf numFmtId="0" fontId="5" fillId="0" borderId="12" xfId="0" quotePrefix="1" applyFont="1" applyBorder="1" applyAlignment="1">
      <alignment horizontal="center" vertical="center" wrapText="1"/>
    </xf>
    <xf numFmtId="0" fontId="32" fillId="0" borderId="1" xfId="0" quotePrefix="1" applyFont="1" applyBorder="1" applyAlignment="1">
      <alignment horizontal="center" vertical="center" wrapText="1"/>
    </xf>
    <xf numFmtId="0" fontId="32" fillId="2" borderId="1" xfId="0" quotePrefix="1"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quotePrefix="1" applyFont="1" applyFill="1" applyBorder="1" applyAlignment="1">
      <alignment horizontal="left" vertical="center" wrapText="1"/>
    </xf>
    <xf numFmtId="0" fontId="9" fillId="0" borderId="0" xfId="0" applyFont="1" applyBorder="1" applyAlignment="1">
      <alignment vertical="center"/>
    </xf>
    <xf numFmtId="0" fontId="8" fillId="0" borderId="1" xfId="1" applyFont="1" applyFill="1" applyBorder="1" applyAlignment="1">
      <alignment horizontal="center" vertical="center" wrapText="1"/>
    </xf>
    <xf numFmtId="14" fontId="8" fillId="0" borderId="1" xfId="1" quotePrefix="1" applyNumberFormat="1" applyFont="1" applyFill="1" applyBorder="1" applyAlignment="1">
      <alignment horizontal="center" vertical="center"/>
    </xf>
    <xf numFmtId="0" fontId="9" fillId="0" borderId="6" xfId="1" applyFont="1" applyFill="1" applyBorder="1" applyAlignment="1">
      <alignment horizontal="center" vertical="center" wrapText="1"/>
    </xf>
    <xf numFmtId="14" fontId="8" fillId="0" borderId="1" xfId="1" quotePrefix="1"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771525</xdr:colOff>
      <xdr:row>0</xdr:row>
      <xdr:rowOff>381000</xdr:rowOff>
    </xdr:from>
    <xdr:to>
      <xdr:col>6</xdr:col>
      <xdr:colOff>857250</xdr:colOff>
      <xdr:row>0</xdr:row>
      <xdr:rowOff>381000</xdr:rowOff>
    </xdr:to>
    <xdr:cxnSp macro="">
      <xdr:nvCxnSpPr>
        <xdr:cNvPr id="6" name="Straight Connector 5"/>
        <xdr:cNvCxnSpPr/>
      </xdr:nvCxnSpPr>
      <xdr:spPr>
        <a:xfrm>
          <a:off x="8420100" y="3810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810452</xdr:rowOff>
    </xdr:from>
    <xdr:to>
      <xdr:col>1</xdr:col>
      <xdr:colOff>1169099</xdr:colOff>
      <xdr:row>0</xdr:row>
      <xdr:rowOff>810452</xdr:rowOff>
    </xdr:to>
    <xdr:cxnSp macro="">
      <xdr:nvCxnSpPr>
        <xdr:cNvPr id="5" name="Straight Connector 4">
          <a:extLst>
            <a:ext uri="{FF2B5EF4-FFF2-40B4-BE49-F238E27FC236}">
              <a16:creationId xmlns:a16="http://schemas.microsoft.com/office/drawing/2014/main" id="{00000000-0008-0000-0200-000004000000}"/>
            </a:ext>
          </a:extLst>
        </xdr:cNvPr>
        <xdr:cNvCxnSpPr/>
      </xdr:nvCxnSpPr>
      <xdr:spPr>
        <a:xfrm>
          <a:off x="1477212" y="810452"/>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1639136</xdr:colOff>
      <xdr:row>2</xdr:row>
      <xdr:rowOff>393733</xdr:rowOff>
    </xdr:from>
    <xdr:to>
      <xdr:col>2</xdr:col>
      <xdr:colOff>335661</xdr:colOff>
      <xdr:row>2</xdr:row>
      <xdr:rowOff>393733</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1996324" y="798546"/>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523875</xdr:colOff>
      <xdr:row>2</xdr:row>
      <xdr:rowOff>0</xdr:rowOff>
    </xdr:from>
    <xdr:to>
      <xdr:col>29</xdr:col>
      <xdr:colOff>500063</xdr:colOff>
      <xdr:row>2</xdr:row>
      <xdr:rowOff>1</xdr:rowOff>
    </xdr:to>
    <xdr:cxnSp macro="">
      <xdr:nvCxnSpPr>
        <xdr:cNvPr id="6" name="Straight Connector 5"/>
        <xdr:cNvCxnSpPr/>
      </xdr:nvCxnSpPr>
      <xdr:spPr>
        <a:xfrm flipV="1">
          <a:off x="8179594" y="404813"/>
          <a:ext cx="17621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781050</xdr:colOff>
      <xdr:row>1</xdr:row>
      <xdr:rowOff>190500</xdr:rowOff>
    </xdr:from>
    <xdr:to>
      <xdr:col>8</xdr:col>
      <xdr:colOff>285750</xdr:colOff>
      <xdr:row>2</xdr:row>
      <xdr:rowOff>0</xdr:rowOff>
    </xdr:to>
    <xdr:cxnSp macro="">
      <xdr:nvCxnSpPr>
        <xdr:cNvPr id="4" name="Straight Connector 3"/>
        <xdr:cNvCxnSpPr/>
      </xdr:nvCxnSpPr>
      <xdr:spPr>
        <a:xfrm flipV="1">
          <a:off x="6496050" y="390525"/>
          <a:ext cx="18192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3" zoomScaleNormal="100" workbookViewId="0">
      <selection activeCell="F13" sqref="F13"/>
    </sheetView>
  </sheetViews>
  <sheetFormatPr defaultRowHeight="15" x14ac:dyDescent="0.25"/>
  <cols>
    <col min="1" max="1" width="15.42578125" style="36" customWidth="1"/>
    <col min="2" max="2" width="39.85546875" style="36" customWidth="1"/>
    <col min="3" max="3" width="15" style="36" customWidth="1"/>
    <col min="4" max="4" width="27.5703125" style="36" customWidth="1"/>
    <col min="5" max="5" width="16.85546875" style="36" customWidth="1"/>
    <col min="6" max="6" width="26" style="36" customWidth="1"/>
    <col min="7" max="7" width="23.7109375" style="36" customWidth="1"/>
    <col min="8" max="8" width="7.5703125" style="36" customWidth="1"/>
    <col min="9" max="16384" width="9.140625" style="36"/>
  </cols>
  <sheetData>
    <row r="1" spans="1:8" ht="67.5" customHeight="1" x14ac:dyDescent="0.25">
      <c r="A1" s="114" t="s">
        <v>83</v>
      </c>
      <c r="B1" s="114"/>
      <c r="C1" s="53"/>
      <c r="D1" s="53"/>
      <c r="E1" s="51"/>
      <c r="F1" s="115" t="s">
        <v>24</v>
      </c>
      <c r="G1" s="115"/>
      <c r="H1" s="35"/>
    </row>
    <row r="2" spans="1:8" ht="19.5" customHeight="1" x14ac:dyDescent="0.25">
      <c r="A2" s="41"/>
      <c r="B2" s="41"/>
      <c r="C2" s="53"/>
      <c r="D2" s="53"/>
      <c r="E2" s="51"/>
      <c r="F2" s="34"/>
      <c r="G2" s="47" t="s">
        <v>18</v>
      </c>
      <c r="H2" s="35"/>
    </row>
    <row r="3" spans="1:8" ht="30" customHeight="1" x14ac:dyDescent="0.25">
      <c r="A3" s="118" t="s">
        <v>125</v>
      </c>
      <c r="B3" s="117"/>
      <c r="C3" s="117"/>
      <c r="D3" s="117"/>
      <c r="E3" s="117"/>
      <c r="F3" s="117"/>
      <c r="G3" s="117"/>
      <c r="H3" s="37"/>
    </row>
    <row r="4" spans="1:8" ht="6" customHeight="1" x14ac:dyDescent="0.25">
      <c r="A4" s="117"/>
      <c r="B4" s="117"/>
      <c r="C4" s="117"/>
      <c r="D4" s="117"/>
      <c r="E4" s="117"/>
      <c r="F4" s="117"/>
      <c r="G4" s="117"/>
      <c r="H4" s="37"/>
    </row>
    <row r="5" spans="1:8" s="39" customFormat="1" ht="4.5" customHeight="1" x14ac:dyDescent="0.25">
      <c r="A5" s="38"/>
      <c r="B5" s="38"/>
      <c r="C5" s="38"/>
      <c r="D5" s="38"/>
      <c r="E5" s="38"/>
      <c r="F5" s="38"/>
      <c r="G5" s="38"/>
      <c r="H5" s="38"/>
    </row>
    <row r="6" spans="1:8" s="39" customFormat="1" ht="60" customHeight="1" x14ac:dyDescent="0.25">
      <c r="A6" s="57" t="s">
        <v>5</v>
      </c>
      <c r="B6" s="54" t="s">
        <v>23</v>
      </c>
      <c r="C6" s="54" t="s">
        <v>35</v>
      </c>
      <c r="D6" s="54" t="s">
        <v>36</v>
      </c>
      <c r="E6" s="54" t="s">
        <v>22</v>
      </c>
      <c r="F6" s="54" t="s">
        <v>37</v>
      </c>
      <c r="G6" s="17" t="s">
        <v>6</v>
      </c>
      <c r="H6" s="38"/>
    </row>
    <row r="7" spans="1:8" s="39" customFormat="1" ht="27" customHeight="1" x14ac:dyDescent="0.25">
      <c r="A7" s="57" t="s">
        <v>20</v>
      </c>
      <c r="B7" s="58" t="s">
        <v>75</v>
      </c>
      <c r="C7" s="58"/>
      <c r="D7" s="58"/>
      <c r="E7" s="58"/>
      <c r="F7" s="17"/>
      <c r="G7" s="17"/>
      <c r="H7" s="38"/>
    </row>
    <row r="8" spans="1:8" s="39" customFormat="1" ht="51" customHeight="1" x14ac:dyDescent="0.25">
      <c r="A8" s="59" t="s">
        <v>30</v>
      </c>
      <c r="B8" s="59" t="s">
        <v>134</v>
      </c>
      <c r="C8" s="106">
        <v>4</v>
      </c>
      <c r="D8" s="108" t="s">
        <v>131</v>
      </c>
      <c r="E8" s="109" t="s">
        <v>129</v>
      </c>
      <c r="F8" s="110" t="s">
        <v>118</v>
      </c>
      <c r="G8" s="60"/>
      <c r="H8" s="38"/>
    </row>
    <row r="9" spans="1:8" s="39" customFormat="1" ht="49.5" x14ac:dyDescent="0.25">
      <c r="A9" s="59" t="s">
        <v>31</v>
      </c>
      <c r="B9" s="59" t="s">
        <v>135</v>
      </c>
      <c r="C9" s="103">
        <v>1</v>
      </c>
      <c r="D9" s="103" t="s">
        <v>127</v>
      </c>
      <c r="E9" s="104" t="s">
        <v>128</v>
      </c>
      <c r="F9" s="60" t="s">
        <v>118</v>
      </c>
      <c r="G9" s="60"/>
      <c r="H9" s="38"/>
    </row>
    <row r="10" spans="1:8" s="39" customFormat="1" ht="67.5" customHeight="1" x14ac:dyDescent="0.25">
      <c r="A10" s="59" t="s">
        <v>32</v>
      </c>
      <c r="B10" s="59" t="s">
        <v>136</v>
      </c>
      <c r="C10" s="103">
        <v>11</v>
      </c>
      <c r="D10" s="106" t="s">
        <v>130</v>
      </c>
      <c r="E10" s="107" t="s">
        <v>122</v>
      </c>
      <c r="F10" s="60" t="s">
        <v>118</v>
      </c>
      <c r="G10" s="60"/>
      <c r="H10" s="38"/>
    </row>
    <row r="11" spans="1:8" s="39" customFormat="1" ht="66.75" customHeight="1" x14ac:dyDescent="0.25">
      <c r="A11" s="59" t="s">
        <v>38</v>
      </c>
      <c r="B11" s="59" t="s">
        <v>133</v>
      </c>
      <c r="C11" s="106">
        <v>1</v>
      </c>
      <c r="D11" s="108" t="s">
        <v>132</v>
      </c>
      <c r="E11" s="109" t="s">
        <v>129</v>
      </c>
      <c r="F11" s="110" t="s">
        <v>118</v>
      </c>
      <c r="G11" s="60"/>
      <c r="H11" s="38"/>
    </row>
    <row r="12" spans="1:8" s="39" customFormat="1" ht="33" customHeight="1" x14ac:dyDescent="0.25">
      <c r="A12" s="59" t="s">
        <v>40</v>
      </c>
      <c r="B12" s="59" t="s">
        <v>138</v>
      </c>
      <c r="C12" s="106">
        <v>1</v>
      </c>
      <c r="D12" s="108" t="s">
        <v>137</v>
      </c>
      <c r="E12" s="109" t="s">
        <v>139</v>
      </c>
      <c r="F12" s="110" t="s">
        <v>118</v>
      </c>
      <c r="G12" s="60"/>
      <c r="H12" s="38"/>
    </row>
    <row r="13" spans="1:8" s="39" customFormat="1" ht="51" customHeight="1" x14ac:dyDescent="0.25">
      <c r="A13" s="59" t="s">
        <v>41</v>
      </c>
      <c r="B13" s="59" t="s">
        <v>154</v>
      </c>
      <c r="C13" s="103">
        <v>1</v>
      </c>
      <c r="D13" s="103" t="s">
        <v>151</v>
      </c>
      <c r="E13" s="109" t="s">
        <v>129</v>
      </c>
      <c r="F13" s="110" t="s">
        <v>118</v>
      </c>
      <c r="G13" s="60"/>
      <c r="H13" s="38"/>
    </row>
    <row r="14" spans="1:8" s="39" customFormat="1" ht="27" customHeight="1" x14ac:dyDescent="0.25">
      <c r="A14" s="61" t="s">
        <v>21</v>
      </c>
      <c r="B14" s="62" t="s">
        <v>76</v>
      </c>
      <c r="C14" s="62"/>
      <c r="D14" s="62"/>
      <c r="E14" s="62"/>
      <c r="F14" s="60"/>
      <c r="G14" s="60"/>
      <c r="H14" s="38"/>
    </row>
    <row r="15" spans="1:8" s="39" customFormat="1" ht="66" customHeight="1" x14ac:dyDescent="0.25">
      <c r="A15" s="59" t="s">
        <v>30</v>
      </c>
      <c r="B15" s="59" t="s">
        <v>147</v>
      </c>
      <c r="C15" s="106">
        <v>2</v>
      </c>
      <c r="D15" s="108" t="s">
        <v>143</v>
      </c>
      <c r="E15" s="109" t="s">
        <v>129</v>
      </c>
      <c r="F15" s="110" t="s">
        <v>118</v>
      </c>
      <c r="G15" s="60"/>
      <c r="H15" s="38"/>
    </row>
    <row r="16" spans="1:8" s="39" customFormat="1" ht="39.75" customHeight="1" x14ac:dyDescent="0.25">
      <c r="A16" s="59" t="s">
        <v>31</v>
      </c>
      <c r="B16" s="59" t="s">
        <v>144</v>
      </c>
      <c r="C16" s="106">
        <v>1</v>
      </c>
      <c r="D16" s="108" t="s">
        <v>145</v>
      </c>
      <c r="E16" s="109" t="s">
        <v>129</v>
      </c>
      <c r="F16" s="110" t="s">
        <v>118</v>
      </c>
      <c r="G16" s="60"/>
      <c r="H16" s="38"/>
    </row>
    <row r="17" spans="1:8" s="39" customFormat="1" ht="27" customHeight="1" x14ac:dyDescent="0.25">
      <c r="A17" s="59" t="s">
        <v>32</v>
      </c>
      <c r="B17" s="59"/>
      <c r="C17" s="59"/>
      <c r="D17" s="59"/>
      <c r="E17" s="59"/>
      <c r="F17" s="60"/>
      <c r="G17" s="60"/>
      <c r="H17" s="38"/>
    </row>
    <row r="18" spans="1:8" s="39" customFormat="1" ht="27" customHeight="1" x14ac:dyDescent="0.25">
      <c r="A18" s="59" t="s">
        <v>38</v>
      </c>
      <c r="B18" s="59"/>
      <c r="C18" s="59"/>
      <c r="D18" s="59"/>
      <c r="E18" s="59"/>
      <c r="F18" s="60"/>
      <c r="G18" s="60"/>
      <c r="H18" s="38"/>
    </row>
    <row r="19" spans="1:8" s="39" customFormat="1" ht="13.5" customHeight="1" x14ac:dyDescent="0.25">
      <c r="A19" s="38"/>
      <c r="B19" s="38"/>
      <c r="C19" s="38"/>
      <c r="D19" s="38"/>
      <c r="E19" s="38"/>
      <c r="F19" s="38"/>
      <c r="G19" s="38"/>
      <c r="H19" s="38"/>
    </row>
    <row r="20" spans="1:8" s="39" customFormat="1" ht="89.25" customHeight="1" x14ac:dyDescent="0.25">
      <c r="A20" s="116" t="s">
        <v>78</v>
      </c>
      <c r="B20" s="116"/>
      <c r="C20" s="116"/>
      <c r="D20" s="116"/>
      <c r="E20" s="116"/>
      <c r="F20" s="116"/>
      <c r="G20" s="116"/>
      <c r="H20" s="38"/>
    </row>
    <row r="21" spans="1:8" s="39" customFormat="1" ht="20.100000000000001" customHeight="1" x14ac:dyDescent="0.25">
      <c r="A21" s="38"/>
      <c r="B21" s="38"/>
      <c r="C21" s="38"/>
      <c r="D21" s="38"/>
      <c r="E21" s="119" t="s">
        <v>146</v>
      </c>
      <c r="F21" s="119"/>
      <c r="G21" s="119"/>
      <c r="H21" s="38"/>
    </row>
    <row r="22" spans="1:8" s="39" customFormat="1" ht="20.100000000000001" customHeight="1" x14ac:dyDescent="0.25">
      <c r="A22" s="38"/>
      <c r="B22" s="38"/>
      <c r="C22" s="38"/>
      <c r="D22" s="38"/>
      <c r="E22" s="113" t="s">
        <v>7</v>
      </c>
      <c r="F22" s="113"/>
      <c r="G22" s="113"/>
      <c r="H22" s="38"/>
    </row>
    <row r="23" spans="1:8" s="39" customFormat="1" ht="20.100000000000001" customHeight="1" x14ac:dyDescent="0.25">
      <c r="A23" s="38"/>
      <c r="B23" s="38"/>
      <c r="C23" s="38"/>
      <c r="D23" s="38"/>
      <c r="E23" s="38"/>
      <c r="F23" s="38"/>
      <c r="G23" s="38"/>
      <c r="H23" s="38"/>
    </row>
    <row r="24" spans="1:8" s="39" customFormat="1" ht="20.100000000000001" customHeight="1" x14ac:dyDescent="0.25">
      <c r="A24" s="38"/>
      <c r="B24" s="38"/>
      <c r="C24" s="38"/>
      <c r="D24" s="38"/>
      <c r="E24" s="38"/>
      <c r="F24" s="38"/>
      <c r="G24" s="38"/>
      <c r="H24" s="38"/>
    </row>
    <row r="25" spans="1:8" s="39" customFormat="1" ht="20.100000000000001" customHeight="1" x14ac:dyDescent="0.25">
      <c r="A25" s="40"/>
      <c r="B25" s="40"/>
      <c r="C25" s="40"/>
      <c r="D25" s="40"/>
      <c r="E25" s="40"/>
      <c r="F25" s="40"/>
      <c r="G25" s="40"/>
      <c r="H25" s="40"/>
    </row>
    <row r="26" spans="1:8" s="39" customFormat="1" ht="20.100000000000001" customHeight="1" x14ac:dyDescent="0.25">
      <c r="A26" s="40"/>
      <c r="B26" s="40"/>
      <c r="C26" s="40"/>
      <c r="D26" s="40"/>
      <c r="E26" s="112" t="s">
        <v>85</v>
      </c>
      <c r="F26" s="112"/>
      <c r="G26" s="112"/>
      <c r="H26" s="40"/>
    </row>
    <row r="27" spans="1:8" s="39" customFormat="1" ht="18.75" x14ac:dyDescent="0.25">
      <c r="A27" s="40"/>
      <c r="B27" s="105"/>
      <c r="C27" s="40"/>
      <c r="D27" s="40"/>
      <c r="E27" s="40"/>
      <c r="F27" s="40"/>
      <c r="G27" s="40"/>
      <c r="H27" s="40"/>
    </row>
  </sheetData>
  <mergeCells count="8">
    <mergeCell ref="E26:G26"/>
    <mergeCell ref="E22:G22"/>
    <mergeCell ref="A1:B1"/>
    <mergeCell ref="F1:G1"/>
    <mergeCell ref="A20:G20"/>
    <mergeCell ref="A4:G4"/>
    <mergeCell ref="A3:G3"/>
    <mergeCell ref="E21:G2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
  <sheetViews>
    <sheetView topLeftCell="A10" zoomScale="80" zoomScaleNormal="80" workbookViewId="0">
      <selection activeCell="I22" sqref="I22"/>
    </sheetView>
  </sheetViews>
  <sheetFormatPr defaultRowHeight="15" x14ac:dyDescent="0.25"/>
  <cols>
    <col min="1" max="1" width="5.28515625" customWidth="1"/>
    <col min="2" max="2" width="30.42578125" customWidth="1"/>
    <col min="3" max="3" width="18.42578125" customWidth="1"/>
    <col min="4" max="9" width="10.28515625" style="2" customWidth="1"/>
    <col min="10" max="18" width="10.28515625" style="2" hidden="1" customWidth="1"/>
    <col min="19" max="23" width="9" style="2" customWidth="1"/>
    <col min="24" max="29" width="9"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75" x14ac:dyDescent="0.25">
      <c r="A1" s="34"/>
      <c r="B1" s="124" t="s">
        <v>8</v>
      </c>
      <c r="C1" s="124"/>
      <c r="D1" s="124"/>
      <c r="E1" s="1"/>
      <c r="F1" s="1"/>
      <c r="G1" s="1"/>
      <c r="H1" s="1"/>
      <c r="I1" s="1"/>
      <c r="J1" s="1"/>
      <c r="K1" s="1"/>
      <c r="L1" s="1"/>
      <c r="M1" s="1"/>
      <c r="N1" s="1"/>
      <c r="O1" s="1"/>
      <c r="P1" s="1"/>
      <c r="Q1" s="1"/>
      <c r="R1" s="1"/>
      <c r="S1" s="1"/>
      <c r="T1" s="122" t="s">
        <v>16</v>
      </c>
      <c r="U1" s="122"/>
      <c r="V1" s="122"/>
      <c r="W1" s="122"/>
      <c r="X1" s="122"/>
      <c r="Y1" s="123"/>
      <c r="Z1" s="123"/>
      <c r="AA1" s="123"/>
      <c r="AB1" s="123"/>
      <c r="AC1" s="123"/>
      <c r="AD1" s="123"/>
      <c r="AE1" s="123"/>
    </row>
    <row r="2" spans="1:31" ht="15.75" x14ac:dyDescent="0.25">
      <c r="A2" s="34"/>
      <c r="B2" s="124" t="s">
        <v>14</v>
      </c>
      <c r="C2" s="124"/>
      <c r="D2" s="124"/>
      <c r="E2" s="1"/>
      <c r="F2" s="1"/>
      <c r="G2" s="1"/>
      <c r="H2" s="1"/>
      <c r="I2" s="1"/>
      <c r="J2" s="1"/>
      <c r="K2" s="1"/>
      <c r="L2" s="1"/>
      <c r="M2" s="1"/>
      <c r="N2" s="1"/>
      <c r="O2" s="1"/>
      <c r="P2" s="1"/>
      <c r="Q2" s="1"/>
      <c r="R2" s="1"/>
      <c r="S2" s="1"/>
      <c r="T2" s="122" t="s">
        <v>15</v>
      </c>
      <c r="U2" s="122"/>
      <c r="V2" s="122"/>
      <c r="W2" s="122"/>
      <c r="X2" s="122"/>
      <c r="Y2" s="122"/>
      <c r="Z2" s="122"/>
      <c r="AA2" s="122"/>
      <c r="AB2" s="122"/>
      <c r="AC2" s="122"/>
      <c r="AD2" s="122"/>
      <c r="AE2" s="122"/>
    </row>
    <row r="3" spans="1:31" ht="35.25" customHeight="1" x14ac:dyDescent="0.25">
      <c r="A3" s="97"/>
      <c r="B3" s="125" t="s">
        <v>84</v>
      </c>
      <c r="C3" s="125"/>
      <c r="D3" s="125"/>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42"/>
      <c r="B4" s="42"/>
      <c r="C4" s="49"/>
      <c r="D4" s="13"/>
      <c r="E4" s="1"/>
      <c r="F4" s="1"/>
      <c r="G4" s="1"/>
      <c r="H4" s="1"/>
      <c r="I4" s="1"/>
      <c r="J4" s="1"/>
      <c r="K4" s="1"/>
      <c r="L4" s="1"/>
      <c r="M4" s="1"/>
      <c r="N4" s="1"/>
      <c r="O4" s="1"/>
      <c r="P4" s="1"/>
      <c r="Q4" s="1"/>
      <c r="R4" s="1"/>
      <c r="S4" s="1"/>
      <c r="T4" s="1"/>
      <c r="U4" s="1"/>
      <c r="V4" s="1"/>
      <c r="W4" s="1"/>
      <c r="X4" s="1"/>
      <c r="Y4" s="1"/>
      <c r="Z4" s="1"/>
      <c r="AA4" s="1"/>
      <c r="AB4" s="1"/>
      <c r="AC4" s="1"/>
      <c r="AD4" s="1"/>
      <c r="AE4" s="46" t="s">
        <v>19</v>
      </c>
    </row>
    <row r="5" spans="1:31" ht="30" customHeight="1" x14ac:dyDescent="0.25">
      <c r="A5" s="121" t="s">
        <v>124</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row>
    <row r="6" spans="1:31" ht="8.25" customHeight="1" x14ac:dyDescent="0.25"/>
    <row r="7" spans="1:31" ht="27.75" customHeight="1" x14ac:dyDescent="0.25">
      <c r="A7" s="129" t="s">
        <v>5</v>
      </c>
      <c r="B7" s="132" t="s">
        <v>29</v>
      </c>
      <c r="C7" s="133"/>
      <c r="D7" s="134" t="s">
        <v>25</v>
      </c>
      <c r="E7" s="135"/>
      <c r="F7" s="135"/>
      <c r="G7" s="135"/>
      <c r="H7" s="135"/>
      <c r="I7" s="135"/>
      <c r="J7" s="135"/>
      <c r="K7" s="135"/>
      <c r="L7" s="135"/>
      <c r="M7" s="135"/>
      <c r="N7" s="135"/>
      <c r="O7" s="135"/>
      <c r="P7" s="135"/>
      <c r="Q7" s="135"/>
      <c r="R7" s="135"/>
      <c r="S7" s="136"/>
      <c r="T7" s="137" t="s">
        <v>39</v>
      </c>
      <c r="U7" s="138"/>
      <c r="V7" s="138"/>
      <c r="W7" s="138"/>
      <c r="X7" s="138"/>
      <c r="Y7" s="138"/>
      <c r="Z7" s="138"/>
      <c r="AA7" s="138"/>
      <c r="AB7" s="138"/>
      <c r="AC7" s="138"/>
      <c r="AD7" s="139"/>
      <c r="AE7" s="17" t="s">
        <v>6</v>
      </c>
    </row>
    <row r="8" spans="1:31" ht="45.75" customHeight="1" x14ac:dyDescent="0.25">
      <c r="A8" s="130"/>
      <c r="B8" s="52" t="s">
        <v>28</v>
      </c>
      <c r="C8" s="56" t="s">
        <v>34</v>
      </c>
      <c r="D8" s="65" t="s">
        <v>30</v>
      </c>
      <c r="E8" s="66" t="s">
        <v>31</v>
      </c>
      <c r="F8" s="74" t="s">
        <v>32</v>
      </c>
      <c r="G8" s="74" t="s">
        <v>38</v>
      </c>
      <c r="H8" s="74" t="s">
        <v>40</v>
      </c>
      <c r="I8" s="74" t="s">
        <v>41</v>
      </c>
      <c r="J8" s="74" t="s">
        <v>44</v>
      </c>
      <c r="K8" s="74" t="s">
        <v>45</v>
      </c>
      <c r="L8" s="74" t="s">
        <v>46</v>
      </c>
      <c r="M8" s="74" t="s">
        <v>47</v>
      </c>
      <c r="N8" s="74" t="s">
        <v>48</v>
      </c>
      <c r="O8" s="74" t="s">
        <v>49</v>
      </c>
      <c r="P8" s="74" t="s">
        <v>50</v>
      </c>
      <c r="Q8" s="74" t="s">
        <v>51</v>
      </c>
      <c r="R8" s="74" t="s">
        <v>52</v>
      </c>
      <c r="S8" s="66" t="s">
        <v>33</v>
      </c>
      <c r="T8" s="63" t="s">
        <v>30</v>
      </c>
      <c r="U8" s="75" t="s">
        <v>31</v>
      </c>
      <c r="V8" s="75" t="s">
        <v>32</v>
      </c>
      <c r="W8" s="75" t="s">
        <v>38</v>
      </c>
      <c r="X8" s="75" t="s">
        <v>40</v>
      </c>
      <c r="Y8" s="75" t="s">
        <v>41</v>
      </c>
      <c r="Z8" s="75" t="s">
        <v>44</v>
      </c>
      <c r="AA8" s="75" t="s">
        <v>45</v>
      </c>
      <c r="AB8" s="75" t="s">
        <v>46</v>
      </c>
      <c r="AC8" s="75" t="s">
        <v>47</v>
      </c>
      <c r="AD8" s="63" t="s">
        <v>33</v>
      </c>
      <c r="AE8" s="17"/>
    </row>
    <row r="9" spans="1:31" ht="19.5" customHeight="1" x14ac:dyDescent="0.25">
      <c r="A9" s="57"/>
      <c r="B9" s="76"/>
      <c r="C9" s="78">
        <v>-1</v>
      </c>
      <c r="D9" s="78">
        <v>-2</v>
      </c>
      <c r="E9" s="78">
        <v>-3</v>
      </c>
      <c r="F9" s="78">
        <v>-4</v>
      </c>
      <c r="G9" s="78">
        <v>-5</v>
      </c>
      <c r="H9" s="78">
        <v>-6</v>
      </c>
      <c r="I9" s="78">
        <v>-7</v>
      </c>
      <c r="J9" s="78">
        <v>-8</v>
      </c>
      <c r="K9" s="78">
        <v>-9</v>
      </c>
      <c r="L9" s="78">
        <v>-10</v>
      </c>
      <c r="M9" s="78">
        <v>-11</v>
      </c>
      <c r="N9" s="78">
        <v>-12</v>
      </c>
      <c r="O9" s="78">
        <v>-13</v>
      </c>
      <c r="P9" s="78">
        <v>-14</v>
      </c>
      <c r="Q9" s="78">
        <v>-15</v>
      </c>
      <c r="R9" s="78">
        <v>-16</v>
      </c>
      <c r="S9" s="78">
        <v>-17</v>
      </c>
      <c r="T9" s="78">
        <v>-18</v>
      </c>
      <c r="U9" s="78">
        <v>-19</v>
      </c>
      <c r="V9" s="78">
        <v>-20</v>
      </c>
      <c r="W9" s="78">
        <v>-21</v>
      </c>
      <c r="X9" s="78">
        <v>-22</v>
      </c>
      <c r="Y9" s="78">
        <v>-23</v>
      </c>
      <c r="Z9" s="78">
        <v>-24</v>
      </c>
      <c r="AA9" s="78">
        <v>-25</v>
      </c>
      <c r="AB9" s="78">
        <v>-26</v>
      </c>
      <c r="AC9" s="78">
        <v>-27</v>
      </c>
      <c r="AD9" s="78">
        <v>-28</v>
      </c>
      <c r="AE9" s="17"/>
    </row>
    <row r="10" spans="1:31" ht="24.75" customHeight="1" x14ac:dyDescent="0.25">
      <c r="A10" s="8" t="s">
        <v>56</v>
      </c>
      <c r="B10" s="43"/>
      <c r="C10" s="50"/>
      <c r="D10" s="45"/>
      <c r="E10" s="44"/>
      <c r="F10" s="44"/>
      <c r="G10" s="44"/>
      <c r="H10" s="44"/>
      <c r="I10" s="44"/>
      <c r="J10" s="44"/>
      <c r="K10" s="44"/>
      <c r="L10" s="44"/>
      <c r="M10" s="44"/>
      <c r="N10" s="44"/>
      <c r="O10" s="44"/>
      <c r="P10" s="44"/>
      <c r="Q10" s="44"/>
      <c r="R10" s="45"/>
      <c r="S10" s="68"/>
      <c r="T10" s="45"/>
      <c r="U10" s="45"/>
      <c r="V10" s="45"/>
      <c r="W10" s="45"/>
      <c r="X10" s="45"/>
      <c r="Y10" s="17"/>
      <c r="Z10" s="17"/>
      <c r="AA10" s="17"/>
      <c r="AB10" s="17"/>
      <c r="AC10" s="17"/>
      <c r="AD10" s="69"/>
      <c r="AE10" s="18"/>
    </row>
    <row r="11" spans="1:31" ht="24" customHeight="1" x14ac:dyDescent="0.25">
      <c r="A11" s="9" t="s">
        <v>0</v>
      </c>
      <c r="B11" s="10" t="s">
        <v>85</v>
      </c>
      <c r="C11" s="99" t="s">
        <v>104</v>
      </c>
      <c r="D11" s="19" t="s">
        <v>119</v>
      </c>
      <c r="E11" s="19"/>
      <c r="F11" s="19" t="s">
        <v>119</v>
      </c>
      <c r="G11" s="19"/>
      <c r="H11" s="19" t="s">
        <v>119</v>
      </c>
      <c r="I11" s="19"/>
      <c r="J11" s="19"/>
      <c r="K11" s="19"/>
      <c r="L11" s="19"/>
      <c r="M11" s="19"/>
      <c r="N11" s="19"/>
      <c r="O11" s="19"/>
      <c r="P11" s="19"/>
      <c r="Q11" s="19"/>
      <c r="R11" s="19"/>
      <c r="S11" s="67">
        <f>COUNTIF(D11:R11,"X")</f>
        <v>3</v>
      </c>
      <c r="T11" s="20"/>
      <c r="U11" s="24"/>
      <c r="V11" s="24"/>
      <c r="W11" s="20"/>
      <c r="X11" s="20"/>
      <c r="Y11" s="24"/>
      <c r="Z11" s="24"/>
      <c r="AA11" s="24"/>
      <c r="AB11" s="77"/>
      <c r="AD11" s="64">
        <f t="shared" ref="AD11:AD25" si="0">COUNTIF(T11:AC11,"X")</f>
        <v>0</v>
      </c>
      <c r="AE11" s="18"/>
    </row>
    <row r="12" spans="1:31" ht="26.25" customHeight="1" x14ac:dyDescent="0.25">
      <c r="A12" s="8" t="s">
        <v>55</v>
      </c>
      <c r="B12" s="10"/>
      <c r="C12" s="10"/>
      <c r="D12" s="21"/>
      <c r="E12" s="22"/>
      <c r="F12" s="21"/>
      <c r="G12" s="22"/>
      <c r="H12" s="22"/>
      <c r="I12" s="22"/>
      <c r="J12" s="22"/>
      <c r="K12" s="22"/>
      <c r="L12" s="22"/>
      <c r="M12" s="22"/>
      <c r="N12" s="22"/>
      <c r="O12" s="22"/>
      <c r="P12" s="22"/>
      <c r="Q12" s="22"/>
      <c r="R12" s="22"/>
      <c r="S12" s="67"/>
      <c r="T12" s="20"/>
      <c r="U12" s="20"/>
      <c r="V12" s="20"/>
      <c r="W12" s="20"/>
      <c r="X12" s="20"/>
      <c r="Y12" s="24"/>
      <c r="Z12" s="24"/>
      <c r="AA12" s="24"/>
      <c r="AB12" s="24"/>
      <c r="AC12" s="24"/>
      <c r="AD12" s="64"/>
      <c r="AE12" s="18"/>
    </row>
    <row r="13" spans="1:31" ht="29.25" customHeight="1" x14ac:dyDescent="0.25">
      <c r="A13" s="9" t="s">
        <v>0</v>
      </c>
      <c r="B13" s="98" t="s">
        <v>86</v>
      </c>
      <c r="C13" s="99" t="s">
        <v>105</v>
      </c>
      <c r="D13" s="19"/>
      <c r="E13" s="19"/>
      <c r="F13" s="19" t="s">
        <v>119</v>
      </c>
      <c r="G13" s="19"/>
      <c r="H13" s="19"/>
      <c r="I13" s="19"/>
      <c r="J13" s="19"/>
      <c r="K13" s="19"/>
      <c r="L13" s="19"/>
      <c r="M13" s="19"/>
      <c r="N13" s="19"/>
      <c r="O13" s="45"/>
      <c r="P13" s="45"/>
      <c r="Q13" s="45"/>
      <c r="R13" s="45"/>
      <c r="S13" s="67">
        <f t="shared" ref="S13:S25" si="1">COUNTIF(D13:R13,"X")</f>
        <v>1</v>
      </c>
      <c r="T13" s="20" t="s">
        <v>119</v>
      </c>
      <c r="U13" s="20"/>
      <c r="V13" s="20"/>
      <c r="W13" s="20"/>
      <c r="X13" s="20"/>
      <c r="Y13" s="24"/>
      <c r="Z13" s="24"/>
      <c r="AA13" s="24"/>
      <c r="AB13" s="24"/>
      <c r="AC13" s="24"/>
      <c r="AD13" s="64">
        <f t="shared" si="0"/>
        <v>1</v>
      </c>
      <c r="AE13" s="18"/>
    </row>
    <row r="14" spans="1:31" ht="24" customHeight="1" x14ac:dyDescent="0.25">
      <c r="A14" s="9" t="s">
        <v>1</v>
      </c>
      <c r="B14" s="98" t="s">
        <v>87</v>
      </c>
      <c r="C14" s="99" t="s">
        <v>106</v>
      </c>
      <c r="D14" s="19"/>
      <c r="E14" s="19"/>
      <c r="F14" s="19" t="s">
        <v>119</v>
      </c>
      <c r="G14" s="19"/>
      <c r="H14" s="19"/>
      <c r="I14" s="19"/>
      <c r="J14" s="19"/>
      <c r="K14" s="19"/>
      <c r="L14" s="19"/>
      <c r="M14" s="19"/>
      <c r="N14" s="19"/>
      <c r="O14" s="19"/>
      <c r="P14" s="19"/>
      <c r="Q14" s="19"/>
      <c r="R14" s="19"/>
      <c r="S14" s="67">
        <f t="shared" si="1"/>
        <v>1</v>
      </c>
      <c r="T14" s="20"/>
      <c r="U14" s="24"/>
      <c r="V14" s="24"/>
      <c r="W14" s="20"/>
      <c r="X14" s="20"/>
      <c r="Y14" s="24"/>
      <c r="Z14" s="24"/>
      <c r="AA14" s="24"/>
      <c r="AB14" s="77"/>
      <c r="AD14" s="64">
        <f t="shared" si="0"/>
        <v>0</v>
      </c>
      <c r="AE14" s="18"/>
    </row>
    <row r="15" spans="1:31" ht="27" customHeight="1" x14ac:dyDescent="0.25">
      <c r="A15" s="9" t="s">
        <v>2</v>
      </c>
      <c r="B15" s="98" t="s">
        <v>88</v>
      </c>
      <c r="C15" s="99" t="s">
        <v>107</v>
      </c>
      <c r="D15" s="21" t="s">
        <v>119</v>
      </c>
      <c r="E15" s="22"/>
      <c r="F15" s="21" t="s">
        <v>119</v>
      </c>
      <c r="G15" s="22"/>
      <c r="H15" s="22"/>
      <c r="I15" s="22"/>
      <c r="J15" s="22"/>
      <c r="K15" s="22"/>
      <c r="L15" s="22"/>
      <c r="M15" s="22"/>
      <c r="N15" s="22"/>
      <c r="O15" s="22"/>
      <c r="P15" s="22"/>
      <c r="Q15" s="22"/>
      <c r="R15" s="22"/>
      <c r="S15" s="67">
        <f t="shared" si="1"/>
        <v>2</v>
      </c>
      <c r="T15" s="20"/>
      <c r="U15" s="20" t="s">
        <v>119</v>
      </c>
      <c r="V15" s="20"/>
      <c r="W15" s="20"/>
      <c r="X15" s="20"/>
      <c r="Y15" s="24"/>
      <c r="Z15" s="24"/>
      <c r="AA15" s="24"/>
      <c r="AB15" s="24"/>
      <c r="AC15" s="24"/>
      <c r="AD15" s="64">
        <f t="shared" si="0"/>
        <v>1</v>
      </c>
      <c r="AE15" s="18"/>
    </row>
    <row r="16" spans="1:31" ht="24" customHeight="1" x14ac:dyDescent="0.25">
      <c r="A16" s="9" t="s">
        <v>3</v>
      </c>
      <c r="B16" s="98" t="s">
        <v>89</v>
      </c>
      <c r="C16" s="99" t="s">
        <v>108</v>
      </c>
      <c r="D16" s="21" t="s">
        <v>119</v>
      </c>
      <c r="E16" s="22"/>
      <c r="F16" s="21"/>
      <c r="G16" s="22"/>
      <c r="H16" s="22"/>
      <c r="I16" s="22"/>
      <c r="J16" s="22"/>
      <c r="K16" s="22"/>
      <c r="L16" s="22"/>
      <c r="M16" s="22"/>
      <c r="N16" s="22"/>
      <c r="O16" s="22"/>
      <c r="P16" s="22"/>
      <c r="Q16" s="22"/>
      <c r="R16" s="22"/>
      <c r="S16" s="67">
        <f t="shared" si="1"/>
        <v>1</v>
      </c>
      <c r="T16" s="20"/>
      <c r="U16" s="24"/>
      <c r="V16" s="24"/>
      <c r="W16" s="20"/>
      <c r="X16" s="20"/>
      <c r="Y16" s="24"/>
      <c r="Z16" s="24"/>
      <c r="AA16" s="24"/>
      <c r="AB16" s="24"/>
      <c r="AC16" s="24"/>
      <c r="AD16" s="64">
        <f t="shared" si="0"/>
        <v>0</v>
      </c>
      <c r="AE16" s="18"/>
    </row>
    <row r="17" spans="1:31" ht="29.25" customHeight="1" x14ac:dyDescent="0.25">
      <c r="A17" s="9" t="s">
        <v>4</v>
      </c>
      <c r="B17" s="98" t="s">
        <v>90</v>
      </c>
      <c r="C17" s="99" t="s">
        <v>109</v>
      </c>
      <c r="D17" s="21"/>
      <c r="E17" s="22"/>
      <c r="F17" s="21" t="s">
        <v>119</v>
      </c>
      <c r="G17" s="22"/>
      <c r="H17" s="22"/>
      <c r="I17" s="22"/>
      <c r="J17" s="22"/>
      <c r="K17" s="22"/>
      <c r="L17" s="22"/>
      <c r="M17" s="22"/>
      <c r="N17" s="22"/>
      <c r="O17" s="23"/>
      <c r="P17" s="23"/>
      <c r="Q17" s="23"/>
      <c r="R17" s="23"/>
      <c r="S17" s="67">
        <f t="shared" si="1"/>
        <v>1</v>
      </c>
      <c r="T17" s="20"/>
      <c r="U17" s="20"/>
      <c r="V17" s="20"/>
      <c r="W17" s="20"/>
      <c r="X17" s="20"/>
      <c r="Y17" s="24"/>
      <c r="Z17" s="24"/>
      <c r="AA17" s="24"/>
      <c r="AB17" s="24"/>
      <c r="AC17" s="24"/>
      <c r="AD17" s="64">
        <f t="shared" si="0"/>
        <v>0</v>
      </c>
      <c r="AE17" s="24"/>
    </row>
    <row r="18" spans="1:31" ht="29.25" customHeight="1" x14ac:dyDescent="0.25">
      <c r="A18" s="9" t="s">
        <v>72</v>
      </c>
      <c r="B18" s="98" t="s">
        <v>91</v>
      </c>
      <c r="C18" s="99" t="s">
        <v>110</v>
      </c>
      <c r="D18" s="21"/>
      <c r="E18" s="22"/>
      <c r="F18" s="21" t="s">
        <v>119</v>
      </c>
      <c r="G18" s="22"/>
      <c r="H18" s="22"/>
      <c r="I18" s="22"/>
      <c r="J18" s="22"/>
      <c r="K18" s="22"/>
      <c r="L18" s="22"/>
      <c r="M18" s="22"/>
      <c r="N18" s="22"/>
      <c r="O18" s="23"/>
      <c r="P18" s="23"/>
      <c r="Q18" s="23"/>
      <c r="R18" s="23"/>
      <c r="S18" s="67">
        <f t="shared" si="1"/>
        <v>1</v>
      </c>
      <c r="T18" s="20"/>
      <c r="U18" s="20"/>
      <c r="V18" s="20"/>
      <c r="W18" s="20"/>
      <c r="X18" s="20"/>
      <c r="Y18" s="24"/>
      <c r="Z18" s="24"/>
      <c r="AA18" s="24"/>
      <c r="AB18" s="24"/>
      <c r="AC18" s="24"/>
      <c r="AD18" s="64">
        <f t="shared" si="0"/>
        <v>0</v>
      </c>
      <c r="AE18" s="24"/>
    </row>
    <row r="19" spans="1:31" ht="24.75" customHeight="1" x14ac:dyDescent="0.25">
      <c r="A19" s="9" t="s">
        <v>77</v>
      </c>
      <c r="B19" s="98" t="s">
        <v>92</v>
      </c>
      <c r="C19" s="99" t="s">
        <v>111</v>
      </c>
      <c r="D19" s="21"/>
      <c r="E19" s="23" t="s">
        <v>119</v>
      </c>
      <c r="F19" s="21"/>
      <c r="G19" s="23"/>
      <c r="H19" s="23"/>
      <c r="I19" s="23"/>
      <c r="J19" s="23"/>
      <c r="K19" s="23"/>
      <c r="L19" s="23"/>
      <c r="M19" s="23"/>
      <c r="N19" s="23"/>
      <c r="O19" s="23"/>
      <c r="P19" s="23"/>
      <c r="Q19" s="23"/>
      <c r="R19" s="23"/>
      <c r="S19" s="67">
        <f t="shared" si="1"/>
        <v>1</v>
      </c>
      <c r="T19" s="20" t="s">
        <v>119</v>
      </c>
      <c r="U19" s="20"/>
      <c r="V19" s="20"/>
      <c r="W19" s="20"/>
      <c r="X19" s="20"/>
      <c r="Y19" s="24"/>
      <c r="Z19" s="24"/>
      <c r="AA19" s="24"/>
      <c r="AB19" s="24"/>
      <c r="AC19" s="24"/>
      <c r="AD19" s="64">
        <f t="shared" si="0"/>
        <v>1</v>
      </c>
      <c r="AE19" s="18"/>
    </row>
    <row r="20" spans="1:31" ht="24.75" customHeight="1" x14ac:dyDescent="0.25">
      <c r="A20" s="9" t="s">
        <v>82</v>
      </c>
      <c r="B20" s="98" t="s">
        <v>93</v>
      </c>
      <c r="C20" s="99" t="s">
        <v>112</v>
      </c>
      <c r="D20" s="21" t="s">
        <v>119</v>
      </c>
      <c r="E20" s="23"/>
      <c r="F20" s="21" t="s">
        <v>119</v>
      </c>
      <c r="G20" s="23" t="s">
        <v>119</v>
      </c>
      <c r="H20" s="23"/>
      <c r="I20" s="23"/>
      <c r="J20" s="23"/>
      <c r="K20" s="23"/>
      <c r="L20" s="23"/>
      <c r="M20" s="23"/>
      <c r="N20" s="23"/>
      <c r="O20" s="23"/>
      <c r="P20" s="23"/>
      <c r="Q20" s="23"/>
      <c r="R20" s="23"/>
      <c r="S20" s="67">
        <f t="shared" si="1"/>
        <v>3</v>
      </c>
      <c r="T20" s="20"/>
      <c r="U20" s="20"/>
      <c r="V20" s="20"/>
      <c r="W20" s="20"/>
      <c r="X20" s="20"/>
      <c r="Y20" s="24"/>
      <c r="Z20" s="24"/>
      <c r="AA20" s="24"/>
      <c r="AB20" s="24"/>
      <c r="AC20" s="24"/>
      <c r="AD20" s="64">
        <f t="shared" si="0"/>
        <v>0</v>
      </c>
      <c r="AE20" s="18"/>
    </row>
    <row r="21" spans="1:31" ht="24.75" customHeight="1" x14ac:dyDescent="0.25">
      <c r="A21" s="9" t="s">
        <v>99</v>
      </c>
      <c r="B21" s="98" t="s">
        <v>94</v>
      </c>
      <c r="C21" s="99" t="s">
        <v>113</v>
      </c>
      <c r="D21" s="21"/>
      <c r="E21" s="23"/>
      <c r="F21" s="21"/>
      <c r="G21" s="23"/>
      <c r="H21" s="23"/>
      <c r="I21" s="23"/>
      <c r="J21" s="23"/>
      <c r="K21" s="23"/>
      <c r="L21" s="23"/>
      <c r="M21" s="23"/>
      <c r="N21" s="23"/>
      <c r="O21" s="23"/>
      <c r="P21" s="23"/>
      <c r="Q21" s="23"/>
      <c r="R21" s="23"/>
      <c r="S21" s="67">
        <f t="shared" si="1"/>
        <v>0</v>
      </c>
      <c r="T21" s="20"/>
      <c r="U21" s="20"/>
      <c r="V21" s="20"/>
      <c r="W21" s="20"/>
      <c r="X21" s="20"/>
      <c r="Y21" s="24"/>
      <c r="Z21" s="24"/>
      <c r="AA21" s="24"/>
      <c r="AB21" s="24"/>
      <c r="AC21" s="24"/>
      <c r="AD21" s="64">
        <f t="shared" si="0"/>
        <v>0</v>
      </c>
      <c r="AE21" s="18"/>
    </row>
    <row r="22" spans="1:31" ht="24.75" customHeight="1" x14ac:dyDescent="0.25">
      <c r="A22" s="9" t="s">
        <v>100</v>
      </c>
      <c r="B22" s="98" t="s">
        <v>95</v>
      </c>
      <c r="C22" s="99" t="s">
        <v>114</v>
      </c>
      <c r="D22" s="21"/>
      <c r="E22" s="23"/>
      <c r="F22" s="21" t="s">
        <v>119</v>
      </c>
      <c r="G22" s="23"/>
      <c r="H22" s="23"/>
      <c r="I22" s="23" t="s">
        <v>119</v>
      </c>
      <c r="J22" s="23"/>
      <c r="K22" s="23"/>
      <c r="L22" s="23"/>
      <c r="M22" s="23"/>
      <c r="N22" s="23"/>
      <c r="O22" s="23"/>
      <c r="P22" s="23"/>
      <c r="Q22" s="23"/>
      <c r="R22" s="23"/>
      <c r="S22" s="67">
        <f t="shared" si="1"/>
        <v>2</v>
      </c>
      <c r="T22" s="20"/>
      <c r="U22" s="20"/>
      <c r="V22" s="20"/>
      <c r="W22" s="20"/>
      <c r="X22" s="20"/>
      <c r="Y22" s="24"/>
      <c r="Z22" s="24"/>
      <c r="AA22" s="24"/>
      <c r="AB22" s="24"/>
      <c r="AC22" s="24"/>
      <c r="AD22" s="64">
        <f t="shared" si="0"/>
        <v>0</v>
      </c>
      <c r="AE22" s="18"/>
    </row>
    <row r="23" spans="1:31" ht="29.25" customHeight="1" x14ac:dyDescent="0.25">
      <c r="A23" s="9" t="s">
        <v>101</v>
      </c>
      <c r="B23" s="98" t="s">
        <v>96</v>
      </c>
      <c r="C23" s="99" t="s">
        <v>115</v>
      </c>
      <c r="D23" s="21"/>
      <c r="E23" s="22"/>
      <c r="F23" s="21" t="s">
        <v>119</v>
      </c>
      <c r="G23" s="22"/>
      <c r="H23" s="22"/>
      <c r="I23" s="22"/>
      <c r="J23" s="22"/>
      <c r="K23" s="22"/>
      <c r="L23" s="22"/>
      <c r="M23" s="22"/>
      <c r="N23" s="22"/>
      <c r="O23" s="23"/>
      <c r="P23" s="23"/>
      <c r="Q23" s="23"/>
      <c r="R23" s="23"/>
      <c r="S23" s="67">
        <f t="shared" si="1"/>
        <v>1</v>
      </c>
      <c r="T23" s="20"/>
      <c r="U23" s="20"/>
      <c r="V23" s="20"/>
      <c r="W23" s="20"/>
      <c r="X23" s="20"/>
      <c r="Y23" s="24"/>
      <c r="Z23" s="24"/>
      <c r="AA23" s="24"/>
      <c r="AB23" s="24"/>
      <c r="AC23" s="24"/>
      <c r="AD23" s="64">
        <f t="shared" si="0"/>
        <v>0</v>
      </c>
      <c r="AE23" s="24"/>
    </row>
    <row r="24" spans="1:31" ht="24.75" customHeight="1" x14ac:dyDescent="0.25">
      <c r="A24" s="9" t="s">
        <v>102</v>
      </c>
      <c r="B24" s="98" t="s">
        <v>97</v>
      </c>
      <c r="C24" s="99" t="s">
        <v>116</v>
      </c>
      <c r="D24" s="21"/>
      <c r="E24" s="23"/>
      <c r="F24" s="21" t="s">
        <v>119</v>
      </c>
      <c r="G24" s="23"/>
      <c r="H24" s="23"/>
      <c r="I24" s="23"/>
      <c r="J24" s="23"/>
      <c r="K24" s="23"/>
      <c r="L24" s="23"/>
      <c r="M24" s="23"/>
      <c r="N24" s="23"/>
      <c r="O24" s="23"/>
      <c r="P24" s="23"/>
      <c r="Q24" s="23"/>
      <c r="R24" s="23"/>
      <c r="S24" s="67">
        <f t="shared" si="1"/>
        <v>1</v>
      </c>
      <c r="T24" s="20"/>
      <c r="U24" s="20"/>
      <c r="V24" s="20"/>
      <c r="W24" s="20"/>
      <c r="X24" s="20"/>
      <c r="Y24" s="24"/>
      <c r="Z24" s="24"/>
      <c r="AA24" s="24"/>
      <c r="AB24" s="24"/>
      <c r="AC24" s="24"/>
      <c r="AD24" s="64">
        <f t="shared" si="0"/>
        <v>0</v>
      </c>
      <c r="AE24" s="18"/>
    </row>
    <row r="25" spans="1:31" ht="23.25" customHeight="1" x14ac:dyDescent="0.25">
      <c r="A25" s="9" t="s">
        <v>103</v>
      </c>
      <c r="B25" s="98" t="s">
        <v>98</v>
      </c>
      <c r="C25" s="99" t="s">
        <v>117</v>
      </c>
      <c r="D25" s="21"/>
      <c r="E25" s="20"/>
      <c r="F25" s="21" t="s">
        <v>119</v>
      </c>
      <c r="G25" s="20"/>
      <c r="H25" s="20"/>
      <c r="I25" s="20"/>
      <c r="J25" s="20"/>
      <c r="K25" s="20"/>
      <c r="L25" s="20"/>
      <c r="M25" s="20"/>
      <c r="N25" s="20"/>
      <c r="O25" s="20"/>
      <c r="P25" s="20"/>
      <c r="Q25" s="20"/>
      <c r="R25" s="20"/>
      <c r="S25" s="67">
        <f t="shared" si="1"/>
        <v>1</v>
      </c>
      <c r="T25" s="20"/>
      <c r="U25" s="20"/>
      <c r="V25" s="20"/>
      <c r="W25" s="20"/>
      <c r="X25" s="20"/>
      <c r="Y25" s="24"/>
      <c r="Z25" s="24"/>
      <c r="AA25" s="24"/>
      <c r="AB25" s="24"/>
      <c r="AC25" s="24"/>
      <c r="AD25" s="64">
        <f t="shared" si="0"/>
        <v>0</v>
      </c>
      <c r="AE25" s="18"/>
    </row>
    <row r="26" spans="1:31" ht="9.75" customHeight="1" x14ac:dyDescent="0.25">
      <c r="A26" s="131"/>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row>
    <row r="27" spans="1:31" ht="34.5" customHeight="1" x14ac:dyDescent="0.25">
      <c r="A27" s="126" t="s">
        <v>70</v>
      </c>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row>
    <row r="28" spans="1:31" ht="17.25" x14ac:dyDescent="0.3">
      <c r="A28" s="25"/>
      <c r="B28" s="25"/>
      <c r="C28" s="25"/>
      <c r="D28" s="26"/>
      <c r="E28" s="33"/>
      <c r="F28" s="33"/>
      <c r="G28" s="33"/>
      <c r="H28" s="33"/>
      <c r="I28" s="33"/>
      <c r="J28" s="33"/>
      <c r="K28" s="33"/>
      <c r="L28" s="33"/>
      <c r="M28" s="33"/>
      <c r="N28" s="33"/>
      <c r="O28" s="33"/>
      <c r="P28" s="33"/>
      <c r="Q28" s="33"/>
      <c r="R28" s="33"/>
      <c r="S28" s="33"/>
      <c r="T28" s="127" t="s">
        <v>153</v>
      </c>
      <c r="U28" s="127"/>
      <c r="V28" s="127"/>
      <c r="W28" s="127"/>
      <c r="X28" s="127"/>
      <c r="Y28" s="127"/>
      <c r="Z28" s="127"/>
      <c r="AA28" s="127"/>
      <c r="AB28" s="127"/>
      <c r="AC28" s="127"/>
      <c r="AD28" s="127"/>
      <c r="AE28" s="127"/>
    </row>
    <row r="29" spans="1:31" ht="17.25" x14ac:dyDescent="0.3">
      <c r="A29" s="25"/>
      <c r="B29" s="25"/>
      <c r="C29" s="25"/>
      <c r="D29" s="26"/>
      <c r="T29" s="128" t="s">
        <v>7</v>
      </c>
      <c r="U29" s="128"/>
      <c r="V29" s="128"/>
      <c r="W29" s="128"/>
      <c r="X29" s="128"/>
      <c r="Y29" s="128"/>
      <c r="Z29" s="128"/>
      <c r="AA29" s="128"/>
      <c r="AB29" s="128"/>
      <c r="AC29" s="128"/>
      <c r="AD29" s="128"/>
      <c r="AE29" s="128"/>
    </row>
    <row r="33" spans="24:28" ht="29.25" customHeight="1" x14ac:dyDescent="0.25">
      <c r="X33" s="120" t="s">
        <v>85</v>
      </c>
      <c r="Y33" s="120"/>
      <c r="Z33" s="120"/>
      <c r="AA33" s="120"/>
      <c r="AB33" s="120"/>
    </row>
  </sheetData>
  <mergeCells count="15">
    <mergeCell ref="X33:AB33"/>
    <mergeCell ref="A5:AE5"/>
    <mergeCell ref="T1:AE1"/>
    <mergeCell ref="T2:AE2"/>
    <mergeCell ref="B1:D1"/>
    <mergeCell ref="B2:D2"/>
    <mergeCell ref="B3:D3"/>
    <mergeCell ref="A27:AE27"/>
    <mergeCell ref="T28:AE28"/>
    <mergeCell ref="T29:AE29"/>
    <mergeCell ref="A7:A8"/>
    <mergeCell ref="A26:AE26"/>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showZeros="0" tabSelected="1" topLeftCell="A7" zoomScaleNormal="100" workbookViewId="0">
      <selection activeCell="L14" sqref="L14"/>
    </sheetView>
  </sheetViews>
  <sheetFormatPr defaultColWidth="9.140625" defaultRowHeight="15" x14ac:dyDescent="0.25"/>
  <cols>
    <col min="1" max="1" width="7.42578125" style="5" customWidth="1"/>
    <col min="2" max="2" width="20" style="5" customWidth="1"/>
    <col min="3" max="3" width="13.5703125" style="5" customWidth="1"/>
    <col min="4" max="4" width="9.85546875" style="5" customWidth="1"/>
    <col min="5" max="5" width="20.85546875" style="5" customWidth="1"/>
    <col min="6" max="6" width="14" style="4" customWidth="1"/>
    <col min="7" max="7" width="13.42578125" style="4" customWidth="1"/>
    <col min="8" max="8" width="21.28515625" style="4" customWidth="1"/>
    <col min="9" max="9" width="10" style="4" customWidth="1"/>
    <col min="10" max="10" width="25.5703125" style="4" customWidth="1"/>
    <col min="11" max="11" width="9.140625" style="5"/>
    <col min="12" max="12" width="12.85546875" style="5" bestFit="1" customWidth="1"/>
    <col min="13" max="16384" width="9.140625" style="5"/>
  </cols>
  <sheetData>
    <row r="1" spans="1:10" ht="15.75" x14ac:dyDescent="0.25">
      <c r="A1" s="147" t="s">
        <v>8</v>
      </c>
      <c r="B1" s="147"/>
      <c r="C1" s="147"/>
      <c r="D1" s="147"/>
      <c r="E1" s="147"/>
      <c r="F1" s="122" t="s">
        <v>16</v>
      </c>
      <c r="G1" s="123"/>
      <c r="H1" s="123"/>
      <c r="I1" s="123"/>
      <c r="J1" s="123"/>
    </row>
    <row r="2" spans="1:10" ht="15.75" x14ac:dyDescent="0.25">
      <c r="A2" s="147" t="s">
        <v>9</v>
      </c>
      <c r="B2" s="147"/>
      <c r="C2" s="147"/>
      <c r="D2" s="147"/>
      <c r="E2" s="147"/>
      <c r="F2" s="122" t="s">
        <v>15</v>
      </c>
      <c r="G2" s="122"/>
      <c r="H2" s="122"/>
      <c r="I2" s="122"/>
      <c r="J2" s="122"/>
    </row>
    <row r="3" spans="1:10" ht="33.75" customHeight="1" x14ac:dyDescent="0.25">
      <c r="A3" s="148" t="s">
        <v>84</v>
      </c>
      <c r="B3" s="142"/>
      <c r="C3" s="142"/>
      <c r="D3" s="142"/>
      <c r="E3" s="142"/>
      <c r="F3" s="3"/>
      <c r="G3" s="3"/>
      <c r="H3" s="30"/>
      <c r="I3" s="87"/>
      <c r="J3" s="87"/>
    </row>
    <row r="4" spans="1:10" ht="24.75" customHeight="1" x14ac:dyDescent="0.25">
      <c r="J4" s="70" t="s">
        <v>26</v>
      </c>
    </row>
    <row r="5" spans="1:10" ht="28.5" customHeight="1" x14ac:dyDescent="0.25">
      <c r="A5" s="120" t="s">
        <v>123</v>
      </c>
      <c r="B5" s="120"/>
      <c r="C5" s="120"/>
      <c r="D5" s="120"/>
      <c r="E5" s="120"/>
      <c r="F5" s="120"/>
      <c r="G5" s="120"/>
      <c r="H5" s="120"/>
      <c r="I5" s="120"/>
      <c r="J5" s="120"/>
    </row>
    <row r="7" spans="1:10" ht="39.75" customHeight="1" x14ac:dyDescent="0.25">
      <c r="A7" s="149" t="s">
        <v>5</v>
      </c>
      <c r="B7" s="149" t="s">
        <v>10</v>
      </c>
      <c r="C7" s="150" t="s">
        <v>27</v>
      </c>
      <c r="D7" s="145" t="s">
        <v>79</v>
      </c>
      <c r="E7" s="152"/>
      <c r="F7" s="152"/>
      <c r="G7" s="146"/>
      <c r="H7" s="149" t="s">
        <v>58</v>
      </c>
      <c r="I7" s="159" t="s">
        <v>81</v>
      </c>
      <c r="J7" s="160"/>
    </row>
    <row r="8" spans="1:10" ht="72" customHeight="1" x14ac:dyDescent="0.25">
      <c r="A8" s="149"/>
      <c r="B8" s="149"/>
      <c r="C8" s="151"/>
      <c r="D8" s="71" t="s">
        <v>11</v>
      </c>
      <c r="E8" s="55" t="s">
        <v>12</v>
      </c>
      <c r="F8" s="7" t="s">
        <v>42</v>
      </c>
      <c r="G8" s="7" t="s">
        <v>43</v>
      </c>
      <c r="H8" s="149"/>
      <c r="I8" s="88" t="s">
        <v>11</v>
      </c>
      <c r="J8" s="91" t="s">
        <v>73</v>
      </c>
    </row>
    <row r="9" spans="1:10" ht="24" customHeight="1" x14ac:dyDescent="0.25">
      <c r="A9" s="93">
        <v>-1</v>
      </c>
      <c r="B9" s="93">
        <v>-2</v>
      </c>
      <c r="C9" s="93">
        <v>-3</v>
      </c>
      <c r="D9" s="93">
        <v>-4</v>
      </c>
      <c r="E9" s="93">
        <v>-5</v>
      </c>
      <c r="F9" s="93">
        <v>-6</v>
      </c>
      <c r="G9" s="93">
        <v>-7</v>
      </c>
      <c r="H9" s="93">
        <v>-8</v>
      </c>
      <c r="I9" s="93">
        <v>-9</v>
      </c>
      <c r="J9" s="93">
        <v>-10</v>
      </c>
    </row>
    <row r="10" spans="1:10" ht="24" customHeight="1" x14ac:dyDescent="0.25">
      <c r="A10" s="8" t="s">
        <v>69</v>
      </c>
      <c r="B10" s="6"/>
      <c r="C10" s="48"/>
      <c r="D10" s="83">
        <v>1</v>
      </c>
      <c r="E10" s="71"/>
      <c r="F10" s="7"/>
      <c r="G10" s="7"/>
      <c r="H10" s="32"/>
      <c r="I10" s="89"/>
      <c r="J10" s="91"/>
    </row>
    <row r="11" spans="1:10" ht="24" customHeight="1" x14ac:dyDescent="0.25">
      <c r="A11" s="9" t="s">
        <v>0</v>
      </c>
      <c r="B11" s="10" t="s">
        <v>85</v>
      </c>
      <c r="C11" s="99" t="s">
        <v>104</v>
      </c>
      <c r="D11" s="100" t="s">
        <v>148</v>
      </c>
      <c r="E11" s="15"/>
      <c r="F11" s="73">
        <f>VLOOKUP(C11,'Mau 2'!$C$11:$AE$25,17,0)</f>
        <v>3</v>
      </c>
      <c r="G11" s="73">
        <f>VLOOKUP($C11,'Mau 2'!$C$11:$AE$25,28,0)</f>
        <v>0</v>
      </c>
      <c r="H11" s="15"/>
      <c r="I11" s="15"/>
      <c r="J11" s="14"/>
    </row>
    <row r="12" spans="1:10" ht="24.6" customHeight="1" x14ac:dyDescent="0.25">
      <c r="A12" s="8" t="s">
        <v>55</v>
      </c>
      <c r="B12" s="10"/>
      <c r="C12" s="10"/>
      <c r="D12" s="83">
        <v>13</v>
      </c>
      <c r="E12" s="10"/>
      <c r="F12" s="73"/>
      <c r="G12" s="73"/>
      <c r="H12" s="32"/>
      <c r="I12" s="89"/>
      <c r="J12" s="91"/>
    </row>
    <row r="13" spans="1:10" ht="28.5" customHeight="1" x14ac:dyDescent="0.25">
      <c r="A13" s="9" t="s">
        <v>0</v>
      </c>
      <c r="B13" s="98" t="s">
        <v>86</v>
      </c>
      <c r="C13" s="99" t="s">
        <v>105</v>
      </c>
      <c r="D13" s="100" t="s">
        <v>149</v>
      </c>
      <c r="E13" s="10"/>
      <c r="F13" s="73">
        <f>VLOOKUP(C13,'Mau 2'!$C$11:$AE$25,17,0)</f>
        <v>1</v>
      </c>
      <c r="G13" s="73">
        <f>VLOOKUP($C13,'Mau 2'!$C$11:$AE$25,28,0)</f>
        <v>1</v>
      </c>
      <c r="H13" s="14"/>
      <c r="I13" s="14"/>
      <c r="J13" s="14"/>
    </row>
    <row r="14" spans="1:10" ht="28.5" customHeight="1" x14ac:dyDescent="0.25">
      <c r="A14" s="92" t="s">
        <v>1</v>
      </c>
      <c r="B14" s="98" t="s">
        <v>87</v>
      </c>
      <c r="C14" s="99" t="s">
        <v>106</v>
      </c>
      <c r="D14" s="100" t="s">
        <v>150</v>
      </c>
      <c r="E14" s="10"/>
      <c r="F14" s="73">
        <f>VLOOKUP(C14,'Mau 2'!$C$11:$AE$25,17,0)</f>
        <v>1</v>
      </c>
      <c r="G14" s="73">
        <f>VLOOKUP($C14,'Mau 2'!$C$11:$AE$25,28,0)</f>
        <v>0</v>
      </c>
      <c r="H14" s="15" t="s">
        <v>120</v>
      </c>
      <c r="I14" s="88"/>
      <c r="J14" s="91"/>
    </row>
    <row r="15" spans="1:10" ht="28.5" customHeight="1" x14ac:dyDescent="0.25">
      <c r="A15" s="9" t="s">
        <v>2</v>
      </c>
      <c r="B15" s="98" t="s">
        <v>88</v>
      </c>
      <c r="C15" s="99" t="s">
        <v>107</v>
      </c>
      <c r="D15" s="100" t="s">
        <v>149</v>
      </c>
      <c r="E15" s="15"/>
      <c r="F15" s="73">
        <f>VLOOKUP(C15,'Mau 2'!$C$11:$AE$25,17,0)</f>
        <v>2</v>
      </c>
      <c r="G15" s="73">
        <f>VLOOKUP($C15,'Mau 2'!$C$11:$AE$25,28,0)</f>
        <v>1</v>
      </c>
      <c r="H15" s="14" t="s">
        <v>140</v>
      </c>
      <c r="I15" s="95"/>
      <c r="J15" s="96"/>
    </row>
    <row r="16" spans="1:10" ht="28.5" customHeight="1" x14ac:dyDescent="0.25">
      <c r="A16" s="92" t="s">
        <v>3</v>
      </c>
      <c r="B16" s="98" t="s">
        <v>89</v>
      </c>
      <c r="C16" s="99" t="s">
        <v>108</v>
      </c>
      <c r="D16" s="101" t="s">
        <v>150</v>
      </c>
      <c r="E16" s="15"/>
      <c r="F16" s="73">
        <f>VLOOKUP(C16,'Mau 2'!$C$11:$AE$25,17,0)</f>
        <v>1</v>
      </c>
      <c r="G16" s="73">
        <f>VLOOKUP($C16,'Mau 2'!$C$11:$AE$25,28,0)</f>
        <v>0</v>
      </c>
      <c r="H16" s="15" t="s">
        <v>126</v>
      </c>
      <c r="I16" s="96"/>
      <c r="J16" s="96"/>
    </row>
    <row r="17" spans="1:11" ht="28.5" customHeight="1" x14ac:dyDescent="0.25">
      <c r="A17" s="9" t="s">
        <v>4</v>
      </c>
      <c r="B17" s="98" t="s">
        <v>90</v>
      </c>
      <c r="C17" s="99" t="s">
        <v>109</v>
      </c>
      <c r="D17" s="101" t="s">
        <v>150</v>
      </c>
      <c r="E17" s="10"/>
      <c r="F17" s="73">
        <f>VLOOKUP(C17,'Mau 2'!$C$11:$AE$25,17,0)</f>
        <v>1</v>
      </c>
      <c r="G17" s="73">
        <f>VLOOKUP($C17,'Mau 2'!$C$11:$AE$25,28,0)</f>
        <v>0</v>
      </c>
      <c r="H17" s="14"/>
      <c r="I17" s="96"/>
      <c r="J17" s="96"/>
    </row>
    <row r="18" spans="1:11" ht="28.5" customHeight="1" x14ac:dyDescent="0.25">
      <c r="A18" s="92" t="s">
        <v>72</v>
      </c>
      <c r="B18" s="98" t="s">
        <v>91</v>
      </c>
      <c r="C18" s="99" t="s">
        <v>110</v>
      </c>
      <c r="D18" s="101" t="s">
        <v>149</v>
      </c>
      <c r="E18" s="10"/>
      <c r="F18" s="73">
        <f>VLOOKUP(C18,'Mau 2'!$C$11:$AE$25,17,0)</f>
        <v>1</v>
      </c>
      <c r="G18" s="73">
        <f>VLOOKUP($C18,'Mau 2'!$C$11:$AE$25,28,0)</f>
        <v>0</v>
      </c>
      <c r="H18" s="14"/>
      <c r="I18" s="14"/>
      <c r="J18" s="91"/>
    </row>
    <row r="19" spans="1:11" ht="28.5" customHeight="1" x14ac:dyDescent="0.25">
      <c r="A19" s="9" t="s">
        <v>77</v>
      </c>
      <c r="B19" s="98" t="s">
        <v>92</v>
      </c>
      <c r="C19" s="99" t="s">
        <v>111</v>
      </c>
      <c r="D19" s="96" t="s">
        <v>149</v>
      </c>
      <c r="E19" s="10"/>
      <c r="F19" s="73">
        <f>VLOOKUP(C19,'Mau 2'!$C$11:$AE$25,17,0)</f>
        <v>1</v>
      </c>
      <c r="G19" s="73">
        <f>VLOOKUP($C19,'Mau 2'!$C$11:$AE$25,28,0)</f>
        <v>1</v>
      </c>
      <c r="H19" s="14"/>
      <c r="I19" s="14"/>
      <c r="J19" s="102"/>
    </row>
    <row r="20" spans="1:11" ht="28.5" customHeight="1" x14ac:dyDescent="0.25">
      <c r="A20" s="92" t="s">
        <v>82</v>
      </c>
      <c r="B20" s="98" t="s">
        <v>93</v>
      </c>
      <c r="C20" s="99" t="s">
        <v>112</v>
      </c>
      <c r="D20" s="96" t="s">
        <v>148</v>
      </c>
      <c r="E20" s="10"/>
      <c r="F20" s="73">
        <f>VLOOKUP(C20,'Mau 2'!$C$11:$AE$25,17,0)</f>
        <v>3</v>
      </c>
      <c r="G20" s="73">
        <f>VLOOKUP($C20,'Mau 2'!$C$11:$AE$25,28,0)</f>
        <v>0</v>
      </c>
      <c r="H20" s="14"/>
      <c r="I20" s="14"/>
      <c r="J20" s="102"/>
    </row>
    <row r="21" spans="1:11" ht="38.25" customHeight="1" x14ac:dyDescent="0.25">
      <c r="A21" s="9" t="s">
        <v>99</v>
      </c>
      <c r="B21" s="98" t="s">
        <v>94</v>
      </c>
      <c r="C21" s="99" t="s">
        <v>113</v>
      </c>
      <c r="D21" s="96" t="s">
        <v>150</v>
      </c>
      <c r="E21" s="10"/>
      <c r="F21" s="73">
        <f>VLOOKUP(C21,'Mau 2'!$C$11:$AE$25,17,0)</f>
        <v>0</v>
      </c>
      <c r="G21" s="73">
        <f>VLOOKUP($C21,'Mau 2'!$C$11:$AE$25,28,0)</f>
        <v>0</v>
      </c>
      <c r="H21" s="14" t="s">
        <v>141</v>
      </c>
      <c r="I21" s="14" t="s">
        <v>155</v>
      </c>
      <c r="J21" s="14" t="s">
        <v>156</v>
      </c>
    </row>
    <row r="22" spans="1:11" ht="28.5" customHeight="1" x14ac:dyDescent="0.25">
      <c r="A22" s="92" t="s">
        <v>100</v>
      </c>
      <c r="B22" s="98" t="s">
        <v>95</v>
      </c>
      <c r="C22" s="99" t="s">
        <v>114</v>
      </c>
      <c r="D22" s="96" t="s">
        <v>149</v>
      </c>
      <c r="E22" s="10"/>
      <c r="F22" s="73">
        <f>VLOOKUP(C22,'Mau 2'!$C$11:$AE$25,17,0)</f>
        <v>2</v>
      </c>
      <c r="G22" s="73">
        <f>VLOOKUP($C22,'Mau 2'!$C$11:$AE$25,28,0)</f>
        <v>0</v>
      </c>
      <c r="H22" s="14" t="s">
        <v>121</v>
      </c>
      <c r="I22" s="88"/>
      <c r="J22" s="91"/>
    </row>
    <row r="23" spans="1:11" ht="28.5" customHeight="1" x14ac:dyDescent="0.25">
      <c r="A23" s="9" t="s">
        <v>101</v>
      </c>
      <c r="B23" s="98" t="s">
        <v>96</v>
      </c>
      <c r="C23" s="99" t="s">
        <v>115</v>
      </c>
      <c r="D23" s="96" t="s">
        <v>150</v>
      </c>
      <c r="E23" s="10"/>
      <c r="F23" s="73">
        <f>VLOOKUP(C23,'Mau 2'!$C$11:$AE$25,17,0)</f>
        <v>1</v>
      </c>
      <c r="G23" s="73">
        <f>VLOOKUP($C23,'Mau 2'!$C$11:$AE$25,28,0)</f>
        <v>0</v>
      </c>
      <c r="H23" s="14"/>
      <c r="I23" s="14"/>
      <c r="J23" s="14"/>
    </row>
    <row r="24" spans="1:11" ht="28.5" customHeight="1" x14ac:dyDescent="0.25">
      <c r="A24" s="92" t="s">
        <v>102</v>
      </c>
      <c r="B24" s="98" t="s">
        <v>97</v>
      </c>
      <c r="C24" s="99" t="s">
        <v>116</v>
      </c>
      <c r="D24" s="96" t="s">
        <v>149</v>
      </c>
      <c r="E24" s="10"/>
      <c r="F24" s="73">
        <f>VLOOKUP(C24,'Mau 2'!$C$11:$AE$25,17,0)</f>
        <v>1</v>
      </c>
      <c r="G24" s="73">
        <f>VLOOKUP($C24,'Mau 2'!$C$11:$AE$25,28,0)</f>
        <v>0</v>
      </c>
      <c r="H24" s="14"/>
      <c r="I24" s="94"/>
      <c r="J24" s="94"/>
    </row>
    <row r="25" spans="1:11" ht="80.25" customHeight="1" x14ac:dyDescent="0.25">
      <c r="A25" s="9" t="s">
        <v>103</v>
      </c>
      <c r="B25" s="98" t="s">
        <v>98</v>
      </c>
      <c r="C25" s="99" t="s">
        <v>117</v>
      </c>
      <c r="D25" s="96" t="s">
        <v>152</v>
      </c>
      <c r="E25" s="14" t="s">
        <v>158</v>
      </c>
      <c r="F25" s="73">
        <f>VLOOKUP(C25,'Mau 2'!$C$11:$AE$25,17,0)</f>
        <v>1</v>
      </c>
      <c r="G25" s="73">
        <f>VLOOKUP($C25,'Mau 2'!$C$11:$AE$25,28,0)</f>
        <v>0</v>
      </c>
      <c r="H25" s="14" t="s">
        <v>142</v>
      </c>
      <c r="I25" s="111" t="s">
        <v>157</v>
      </c>
      <c r="J25" s="14" t="s">
        <v>159</v>
      </c>
    </row>
    <row r="26" spans="1:11" ht="15.75" x14ac:dyDescent="0.25">
      <c r="A26" s="27"/>
      <c r="B26" s="90"/>
      <c r="C26" s="28"/>
      <c r="D26" s="28"/>
      <c r="E26" s="28"/>
      <c r="F26" s="29"/>
      <c r="G26" s="29"/>
      <c r="H26" s="31"/>
      <c r="I26" s="86"/>
      <c r="J26" s="86"/>
    </row>
    <row r="27" spans="1:11" s="12" customFormat="1" ht="25.5" customHeight="1" x14ac:dyDescent="0.25">
      <c r="A27" s="161"/>
      <c r="B27" s="153" t="s">
        <v>13</v>
      </c>
      <c r="C27" s="154"/>
      <c r="D27" s="164" t="s">
        <v>71</v>
      </c>
      <c r="E27" s="165"/>
      <c r="F27" s="162" t="s">
        <v>54</v>
      </c>
      <c r="G27" s="163"/>
      <c r="H27" s="72"/>
      <c r="I27" s="72"/>
      <c r="J27" s="72"/>
      <c r="K27" s="11"/>
    </row>
    <row r="28" spans="1:11" s="12" customFormat="1" ht="25.5" customHeight="1" x14ac:dyDescent="0.25">
      <c r="A28" s="161"/>
      <c r="B28" s="155"/>
      <c r="C28" s="156"/>
      <c r="D28" s="79" t="s">
        <v>53</v>
      </c>
      <c r="E28" s="79" t="s">
        <v>57</v>
      </c>
      <c r="F28" s="81" t="s">
        <v>53</v>
      </c>
      <c r="G28" s="81" t="s">
        <v>57</v>
      </c>
      <c r="H28" s="72"/>
      <c r="I28" s="72"/>
      <c r="J28" s="72"/>
      <c r="K28" s="16"/>
    </row>
    <row r="29" spans="1:11" s="12" customFormat="1" ht="21.6" customHeight="1" x14ac:dyDescent="0.25">
      <c r="A29" s="161"/>
      <c r="B29" s="157" t="s">
        <v>59</v>
      </c>
      <c r="C29" s="158"/>
      <c r="D29" s="80">
        <f>COUNTIF($D$11:$D$11,"A1")</f>
        <v>0</v>
      </c>
      <c r="E29" s="85">
        <f>ROUND(D29/$D$10,2)</f>
        <v>0</v>
      </c>
      <c r="F29" s="82">
        <f>COUNTIF($D$13:$D$25,"A1")</f>
        <v>0</v>
      </c>
      <c r="G29" s="84">
        <f>ROUND(F29/$D$12,2)</f>
        <v>0</v>
      </c>
      <c r="H29" s="72"/>
      <c r="I29" s="72"/>
      <c r="J29" s="72"/>
      <c r="K29" s="16"/>
    </row>
    <row r="30" spans="1:11" s="12" customFormat="1" ht="21.6" customHeight="1" x14ac:dyDescent="0.25">
      <c r="A30" s="161"/>
      <c r="B30" s="157" t="s">
        <v>60</v>
      </c>
      <c r="C30" s="158"/>
      <c r="D30" s="80">
        <f>COUNTIF($D$11:$D$11,"A2")</f>
        <v>1</v>
      </c>
      <c r="E30" s="85">
        <f t="shared" ref="E30:E39" si="0">ROUND(D30/$D$10,2)</f>
        <v>1</v>
      </c>
      <c r="F30" s="82">
        <f>COUNTIF($D$13:$D$25,"A2")</f>
        <v>1</v>
      </c>
      <c r="G30" s="84">
        <f t="shared" ref="G30:G39" si="1">ROUND(F30/$D$12,2)</f>
        <v>0.08</v>
      </c>
      <c r="H30" s="72"/>
      <c r="I30" s="72"/>
      <c r="J30" s="72"/>
      <c r="K30" s="16"/>
    </row>
    <row r="31" spans="1:11" s="12" customFormat="1" ht="21.6" customHeight="1" x14ac:dyDescent="0.25">
      <c r="A31" s="161"/>
      <c r="B31" s="157" t="s">
        <v>61</v>
      </c>
      <c r="C31" s="158"/>
      <c r="D31" s="80">
        <f>COUNTIF($D$11:$D$11,"A3")</f>
        <v>0</v>
      </c>
      <c r="E31" s="85">
        <f t="shared" si="0"/>
        <v>0</v>
      </c>
      <c r="F31" s="82">
        <f>COUNTIF($D$13:$D$25,"A3")</f>
        <v>6</v>
      </c>
      <c r="G31" s="84">
        <f t="shared" si="1"/>
        <v>0.46</v>
      </c>
      <c r="H31" s="72"/>
      <c r="I31" s="72"/>
      <c r="J31" s="72"/>
      <c r="K31" s="16"/>
    </row>
    <row r="32" spans="1:11" s="12" customFormat="1" ht="21.6" customHeight="1" x14ac:dyDescent="0.25">
      <c r="A32" s="161"/>
      <c r="B32" s="157" t="s">
        <v>62</v>
      </c>
      <c r="C32" s="158"/>
      <c r="D32" s="80">
        <f>COUNTIF($D$11:$D$11,"A4")</f>
        <v>0</v>
      </c>
      <c r="E32" s="85">
        <f t="shared" si="0"/>
        <v>0</v>
      </c>
      <c r="F32" s="82">
        <f>COUNTIF($D$13:$D$25,"A4")</f>
        <v>5</v>
      </c>
      <c r="G32" s="84">
        <f t="shared" si="1"/>
        <v>0.38</v>
      </c>
      <c r="H32" s="72"/>
      <c r="I32" s="72"/>
      <c r="J32" s="72"/>
      <c r="K32" s="16"/>
    </row>
    <row r="33" spans="1:11" s="12" customFormat="1" ht="21.6" customHeight="1" x14ac:dyDescent="0.25">
      <c r="A33" s="161"/>
      <c r="B33" s="157" t="s">
        <v>63</v>
      </c>
      <c r="C33" s="158"/>
      <c r="D33" s="80">
        <f>COUNTIF($D$11:$D$11,"A DN")</f>
        <v>0</v>
      </c>
      <c r="E33" s="85">
        <f t="shared" si="0"/>
        <v>0</v>
      </c>
      <c r="F33" s="82">
        <f>COUNTIF($D$13:$D$25,"A DN")</f>
        <v>0</v>
      </c>
      <c r="G33" s="84">
        <f t="shared" si="1"/>
        <v>0</v>
      </c>
      <c r="H33" s="72"/>
      <c r="I33" s="72"/>
      <c r="J33" s="72"/>
      <c r="K33" s="16"/>
    </row>
    <row r="34" spans="1:11" s="12" customFormat="1" ht="21.6" customHeight="1" x14ac:dyDescent="0.25">
      <c r="A34" s="161"/>
      <c r="B34" s="157" t="s">
        <v>64</v>
      </c>
      <c r="C34" s="158"/>
      <c r="D34" s="80">
        <f>COUNTIF($D$11:$D$11,"B1")</f>
        <v>0</v>
      </c>
      <c r="E34" s="85">
        <f t="shared" si="0"/>
        <v>0</v>
      </c>
      <c r="F34" s="82">
        <f>COUNTIF($D$13:$D$25,"B1")</f>
        <v>0</v>
      </c>
      <c r="G34" s="84">
        <f t="shared" si="1"/>
        <v>0</v>
      </c>
      <c r="H34" s="72"/>
      <c r="I34" s="72"/>
      <c r="J34" s="72"/>
      <c r="K34" s="16"/>
    </row>
    <row r="35" spans="1:11" s="12" customFormat="1" ht="21.6" customHeight="1" x14ac:dyDescent="0.25">
      <c r="A35" s="161"/>
      <c r="B35" s="157" t="s">
        <v>65</v>
      </c>
      <c r="C35" s="158"/>
      <c r="D35" s="80">
        <f>COUNTIF($D$11:$D$11,"B2")</f>
        <v>0</v>
      </c>
      <c r="E35" s="85">
        <f t="shared" si="0"/>
        <v>0</v>
      </c>
      <c r="F35" s="82">
        <f>COUNTIF($D$13:$D$25,"B2")</f>
        <v>1</v>
      </c>
      <c r="G35" s="84">
        <f t="shared" si="1"/>
        <v>0.08</v>
      </c>
      <c r="H35" s="72"/>
      <c r="I35" s="72"/>
      <c r="J35" s="72"/>
      <c r="K35" s="16"/>
    </row>
    <row r="36" spans="1:11" s="12" customFormat="1" ht="21.6" customHeight="1" x14ac:dyDescent="0.25">
      <c r="A36" s="161"/>
      <c r="B36" s="157" t="s">
        <v>66</v>
      </c>
      <c r="C36" s="158"/>
      <c r="D36" s="80">
        <f>COUNTIF($D$11:$D$11,"C1")</f>
        <v>0</v>
      </c>
      <c r="E36" s="85">
        <f t="shared" si="0"/>
        <v>0</v>
      </c>
      <c r="F36" s="82">
        <f>COUNTIF($D$13:$D$25,"C1")</f>
        <v>0</v>
      </c>
      <c r="G36" s="84">
        <f t="shared" si="1"/>
        <v>0</v>
      </c>
      <c r="H36" s="72"/>
      <c r="I36" s="72"/>
      <c r="J36" s="72"/>
      <c r="K36" s="16"/>
    </row>
    <row r="37" spans="1:11" s="12" customFormat="1" ht="21.6" customHeight="1" x14ac:dyDescent="0.25">
      <c r="A37" s="161"/>
      <c r="B37" s="157" t="s">
        <v>67</v>
      </c>
      <c r="C37" s="158"/>
      <c r="D37" s="80">
        <f>COUNTIF($D$11:$D$11,"C2")</f>
        <v>0</v>
      </c>
      <c r="E37" s="85">
        <f t="shared" si="0"/>
        <v>0</v>
      </c>
      <c r="F37" s="82">
        <f>COUNTIF($D$13:$D$25,"C2")</f>
        <v>0</v>
      </c>
      <c r="G37" s="84">
        <f t="shared" si="1"/>
        <v>0</v>
      </c>
      <c r="H37" s="72"/>
      <c r="I37" s="72"/>
      <c r="J37" s="72"/>
      <c r="K37" s="16"/>
    </row>
    <row r="38" spans="1:11" s="12" customFormat="1" ht="21.6" customHeight="1" x14ac:dyDescent="0.25">
      <c r="A38" s="161"/>
      <c r="B38" s="157" t="s">
        <v>68</v>
      </c>
      <c r="C38" s="158"/>
      <c r="D38" s="80">
        <f>COUNTIF($D$11:$D$11,"D")</f>
        <v>0</v>
      </c>
      <c r="E38" s="85">
        <f t="shared" si="0"/>
        <v>0</v>
      </c>
      <c r="F38" s="82">
        <f>COUNTIF($D$13:$D$25,"D")</f>
        <v>0</v>
      </c>
      <c r="G38" s="84">
        <f t="shared" si="1"/>
        <v>0</v>
      </c>
      <c r="H38" s="72"/>
      <c r="I38" s="72"/>
      <c r="J38" s="72"/>
      <c r="K38" s="16"/>
    </row>
    <row r="39" spans="1:11" s="12" customFormat="1" ht="21.6" customHeight="1" x14ac:dyDescent="0.25">
      <c r="A39" s="161"/>
      <c r="B39" s="157" t="s">
        <v>80</v>
      </c>
      <c r="C39" s="158"/>
      <c r="D39" s="80">
        <f>COUNTIF($D$11:$D$11,"E")</f>
        <v>0</v>
      </c>
      <c r="E39" s="85">
        <f t="shared" si="0"/>
        <v>0</v>
      </c>
      <c r="F39" s="82">
        <f>COUNTIF($D$13:$D$25,"KXL")</f>
        <v>0</v>
      </c>
      <c r="G39" s="84">
        <f t="shared" si="1"/>
        <v>0</v>
      </c>
      <c r="H39" s="72"/>
      <c r="I39" s="72"/>
      <c r="J39" s="72"/>
      <c r="K39" s="16"/>
    </row>
    <row r="40" spans="1:11" s="12" customFormat="1" ht="21.6" customHeight="1" x14ac:dyDescent="0.25">
      <c r="A40" s="16"/>
      <c r="B40" s="145" t="s">
        <v>17</v>
      </c>
      <c r="C40" s="146"/>
      <c r="D40" s="79">
        <f>SUM(D29:D39)</f>
        <v>1</v>
      </c>
      <c r="E40" s="79"/>
      <c r="F40" s="81">
        <f>SUM(F29:F39)</f>
        <v>13</v>
      </c>
      <c r="G40" s="81"/>
      <c r="H40" s="72"/>
      <c r="I40" s="72"/>
      <c r="J40" s="72"/>
      <c r="K40" s="16"/>
    </row>
    <row r="41" spans="1:11" ht="15.75" x14ac:dyDescent="0.25">
      <c r="A41" s="12"/>
      <c r="B41" s="12"/>
      <c r="C41" s="12"/>
      <c r="D41" s="12"/>
      <c r="E41" s="12"/>
      <c r="F41" s="12"/>
      <c r="G41" s="12"/>
      <c r="H41" s="12"/>
      <c r="I41" s="12"/>
      <c r="J41" s="12"/>
    </row>
    <row r="42" spans="1:11" ht="97.5" customHeight="1" x14ac:dyDescent="0.25">
      <c r="A42" s="143" t="s">
        <v>74</v>
      </c>
      <c r="B42" s="144"/>
      <c r="C42" s="144"/>
      <c r="D42" s="144"/>
      <c r="E42" s="144"/>
      <c r="F42" s="144"/>
      <c r="G42" s="144"/>
      <c r="H42" s="144"/>
      <c r="I42" s="144"/>
      <c r="J42" s="144"/>
    </row>
    <row r="43" spans="1:11" ht="15.75" x14ac:dyDescent="0.25">
      <c r="A43" s="12"/>
      <c r="B43" s="12"/>
      <c r="C43" s="12"/>
      <c r="D43" s="12"/>
      <c r="E43" s="12"/>
      <c r="F43" s="141" t="s">
        <v>153</v>
      </c>
      <c r="G43" s="141"/>
      <c r="H43" s="141"/>
      <c r="I43" s="141"/>
      <c r="J43" s="141"/>
    </row>
    <row r="44" spans="1:11" ht="15.75" x14ac:dyDescent="0.25">
      <c r="A44" s="12"/>
      <c r="B44" s="12"/>
      <c r="C44" s="12"/>
      <c r="D44" s="12"/>
      <c r="E44" s="12"/>
      <c r="F44" s="142" t="s">
        <v>7</v>
      </c>
      <c r="G44" s="142"/>
      <c r="H44" s="142"/>
      <c r="I44" s="142"/>
      <c r="J44" s="142"/>
    </row>
    <row r="45" spans="1:11" x14ac:dyDescent="0.25">
      <c r="F45" s="5"/>
      <c r="G45" s="5"/>
      <c r="H45" s="5"/>
      <c r="I45" s="5"/>
      <c r="J45" s="5"/>
    </row>
    <row r="46" spans="1:11" x14ac:dyDescent="0.25">
      <c r="F46" s="5"/>
      <c r="G46" s="5"/>
      <c r="H46" s="5"/>
      <c r="I46" s="5"/>
      <c r="J46" s="5"/>
    </row>
    <row r="49" spans="6:10" ht="18.75" x14ac:dyDescent="0.3">
      <c r="F49" s="140" t="s">
        <v>85</v>
      </c>
      <c r="G49" s="140"/>
      <c r="H49" s="140"/>
      <c r="I49" s="140"/>
      <c r="J49" s="140"/>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9:J49"/>
    <mergeCell ref="F43:J43"/>
    <mergeCell ref="F44:J44"/>
    <mergeCell ref="A42:J42"/>
    <mergeCell ref="B40:C40"/>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PC003</cp:lastModifiedBy>
  <cp:lastPrinted>2024-02-27T04:33:38Z</cp:lastPrinted>
  <dcterms:created xsi:type="dcterms:W3CDTF">2020-11-20T02:18:37Z</dcterms:created>
  <dcterms:modified xsi:type="dcterms:W3CDTF">2024-02-28T01:27:22Z</dcterms:modified>
</cp:coreProperties>
</file>