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635" windowHeight="7650" firstSheet="2" activeTab="2"/>
  </bookViews>
  <sheets>
    <sheet name="RL.Cá nhân" sheetId="24" r:id="rId1"/>
    <sheet name="M. Tong hop" sheetId="25" r:id="rId2"/>
    <sheet name="22C1-DCN1" sheetId="26" r:id="rId3"/>
    <sheet name="22C1-DCN2" sheetId="34" r:id="rId4"/>
    <sheet name="22C1-DDT1" sheetId="35" r:id="rId5"/>
    <sheet name="22C1-CDT1" sheetId="36" r:id="rId6"/>
    <sheet name="22C1-TDH1" sheetId="37" r:id="rId7"/>
    <sheet name="00000000" sheetId="10" state="veryHidden" r:id="rId8"/>
    <sheet name="23C1-DCN1" sheetId="39" r:id="rId9"/>
    <sheet name="23C1-DDT1" sheetId="40" r:id="rId10"/>
    <sheet name="23C1-CDT1" sheetId="41" r:id="rId11"/>
    <sheet name="23C1-TDH1" sheetId="43" r:id="rId12"/>
    <sheet name="23C8-DCN1" sheetId="42" r:id="rId13"/>
    <sheet name="Sheet5" sheetId="38" r:id="rId14"/>
  </sheets>
  <definedNames>
    <definedName name="_Fill" localSheetId="5" hidden="1">#REF!</definedName>
    <definedName name="_Fill" localSheetId="3" hidden="1">#REF!</definedName>
    <definedName name="_Fill" localSheetId="4" hidden="1">#REF!</definedName>
    <definedName name="_Fill" localSheetId="6" hidden="1">#REF!</definedName>
    <definedName name="_Fill" localSheetId="10" hidden="1">#REF!</definedName>
    <definedName name="_Fill" localSheetId="8" hidden="1">#REF!</definedName>
    <definedName name="_Fill" localSheetId="9" hidden="1">#REF!</definedName>
    <definedName name="_Fill" localSheetId="11" hidden="1">#REF!</definedName>
    <definedName name="_Fill" localSheetId="12" hidden="1">#REF!</definedName>
    <definedName name="_Fill" hidden="1">#REF!</definedName>
    <definedName name="_xlnm.Print_Titles" localSheetId="5">'22C1-CDT1'!$10:$11</definedName>
    <definedName name="_xlnm.Print_Titles" localSheetId="2">'22C1-DCN1'!$10:$11</definedName>
    <definedName name="_xlnm.Print_Titles" localSheetId="4">'22C1-DDT1'!$10:$11</definedName>
    <definedName name="_xlnm.Print_Titles" localSheetId="6">'22C1-TDH1'!$10:$11</definedName>
    <definedName name="_xlnm.Print_Titles" localSheetId="8">'23C1-DCN1'!$10:$11</definedName>
    <definedName name="_xlnm.Print_Titles" localSheetId="9">'23C1-DDT1'!$10:$11</definedName>
    <definedName name="_xlnm.Print_Titles" localSheetId="0">'RL.Cá nhân'!$7:$7</definedName>
  </definedNames>
  <calcPr calcId="144525"/>
</workbook>
</file>

<file path=xl/calcChain.xml><?xml version="1.0" encoding="utf-8"?>
<calcChain xmlns="http://schemas.openxmlformats.org/spreadsheetml/2006/main">
  <c r="H24" i="42" l="1"/>
  <c r="H25" i="42"/>
  <c r="H26" i="42"/>
  <c r="H27" i="42"/>
  <c r="H28" i="42"/>
  <c r="H23" i="42"/>
  <c r="F24" i="42"/>
  <c r="F25" i="42"/>
  <c r="F26" i="42"/>
  <c r="F27" i="42"/>
  <c r="F28" i="42"/>
  <c r="F23" i="42"/>
  <c r="H27" i="43" l="1"/>
  <c r="H28" i="43"/>
  <c r="H29" i="43"/>
  <c r="H30" i="43"/>
  <c r="H31" i="43"/>
  <c r="H32" i="43"/>
  <c r="H33" i="43"/>
  <c r="F27" i="43"/>
  <c r="F28" i="43"/>
  <c r="F29" i="43"/>
  <c r="F30" i="43"/>
  <c r="F31" i="43"/>
  <c r="F32" i="43"/>
  <c r="F33" i="43"/>
  <c r="G47" i="43"/>
  <c r="H47" i="43" s="1"/>
  <c r="G46" i="43"/>
  <c r="H46" i="43" s="1"/>
  <c r="G45" i="43"/>
  <c r="H45" i="43" s="1"/>
  <c r="G44" i="43"/>
  <c r="H44" i="43" s="1"/>
  <c r="H40" i="43"/>
  <c r="F40" i="43"/>
  <c r="H39" i="43"/>
  <c r="F39" i="43"/>
  <c r="H38" i="43"/>
  <c r="F38" i="43"/>
  <c r="H37" i="43"/>
  <c r="F37" i="43"/>
  <c r="H36" i="43"/>
  <c r="F36" i="43"/>
  <c r="H35" i="43"/>
  <c r="F35" i="43"/>
  <c r="H34" i="43"/>
  <c r="F34" i="43"/>
  <c r="H26" i="43"/>
  <c r="F26" i="43"/>
  <c r="H25" i="43"/>
  <c r="F25" i="43"/>
  <c r="H24" i="43"/>
  <c r="F24" i="43"/>
  <c r="H23" i="43"/>
  <c r="F23" i="43"/>
  <c r="H22" i="43"/>
  <c r="F22" i="43"/>
  <c r="H21" i="43"/>
  <c r="F21" i="43"/>
  <c r="H20" i="43"/>
  <c r="F20" i="43"/>
  <c r="H19" i="43"/>
  <c r="F19" i="43"/>
  <c r="H18" i="43"/>
  <c r="F18" i="43"/>
  <c r="H17" i="43"/>
  <c r="F17" i="43"/>
  <c r="H16" i="43"/>
  <c r="F16" i="43"/>
  <c r="H15" i="43"/>
  <c r="F15" i="43"/>
  <c r="H14" i="43"/>
  <c r="F14" i="43"/>
  <c r="H13" i="43"/>
  <c r="F13" i="43"/>
  <c r="H12" i="43"/>
  <c r="G49" i="43" s="1"/>
  <c r="H49" i="43" s="1"/>
  <c r="F12" i="43"/>
  <c r="E49" i="43" s="1"/>
  <c r="F49" i="43" s="1"/>
  <c r="H19" i="42"/>
  <c r="F19" i="42"/>
  <c r="H18" i="42"/>
  <c r="F18" i="42"/>
  <c r="H17" i="42"/>
  <c r="F17" i="42"/>
  <c r="H16" i="42"/>
  <c r="F16" i="42"/>
  <c r="H15" i="42"/>
  <c r="F15" i="42"/>
  <c r="H14" i="42"/>
  <c r="F14" i="42"/>
  <c r="H13" i="42"/>
  <c r="F13" i="42"/>
  <c r="H12" i="42"/>
  <c r="G28" i="42" s="1"/>
  <c r="F12" i="42"/>
  <c r="E28" i="42" s="1"/>
  <c r="H38" i="41"/>
  <c r="H39" i="41"/>
  <c r="H40" i="41"/>
  <c r="H41" i="41"/>
  <c r="H42" i="41"/>
  <c r="H37" i="41"/>
  <c r="F38" i="41"/>
  <c r="F39" i="41"/>
  <c r="F40" i="41"/>
  <c r="F41" i="41"/>
  <c r="F42" i="41"/>
  <c r="F37" i="41"/>
  <c r="H33" i="41"/>
  <c r="F33" i="41"/>
  <c r="H32" i="41"/>
  <c r="F32" i="41"/>
  <c r="H31" i="41"/>
  <c r="F31" i="41"/>
  <c r="H30" i="41"/>
  <c r="F30" i="41"/>
  <c r="H29" i="41"/>
  <c r="F29" i="41"/>
  <c r="H28" i="41"/>
  <c r="F28" i="41"/>
  <c r="H27" i="41"/>
  <c r="F27" i="41"/>
  <c r="H26" i="41"/>
  <c r="F26" i="41"/>
  <c r="H25" i="41"/>
  <c r="F25" i="41"/>
  <c r="H24" i="41"/>
  <c r="F24" i="41"/>
  <c r="H23" i="41"/>
  <c r="F23" i="41"/>
  <c r="H22" i="41"/>
  <c r="F22" i="41"/>
  <c r="H21" i="41"/>
  <c r="F21" i="41"/>
  <c r="H20" i="41"/>
  <c r="F20" i="41"/>
  <c r="H19" i="41"/>
  <c r="F19" i="41"/>
  <c r="H18" i="41"/>
  <c r="F18" i="41"/>
  <c r="H17" i="41"/>
  <c r="F17" i="41"/>
  <c r="H16" i="41"/>
  <c r="F16" i="41"/>
  <c r="H15" i="41"/>
  <c r="F15" i="41"/>
  <c r="H14" i="41"/>
  <c r="F14" i="41"/>
  <c r="H13" i="41"/>
  <c r="F13" i="41"/>
  <c r="H12" i="41"/>
  <c r="F12" i="41"/>
  <c r="H60" i="40"/>
  <c r="F60" i="40"/>
  <c r="H59" i="40"/>
  <c r="F59" i="40"/>
  <c r="H58" i="40"/>
  <c r="F58" i="40"/>
  <c r="H57" i="40"/>
  <c r="F57" i="40"/>
  <c r="H56" i="40"/>
  <c r="F56" i="40"/>
  <c r="H55" i="40"/>
  <c r="F55" i="40"/>
  <c r="H54" i="40"/>
  <c r="F54" i="40"/>
  <c r="H53" i="40"/>
  <c r="F53" i="40"/>
  <c r="H52" i="40"/>
  <c r="F52" i="40"/>
  <c r="H51" i="40"/>
  <c r="F51" i="40"/>
  <c r="H50" i="40"/>
  <c r="F50" i="40"/>
  <c r="H49" i="40"/>
  <c r="F49" i="40"/>
  <c r="H48" i="40"/>
  <c r="F48" i="40"/>
  <c r="H47" i="40"/>
  <c r="F47" i="40"/>
  <c r="H46" i="40"/>
  <c r="F46" i="40"/>
  <c r="H45" i="40"/>
  <c r="F45" i="40"/>
  <c r="H44" i="40"/>
  <c r="F44" i="40"/>
  <c r="H43" i="40"/>
  <c r="F43" i="40"/>
  <c r="H42" i="40"/>
  <c r="F42" i="40"/>
  <c r="H41" i="40"/>
  <c r="F41" i="40"/>
  <c r="H40" i="40"/>
  <c r="F40" i="40"/>
  <c r="H39" i="40"/>
  <c r="F39" i="40"/>
  <c r="H38" i="40"/>
  <c r="F38" i="40"/>
  <c r="H37" i="40"/>
  <c r="F37" i="40"/>
  <c r="H36" i="40"/>
  <c r="F36" i="40"/>
  <c r="H35" i="40"/>
  <c r="F35" i="40"/>
  <c r="H34" i="40"/>
  <c r="F34" i="40"/>
  <c r="H33" i="40"/>
  <c r="F33" i="40"/>
  <c r="H32" i="40"/>
  <c r="F32" i="40"/>
  <c r="H31" i="40"/>
  <c r="F31" i="40"/>
  <c r="H30" i="40"/>
  <c r="F30" i="40"/>
  <c r="H29" i="40"/>
  <c r="F29" i="40"/>
  <c r="H28" i="40"/>
  <c r="F28" i="40"/>
  <c r="H27" i="40"/>
  <c r="F27" i="40"/>
  <c r="H26" i="40"/>
  <c r="F26" i="40"/>
  <c r="H25" i="40"/>
  <c r="F25" i="40"/>
  <c r="H24" i="40"/>
  <c r="F24" i="40"/>
  <c r="H23" i="40"/>
  <c r="F23" i="40"/>
  <c r="H22" i="40"/>
  <c r="F22" i="40"/>
  <c r="H21" i="40"/>
  <c r="F21" i="40"/>
  <c r="H20" i="40"/>
  <c r="F20" i="40"/>
  <c r="H19" i="40"/>
  <c r="F19" i="40"/>
  <c r="H18" i="40"/>
  <c r="F18" i="40"/>
  <c r="H17" i="40"/>
  <c r="F17" i="40"/>
  <c r="H16" i="40"/>
  <c r="F16" i="40"/>
  <c r="H15" i="40"/>
  <c r="F15" i="40"/>
  <c r="H14" i="40"/>
  <c r="F14" i="40"/>
  <c r="H13" i="40"/>
  <c r="F13" i="40"/>
  <c r="H12" i="40"/>
  <c r="G69" i="40" s="1"/>
  <c r="H69" i="40" s="1"/>
  <c r="F12" i="40"/>
  <c r="E69" i="40" s="1"/>
  <c r="F69" i="40" s="1"/>
  <c r="H36" i="39"/>
  <c r="H37" i="39"/>
  <c r="H38" i="39"/>
  <c r="H39" i="39"/>
  <c r="H40" i="39"/>
  <c r="H41" i="39"/>
  <c r="H42" i="39"/>
  <c r="H43" i="39"/>
  <c r="H44" i="39"/>
  <c r="H45" i="39"/>
  <c r="H46" i="39"/>
  <c r="H47" i="39"/>
  <c r="H48" i="39"/>
  <c r="H49" i="39"/>
  <c r="H50" i="39"/>
  <c r="H51" i="39"/>
  <c r="H52" i="39"/>
  <c r="H53" i="39"/>
  <c r="H54" i="39"/>
  <c r="H55" i="39"/>
  <c r="H56" i="39"/>
  <c r="H57" i="39"/>
  <c r="F36" i="39"/>
  <c r="F37" i="39"/>
  <c r="F38" i="39"/>
  <c r="F39" i="39"/>
  <c r="F40" i="39"/>
  <c r="F41" i="39"/>
  <c r="F42" i="39"/>
  <c r="F43" i="39"/>
  <c r="F44" i="39"/>
  <c r="F45" i="39"/>
  <c r="F46" i="39"/>
  <c r="F47" i="39"/>
  <c r="F48" i="39"/>
  <c r="F49" i="39"/>
  <c r="F50" i="39"/>
  <c r="F51" i="39"/>
  <c r="F52" i="39"/>
  <c r="F53" i="39"/>
  <c r="F54" i="39"/>
  <c r="F55" i="39"/>
  <c r="F56" i="39"/>
  <c r="F57" i="39"/>
  <c r="H73" i="39"/>
  <c r="F73" i="39"/>
  <c r="H72" i="39"/>
  <c r="F72" i="39"/>
  <c r="H71" i="39"/>
  <c r="F71" i="39"/>
  <c r="H70" i="39"/>
  <c r="F70" i="39"/>
  <c r="H69" i="39"/>
  <c r="F69" i="39"/>
  <c r="H68" i="39"/>
  <c r="F68" i="39"/>
  <c r="H67" i="39"/>
  <c r="F67" i="39"/>
  <c r="H66" i="39"/>
  <c r="F66" i="39"/>
  <c r="H65" i="39"/>
  <c r="F65" i="39"/>
  <c r="H64" i="39"/>
  <c r="F64" i="39"/>
  <c r="H63" i="39"/>
  <c r="F63" i="39"/>
  <c r="H62" i="39"/>
  <c r="F62" i="39"/>
  <c r="H61" i="39"/>
  <c r="F61" i="39"/>
  <c r="H60" i="39"/>
  <c r="F60" i="39"/>
  <c r="H59" i="39"/>
  <c r="F59" i="39"/>
  <c r="H58" i="39"/>
  <c r="F58" i="39"/>
  <c r="H35" i="39"/>
  <c r="F35" i="39"/>
  <c r="H34" i="39"/>
  <c r="F34" i="39"/>
  <c r="H33" i="39"/>
  <c r="F33" i="39"/>
  <c r="H32" i="39"/>
  <c r="F32" i="39"/>
  <c r="H31" i="39"/>
  <c r="F31" i="39"/>
  <c r="H30" i="39"/>
  <c r="F30" i="39"/>
  <c r="H29" i="39"/>
  <c r="F29" i="39"/>
  <c r="H28" i="39"/>
  <c r="F28" i="39"/>
  <c r="H27" i="39"/>
  <c r="F27" i="39"/>
  <c r="H26" i="39"/>
  <c r="F26" i="39"/>
  <c r="H25" i="39"/>
  <c r="F25" i="39"/>
  <c r="H24" i="39"/>
  <c r="F24" i="39"/>
  <c r="H23" i="39"/>
  <c r="F23" i="39"/>
  <c r="H22" i="39"/>
  <c r="F22" i="39"/>
  <c r="H21" i="39"/>
  <c r="F21" i="39"/>
  <c r="H20" i="39"/>
  <c r="F20" i="39"/>
  <c r="H19" i="39"/>
  <c r="F19" i="39"/>
  <c r="H18" i="39"/>
  <c r="F18" i="39"/>
  <c r="H17" i="39"/>
  <c r="F17" i="39"/>
  <c r="H16" i="39"/>
  <c r="F16" i="39"/>
  <c r="H15" i="39"/>
  <c r="F15" i="39"/>
  <c r="H14" i="39"/>
  <c r="F14" i="39"/>
  <c r="H13" i="39"/>
  <c r="F13" i="39"/>
  <c r="H12" i="39"/>
  <c r="G82" i="39" s="1"/>
  <c r="H82" i="39" s="1"/>
  <c r="F12" i="39"/>
  <c r="E82" i="39" s="1"/>
  <c r="F82" i="39" s="1"/>
  <c r="E44" i="43" l="1"/>
  <c r="F44" i="43" s="1"/>
  <c r="E45" i="43"/>
  <c r="F45" i="43" s="1"/>
  <c r="E46" i="43"/>
  <c r="F46" i="43" s="1"/>
  <c r="E47" i="43"/>
  <c r="F47" i="43" s="1"/>
  <c r="E48" i="43"/>
  <c r="F48" i="43" s="1"/>
  <c r="G48" i="43"/>
  <c r="H48" i="43" s="1"/>
  <c r="E23" i="42"/>
  <c r="E24" i="42"/>
  <c r="E25" i="42"/>
  <c r="E26" i="42"/>
  <c r="E27" i="42"/>
  <c r="G23" i="42"/>
  <c r="G24" i="42"/>
  <c r="G25" i="42"/>
  <c r="G26" i="42"/>
  <c r="G27" i="42"/>
  <c r="E42" i="41"/>
  <c r="G42" i="41"/>
  <c r="E37" i="41"/>
  <c r="E38" i="41"/>
  <c r="E39" i="41"/>
  <c r="E40" i="41"/>
  <c r="E41" i="41"/>
  <c r="G37" i="41"/>
  <c r="G38" i="41"/>
  <c r="G39" i="41"/>
  <c r="G40" i="41"/>
  <c r="G41" i="41"/>
  <c r="E64" i="40"/>
  <c r="F64" i="40" s="1"/>
  <c r="E65" i="40"/>
  <c r="F65" i="40" s="1"/>
  <c r="E66" i="40"/>
  <c r="F66" i="40" s="1"/>
  <c r="E67" i="40"/>
  <c r="F67" i="40" s="1"/>
  <c r="E68" i="40"/>
  <c r="F68" i="40" s="1"/>
  <c r="G64" i="40"/>
  <c r="H64" i="40" s="1"/>
  <c r="G65" i="40"/>
  <c r="H65" i="40" s="1"/>
  <c r="G66" i="40"/>
  <c r="H66" i="40" s="1"/>
  <c r="G67" i="40"/>
  <c r="H67" i="40" s="1"/>
  <c r="G68" i="40"/>
  <c r="H68" i="40" s="1"/>
  <c r="E77" i="39"/>
  <c r="F77" i="39" s="1"/>
  <c r="E78" i="39"/>
  <c r="F78" i="39" s="1"/>
  <c r="E79" i="39"/>
  <c r="F79" i="39" s="1"/>
  <c r="E80" i="39"/>
  <c r="F80" i="39" s="1"/>
  <c r="E81" i="39"/>
  <c r="F81" i="39" s="1"/>
  <c r="G77" i="39"/>
  <c r="H77" i="39" s="1"/>
  <c r="G78" i="39"/>
  <c r="H78" i="39" s="1"/>
  <c r="G79" i="39"/>
  <c r="H79" i="39" s="1"/>
  <c r="G80" i="39"/>
  <c r="H80" i="39" s="1"/>
  <c r="G81" i="39"/>
  <c r="H81" i="39" s="1"/>
  <c r="H50" i="37" l="1"/>
  <c r="F50" i="37"/>
  <c r="H49" i="37"/>
  <c r="F49" i="37"/>
  <c r="H48" i="37"/>
  <c r="F48" i="37"/>
  <c r="H47" i="37"/>
  <c r="F47" i="37"/>
  <c r="H46" i="37"/>
  <c r="F46" i="37"/>
  <c r="H45" i="37"/>
  <c r="F45" i="37"/>
  <c r="H44" i="37"/>
  <c r="F44" i="37"/>
  <c r="H43" i="37"/>
  <c r="F43" i="37"/>
  <c r="H42" i="37"/>
  <c r="F42" i="37"/>
  <c r="H41" i="37"/>
  <c r="F41" i="37"/>
  <c r="H40" i="37"/>
  <c r="F40" i="37"/>
  <c r="H39" i="37"/>
  <c r="F39" i="37"/>
  <c r="H38" i="37"/>
  <c r="F38" i="37"/>
  <c r="H37" i="37"/>
  <c r="F37" i="37"/>
  <c r="H36" i="37"/>
  <c r="F36" i="37"/>
  <c r="H35" i="37"/>
  <c r="F35" i="37"/>
  <c r="H34" i="37"/>
  <c r="F34" i="37"/>
  <c r="H33" i="37"/>
  <c r="F33" i="37"/>
  <c r="H32" i="37"/>
  <c r="F32" i="37"/>
  <c r="H31" i="37"/>
  <c r="F31" i="37"/>
  <c r="H30" i="37"/>
  <c r="F30" i="37"/>
  <c r="H29" i="37"/>
  <c r="F29" i="37"/>
  <c r="H28" i="37"/>
  <c r="F28" i="37"/>
  <c r="H27" i="37"/>
  <c r="F27" i="37"/>
  <c r="H26" i="37"/>
  <c r="F26" i="37"/>
  <c r="H25" i="37"/>
  <c r="F25" i="37"/>
  <c r="H24" i="37"/>
  <c r="F24" i="37"/>
  <c r="H23" i="37"/>
  <c r="F23" i="37"/>
  <c r="H22" i="37"/>
  <c r="F22" i="37"/>
  <c r="H21" i="37"/>
  <c r="F21" i="37"/>
  <c r="H20" i="37"/>
  <c r="F20" i="37"/>
  <c r="H19" i="37"/>
  <c r="F19" i="37"/>
  <c r="H18" i="37"/>
  <c r="F18" i="37"/>
  <c r="H17" i="37"/>
  <c r="F17" i="37"/>
  <c r="H16" i="37"/>
  <c r="F16" i="37"/>
  <c r="H15" i="37"/>
  <c r="F15" i="37"/>
  <c r="H14" i="37"/>
  <c r="F14" i="37"/>
  <c r="H13" i="37"/>
  <c r="F13" i="37"/>
  <c r="H12" i="37"/>
  <c r="G59" i="37" s="1"/>
  <c r="H59" i="37" s="1"/>
  <c r="F12" i="37"/>
  <c r="H53" i="36"/>
  <c r="F53" i="36"/>
  <c r="H52" i="36"/>
  <c r="F52" i="36"/>
  <c r="H51" i="36"/>
  <c r="F51" i="36"/>
  <c r="H50" i="36"/>
  <c r="F50" i="36"/>
  <c r="H49" i="36"/>
  <c r="F49" i="36"/>
  <c r="H48" i="36"/>
  <c r="F48" i="36"/>
  <c r="H47" i="36"/>
  <c r="F47" i="36"/>
  <c r="H46" i="36"/>
  <c r="F46" i="36"/>
  <c r="H45" i="36"/>
  <c r="F45" i="36"/>
  <c r="H44" i="36"/>
  <c r="F44" i="36"/>
  <c r="H43" i="36"/>
  <c r="F43" i="36"/>
  <c r="H42" i="36"/>
  <c r="F42" i="36"/>
  <c r="H41" i="36"/>
  <c r="F41" i="36"/>
  <c r="H40" i="36"/>
  <c r="F40" i="36"/>
  <c r="H39" i="36"/>
  <c r="F39" i="36"/>
  <c r="H38" i="36"/>
  <c r="F38" i="36"/>
  <c r="H37" i="36"/>
  <c r="F37" i="36"/>
  <c r="H36" i="36"/>
  <c r="F36" i="36"/>
  <c r="H35" i="36"/>
  <c r="F35" i="36"/>
  <c r="H34" i="36"/>
  <c r="F34" i="36"/>
  <c r="H33" i="36"/>
  <c r="F33" i="36"/>
  <c r="H32" i="36"/>
  <c r="F32" i="36"/>
  <c r="H31" i="36"/>
  <c r="F31" i="36"/>
  <c r="H30" i="36"/>
  <c r="F30" i="36"/>
  <c r="H29" i="36"/>
  <c r="F29" i="36"/>
  <c r="H28" i="36"/>
  <c r="F28" i="36"/>
  <c r="H27" i="36"/>
  <c r="F27" i="36"/>
  <c r="H26" i="36"/>
  <c r="F26" i="36"/>
  <c r="H25" i="36"/>
  <c r="F25" i="36"/>
  <c r="H24" i="36"/>
  <c r="F24" i="36"/>
  <c r="H23" i="36"/>
  <c r="F23" i="36"/>
  <c r="H22" i="36"/>
  <c r="F22" i="36"/>
  <c r="H21" i="36"/>
  <c r="F21" i="36"/>
  <c r="H20" i="36"/>
  <c r="F20" i="36"/>
  <c r="H19" i="36"/>
  <c r="F19" i="36"/>
  <c r="H18" i="36"/>
  <c r="F18" i="36"/>
  <c r="H17" i="36"/>
  <c r="F17" i="36"/>
  <c r="H16" i="36"/>
  <c r="F16" i="36"/>
  <c r="H15" i="36"/>
  <c r="F15" i="36"/>
  <c r="H14" i="36"/>
  <c r="F14" i="36"/>
  <c r="H13" i="36"/>
  <c r="F13" i="36"/>
  <c r="H12" i="36"/>
  <c r="G62" i="36" s="1"/>
  <c r="H62" i="36" s="1"/>
  <c r="F12" i="36"/>
  <c r="E59" i="36" s="1"/>
  <c r="F59" i="36" s="1"/>
  <c r="E59" i="37" l="1"/>
  <c r="F59" i="37" s="1"/>
  <c r="E54" i="37"/>
  <c r="F54" i="37" s="1"/>
  <c r="E55" i="37"/>
  <c r="F55" i="37" s="1"/>
  <c r="E56" i="37"/>
  <c r="F56" i="37" s="1"/>
  <c r="E57" i="37"/>
  <c r="F57" i="37" s="1"/>
  <c r="E58" i="37"/>
  <c r="F58" i="37" s="1"/>
  <c r="G54" i="37"/>
  <c r="H54" i="37" s="1"/>
  <c r="G55" i="37"/>
  <c r="H55" i="37" s="1"/>
  <c r="G56" i="37"/>
  <c r="H56" i="37" s="1"/>
  <c r="G57" i="37"/>
  <c r="H57" i="37" s="1"/>
  <c r="G58" i="37"/>
  <c r="H58" i="37" s="1"/>
  <c r="E58" i="36"/>
  <c r="F58" i="36" s="1"/>
  <c r="E61" i="36"/>
  <c r="F61" i="36" s="1"/>
  <c r="E62" i="36"/>
  <c r="F62" i="36" s="1"/>
  <c r="E57" i="36"/>
  <c r="F57" i="36" s="1"/>
  <c r="E60" i="36"/>
  <c r="F60" i="36" s="1"/>
  <c r="G57" i="36"/>
  <c r="H57" i="36" s="1"/>
  <c r="G58" i="36"/>
  <c r="H58" i="36" s="1"/>
  <c r="G59" i="36"/>
  <c r="H59" i="36" s="1"/>
  <c r="G60" i="36"/>
  <c r="H60" i="36" s="1"/>
  <c r="G61" i="36"/>
  <c r="H61" i="36" s="1"/>
  <c r="H48" i="35"/>
  <c r="H49" i="35"/>
  <c r="H50" i="35"/>
  <c r="H51" i="35"/>
  <c r="F48" i="35"/>
  <c r="F49" i="35"/>
  <c r="F50" i="35"/>
  <c r="H55" i="35"/>
  <c r="F55" i="35"/>
  <c r="H54" i="35"/>
  <c r="F54" i="35"/>
  <c r="H53" i="35"/>
  <c r="F53" i="35"/>
  <c r="H52" i="35"/>
  <c r="F52" i="35"/>
  <c r="F51" i="35"/>
  <c r="H47" i="35"/>
  <c r="F47" i="35"/>
  <c r="H46" i="35"/>
  <c r="F46" i="35"/>
  <c r="H45" i="35"/>
  <c r="F45" i="35"/>
  <c r="H44" i="35"/>
  <c r="F44" i="35"/>
  <c r="H43" i="35"/>
  <c r="F43" i="35"/>
  <c r="H42" i="35"/>
  <c r="F42" i="35"/>
  <c r="H41" i="35"/>
  <c r="F41" i="35"/>
  <c r="H40" i="35"/>
  <c r="F40" i="35"/>
  <c r="H39" i="35"/>
  <c r="F39" i="35"/>
  <c r="H38" i="35"/>
  <c r="F38" i="35"/>
  <c r="H37" i="35"/>
  <c r="F37" i="35"/>
  <c r="H36" i="35"/>
  <c r="F36" i="35"/>
  <c r="H35" i="35"/>
  <c r="F35" i="35"/>
  <c r="H34" i="35"/>
  <c r="F34" i="35"/>
  <c r="H33" i="35"/>
  <c r="F33" i="35"/>
  <c r="H32" i="35"/>
  <c r="F32" i="35"/>
  <c r="H31" i="35"/>
  <c r="F31" i="35"/>
  <c r="H30" i="35"/>
  <c r="F30" i="35"/>
  <c r="H29" i="35"/>
  <c r="F29" i="35"/>
  <c r="H28" i="35"/>
  <c r="F28" i="35"/>
  <c r="H27" i="35"/>
  <c r="F27" i="35"/>
  <c r="H26" i="35"/>
  <c r="F26" i="35"/>
  <c r="H25" i="35"/>
  <c r="F25" i="35"/>
  <c r="H24" i="35"/>
  <c r="F24" i="35"/>
  <c r="H23" i="35"/>
  <c r="F23" i="35"/>
  <c r="H22" i="35"/>
  <c r="F22" i="35"/>
  <c r="H21" i="35"/>
  <c r="F21" i="35"/>
  <c r="H20" i="35"/>
  <c r="F20" i="35"/>
  <c r="H19" i="35"/>
  <c r="F19" i="35"/>
  <c r="H18" i="35"/>
  <c r="F18" i="35"/>
  <c r="H17" i="35"/>
  <c r="F17" i="35"/>
  <c r="H16" i="35"/>
  <c r="F16" i="35"/>
  <c r="H15" i="35"/>
  <c r="F15" i="35"/>
  <c r="H14" i="35"/>
  <c r="F14" i="35"/>
  <c r="H13" i="35"/>
  <c r="F13" i="35"/>
  <c r="H12" i="35"/>
  <c r="G64" i="35" s="1"/>
  <c r="H64" i="35" s="1"/>
  <c r="F12" i="35"/>
  <c r="E64" i="35" s="1"/>
  <c r="F64" i="35" s="1"/>
  <c r="H41" i="34"/>
  <c r="H42" i="34"/>
  <c r="H43" i="34"/>
  <c r="H44" i="34"/>
  <c r="H45" i="34"/>
  <c r="H40" i="34"/>
  <c r="F41" i="34"/>
  <c r="F42" i="34"/>
  <c r="F43" i="34"/>
  <c r="F44" i="34"/>
  <c r="F45" i="34"/>
  <c r="F40" i="34"/>
  <c r="H36" i="34"/>
  <c r="F36" i="34"/>
  <c r="H35" i="34"/>
  <c r="F35" i="34"/>
  <c r="H34" i="34"/>
  <c r="F34" i="34"/>
  <c r="H33" i="34"/>
  <c r="F33" i="34"/>
  <c r="H32" i="34"/>
  <c r="F32" i="34"/>
  <c r="H31" i="34"/>
  <c r="F31" i="34"/>
  <c r="H30" i="34"/>
  <c r="F30" i="34"/>
  <c r="H29" i="34"/>
  <c r="F29" i="34"/>
  <c r="H28" i="34"/>
  <c r="F28" i="34"/>
  <c r="H27" i="34"/>
  <c r="F27" i="34"/>
  <c r="H26" i="34"/>
  <c r="F26" i="34"/>
  <c r="H25" i="34"/>
  <c r="F25" i="34"/>
  <c r="H24" i="34"/>
  <c r="F24" i="34"/>
  <c r="H23" i="34"/>
  <c r="F23" i="34"/>
  <c r="H22" i="34"/>
  <c r="F22" i="34"/>
  <c r="H21" i="34"/>
  <c r="F21" i="34"/>
  <c r="H20" i="34"/>
  <c r="F20" i="34"/>
  <c r="H19" i="34"/>
  <c r="F19" i="34"/>
  <c r="H18" i="34"/>
  <c r="F18" i="34"/>
  <c r="H17" i="34"/>
  <c r="F17" i="34"/>
  <c r="H16" i="34"/>
  <c r="F16" i="34"/>
  <c r="H15" i="34"/>
  <c r="F15" i="34"/>
  <c r="H14" i="34"/>
  <c r="F14" i="34"/>
  <c r="H13" i="34"/>
  <c r="F13" i="34"/>
  <c r="H12" i="34"/>
  <c r="G45" i="34" s="1"/>
  <c r="F12" i="34"/>
  <c r="E45" i="34" s="1"/>
  <c r="H33" i="26"/>
  <c r="H34" i="26"/>
  <c r="H35" i="26"/>
  <c r="H36" i="26"/>
  <c r="H37" i="26"/>
  <c r="H38" i="26"/>
  <c r="H39" i="26"/>
  <c r="H40" i="26"/>
  <c r="H41" i="26"/>
  <c r="H42" i="26"/>
  <c r="H43" i="26"/>
  <c r="H44" i="26"/>
  <c r="H45" i="26"/>
  <c r="H46" i="26"/>
  <c r="H47" i="26"/>
  <c r="H48" i="26"/>
  <c r="H49" i="26"/>
  <c r="H50" i="26"/>
  <c r="H51" i="26"/>
  <c r="H52" i="26"/>
  <c r="F33" i="26"/>
  <c r="F34" i="26"/>
  <c r="F35" i="26"/>
  <c r="F36" i="26"/>
  <c r="F37" i="26"/>
  <c r="F38" i="26"/>
  <c r="F39" i="26"/>
  <c r="F40" i="26"/>
  <c r="F41" i="26"/>
  <c r="F42" i="26"/>
  <c r="F43" i="26"/>
  <c r="F44" i="26"/>
  <c r="F45" i="26"/>
  <c r="F46" i="26"/>
  <c r="F47" i="26"/>
  <c r="F48" i="26"/>
  <c r="F49" i="26"/>
  <c r="F50" i="26"/>
  <c r="F51" i="26"/>
  <c r="F52" i="26"/>
  <c r="E59" i="35" l="1"/>
  <c r="F59" i="35" s="1"/>
  <c r="E60" i="35"/>
  <c r="F60" i="35" s="1"/>
  <c r="E61" i="35"/>
  <c r="F61" i="35" s="1"/>
  <c r="E62" i="35"/>
  <c r="F62" i="35" s="1"/>
  <c r="E63" i="35"/>
  <c r="F63" i="35" s="1"/>
  <c r="G59" i="35"/>
  <c r="H59" i="35" s="1"/>
  <c r="G60" i="35"/>
  <c r="H60" i="35" s="1"/>
  <c r="G61" i="35"/>
  <c r="H61" i="35" s="1"/>
  <c r="G62" i="35"/>
  <c r="H62" i="35" s="1"/>
  <c r="G63" i="35"/>
  <c r="H63" i="35" s="1"/>
  <c r="E40" i="34"/>
  <c r="E41" i="34"/>
  <c r="E42" i="34"/>
  <c r="E43" i="34"/>
  <c r="E44" i="34"/>
  <c r="G40" i="34"/>
  <c r="G41" i="34"/>
  <c r="G42" i="34"/>
  <c r="G43" i="34"/>
  <c r="G44" i="34"/>
  <c r="G61" i="26" l="1"/>
  <c r="H61" i="26" s="1"/>
  <c r="E61" i="26"/>
  <c r="F61" i="26" s="1"/>
  <c r="G60" i="26"/>
  <c r="H60" i="26" s="1"/>
  <c r="E60" i="26"/>
  <c r="F60" i="26" s="1"/>
  <c r="G59" i="26"/>
  <c r="H59" i="26" s="1"/>
  <c r="E59" i="26"/>
  <c r="F59" i="26" s="1"/>
  <c r="G58" i="26"/>
  <c r="H58" i="26" s="1"/>
  <c r="E58" i="26"/>
  <c r="F58" i="26" s="1"/>
  <c r="G57" i="26"/>
  <c r="H57" i="26" s="1"/>
  <c r="E57" i="26"/>
  <c r="F57" i="26" s="1"/>
  <c r="G56" i="26"/>
  <c r="H56" i="26" s="1"/>
  <c r="E56" i="26"/>
  <c r="F56" i="26" s="1"/>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H12" i="26"/>
  <c r="F12" i="26"/>
  <c r="H86" i="25"/>
  <c r="G86" i="25"/>
  <c r="F86" i="25"/>
  <c r="E86" i="25"/>
  <c r="H85" i="25"/>
  <c r="G85" i="25"/>
  <c r="F85" i="25"/>
  <c r="E85" i="25"/>
  <c r="H84" i="25"/>
  <c r="G84" i="25"/>
  <c r="F84" i="25"/>
  <c r="E84" i="25"/>
  <c r="H83" i="25"/>
  <c r="G83" i="25"/>
  <c r="F83" i="25"/>
  <c r="E83" i="25"/>
  <c r="H82" i="25"/>
  <c r="G82" i="25"/>
  <c r="F82" i="25"/>
  <c r="E82" i="25"/>
  <c r="H81" i="25"/>
  <c r="G81" i="25"/>
  <c r="F81" i="25"/>
  <c r="E81" i="25"/>
  <c r="H77" i="25"/>
  <c r="F77" i="25"/>
  <c r="H76" i="25"/>
  <c r="F76" i="25"/>
  <c r="H75" i="25"/>
  <c r="F75"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D102" i="24"/>
  <c r="D98" i="24"/>
  <c r="D93" i="24"/>
  <c r="D76" i="24"/>
  <c r="D75" i="24"/>
  <c r="D57" i="24"/>
  <c r="D56" i="24"/>
  <c r="D34" i="24"/>
  <c r="D33" i="24"/>
  <c r="F8" i="24"/>
  <c r="E8" i="24"/>
  <c r="D8" i="24"/>
</calcChain>
</file>

<file path=xl/sharedStrings.xml><?xml version="1.0" encoding="utf-8"?>
<sst xmlns="http://schemas.openxmlformats.org/spreadsheetml/2006/main" count="1727" uniqueCount="979">
  <si>
    <t>Mẫu</t>
  </si>
  <si>
    <r>
      <rPr>
        <b/>
        <sz val="13"/>
        <rFont val="Times New Roman"/>
        <charset val="134"/>
      </rPr>
      <t>BẢNG ĐÁNH GIÁ KẾT QUẢ RÈN LUYỆN HỌC KỲ</t>
    </r>
    <r>
      <rPr>
        <sz val="13"/>
        <rFont val="Times New Roman"/>
        <charset val="134"/>
      </rPr>
      <t>. . . .</t>
    </r>
    <r>
      <rPr>
        <b/>
        <sz val="13"/>
        <rFont val="Times New Roman"/>
        <charset val="134"/>
      </rPr>
      <t>/20</t>
    </r>
    <r>
      <rPr>
        <sz val="13"/>
        <rFont val="Times New Roman"/>
        <charset val="134"/>
      </rPr>
      <t>. . .</t>
    </r>
    <r>
      <rPr>
        <b/>
        <sz val="13"/>
        <rFont val="Times New Roman"/>
        <charset val="134"/>
      </rPr>
      <t>- 20</t>
    </r>
    <r>
      <rPr>
        <sz val="13"/>
        <rFont val="Times New Roman"/>
        <charset val="134"/>
      </rPr>
      <t>. . .</t>
    </r>
  </si>
  <si>
    <t>Họ và Tên: . . . . . . . . . . . . . . . . . . . . . . . . . . . . . . . . . . .</t>
  </si>
  <si>
    <t>Lớp: . . . . . . . . . . . . . . .Khoa:. . . . . . . . . . . . . . . . . . . . . . . . . . . . . . . . . . .</t>
  </si>
  <si>
    <t>S
TT</t>
  </si>
  <si>
    <t>NỘI DUNG ĐÁNH GIÁ</t>
  </si>
  <si>
    <t>ĐIỂM</t>
  </si>
  <si>
    <t>TỰ ĐÁNH
GIÁ</t>
  </si>
  <si>
    <t>GVCN
CVHT</t>
  </si>
  <si>
    <t>QUẢN LÝ
SV</t>
  </si>
  <si>
    <t>GHI CHÚ</t>
  </si>
  <si>
    <t>I</t>
  </si>
  <si>
    <r>
      <rPr>
        <b/>
        <sz val="11"/>
        <rFont val="Times New Roman"/>
        <charset val="134"/>
      </rPr>
      <t>Tiêu chí 1 (Điểm tối đa 30</t>
    </r>
    <r>
      <rPr>
        <b/>
        <vertAlign val="superscript"/>
        <sz val="11"/>
        <rFont val="Times New Roman"/>
        <charset val="134"/>
      </rPr>
      <t>đ</t>
    </r>
    <r>
      <rPr>
        <b/>
        <sz val="11"/>
        <rFont val="Times New Roman"/>
        <charset val="134"/>
      </rPr>
      <t>)</t>
    </r>
  </si>
  <si>
    <t>a.</t>
  </si>
  <si>
    <t>Ý thức và thái độ trong học tập</t>
  </si>
  <si>
    <r>
      <rPr>
        <sz val="10"/>
        <rFont val="Times New Roman"/>
        <charset val="134"/>
      </rPr>
      <t xml:space="preserve"> - Đi học chuyên cần, đúng giờ đủ điều kiện dự thi các học phần 
(</t>
    </r>
    <r>
      <rPr>
        <i/>
        <sz val="10"/>
        <rFont val="Times New Roman"/>
        <charset val="134"/>
      </rPr>
      <t>Một học phần không đủ điều kiện trừ 1 điểm</t>
    </r>
    <r>
      <rPr>
        <sz val="10"/>
        <rFont val="Times New Roman"/>
        <charset val="134"/>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</si>
  <si>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</si>
  <si>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</si>
  <si>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</si>
  <si>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</si>
  <si>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</si>
  <si>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</si>
  <si>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</si>
  <si>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</si>
  <si>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charset val="134"/>
      </rPr>
      <t>Ý thức và thái độ tham gia các hoạt động học tập, hoạt động ngoại khóa, hoạt động nghiên cứu khoa học (</t>
    </r>
    <r>
      <rPr>
        <i/>
        <sz val="10"/>
        <color theme="1"/>
        <rFont val="Times New Roman"/>
        <charset val="134"/>
      </rPr>
      <t>Cùng với GVCN/CVHT/GVBM, lớp, khoa...</t>
    </r>
    <r>
      <rPr>
        <sz val="10"/>
        <color theme="1"/>
        <rFont val="Times New Roman"/>
        <charset val="134"/>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</si>
  <si>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</si>
  <si>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</si>
  <si>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</si>
  <si>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</si>
  <si>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</si>
  <si>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</si>
  <si>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</si>
  <si>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</si>
  <si>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</si>
  <si>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</si>
  <si>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</si>
  <si>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</si>
  <si>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</si>
  <si>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charset val="134"/>
      </rPr>
      <t xml:space="preserve"> - Điểm TBCHT đạt từ  9</t>
    </r>
    <r>
      <rPr>
        <vertAlign val="superscript"/>
        <sz val="10"/>
        <rFont val="Times New Roman"/>
        <charset val="134"/>
      </rPr>
      <t>đ</t>
    </r>
    <r>
      <rPr>
        <sz val="10"/>
        <rFont val="Times New Roman"/>
        <charset val="134"/>
      </rPr>
      <t>, 00 đến cận 10</t>
    </r>
    <r>
      <rPr>
        <vertAlign val="superscript"/>
        <sz val="10"/>
        <rFont val="Times New Roman"/>
        <charset val="134"/>
      </rPr>
      <t>đ</t>
    </r>
  </si>
  <si>
    <r>
      <rPr>
        <sz val="10"/>
        <rFont val="Times New Roman"/>
        <charset val="134"/>
      </rPr>
      <t xml:space="preserve"> - Điểm TBCHT đạt từ  8</t>
    </r>
    <r>
      <rPr>
        <vertAlign val="superscript"/>
        <sz val="10"/>
        <rFont val="Times New Roman"/>
        <charset val="134"/>
      </rPr>
      <t>đ</t>
    </r>
    <r>
      <rPr>
        <sz val="10"/>
        <rFont val="Times New Roman"/>
        <charset val="134"/>
      </rPr>
      <t>, 00 đến cận 9</t>
    </r>
    <r>
      <rPr>
        <vertAlign val="superscript"/>
        <sz val="10"/>
        <rFont val="Times New Roman"/>
        <charset val="134"/>
      </rPr>
      <t>đ</t>
    </r>
    <r>
      <rPr>
        <sz val="10"/>
        <rFont val="Times New Roman"/>
        <charset val="134"/>
      </rPr>
      <t>, 00</t>
    </r>
  </si>
  <si>
    <r>
      <rPr>
        <sz val="10"/>
        <rFont val="Times New Roman"/>
        <charset val="134"/>
      </rPr>
      <t xml:space="preserve"> - Điểm TBCHT đạt từ  7</t>
    </r>
    <r>
      <rPr>
        <vertAlign val="superscript"/>
        <sz val="10"/>
        <rFont val="Times New Roman"/>
        <charset val="134"/>
      </rPr>
      <t>đ</t>
    </r>
    <r>
      <rPr>
        <sz val="10"/>
        <rFont val="Times New Roman"/>
        <charset val="134"/>
      </rPr>
      <t>, 00 đến cận 8</t>
    </r>
    <r>
      <rPr>
        <vertAlign val="superscript"/>
        <sz val="10"/>
        <rFont val="Times New Roman"/>
        <charset val="134"/>
      </rPr>
      <t>đ</t>
    </r>
    <r>
      <rPr>
        <sz val="10"/>
        <rFont val="Times New Roman"/>
        <charset val="134"/>
      </rPr>
      <t>, 00</t>
    </r>
  </si>
  <si>
    <r>
      <rPr>
        <sz val="10"/>
        <rFont val="Times New Roman"/>
        <charset val="134"/>
      </rPr>
      <t xml:space="preserve"> - Điểm TBCHT đạt từ  6</t>
    </r>
    <r>
      <rPr>
        <vertAlign val="superscript"/>
        <sz val="10"/>
        <rFont val="Times New Roman"/>
        <charset val="134"/>
      </rPr>
      <t>đ</t>
    </r>
    <r>
      <rPr>
        <sz val="10"/>
        <rFont val="Times New Roman"/>
        <charset val="134"/>
      </rPr>
      <t>, 00 đến cận 7</t>
    </r>
    <r>
      <rPr>
        <vertAlign val="superscript"/>
        <sz val="10"/>
        <rFont val="Times New Roman"/>
        <charset val="134"/>
      </rPr>
      <t>đ</t>
    </r>
    <r>
      <rPr>
        <sz val="10"/>
        <rFont val="Times New Roman"/>
        <charset val="134"/>
      </rPr>
      <t>, 00</t>
    </r>
  </si>
  <si>
    <r>
      <rPr>
        <sz val="10"/>
        <rFont val="Times New Roman"/>
        <charset val="134"/>
      </rPr>
      <t xml:space="preserve"> - Điểm TBCHT đạt từ  5</t>
    </r>
    <r>
      <rPr>
        <vertAlign val="superscript"/>
        <sz val="10"/>
        <rFont val="Times New Roman"/>
        <charset val="134"/>
      </rPr>
      <t>đ</t>
    </r>
    <r>
      <rPr>
        <sz val="10"/>
        <rFont val="Times New Roman"/>
        <charset val="134"/>
      </rPr>
      <t>, 00 đến cận 6</t>
    </r>
    <r>
      <rPr>
        <vertAlign val="superscript"/>
        <sz val="10"/>
        <rFont val="Times New Roman"/>
        <charset val="134"/>
      </rPr>
      <t>đ</t>
    </r>
    <r>
      <rPr>
        <sz val="10"/>
        <rFont val="Times New Roman"/>
        <charset val="134"/>
      </rPr>
      <t>, 00</t>
    </r>
  </si>
  <si>
    <r>
      <rPr>
        <sz val="10"/>
        <rFont val="Times New Roman"/>
        <charset val="134"/>
      </rPr>
      <t xml:space="preserve"> - Điểm TBCHT đạt dưới 5</t>
    </r>
    <r>
      <rPr>
        <vertAlign val="superscript"/>
        <sz val="10"/>
        <rFont val="Times New Roman"/>
        <charset val="134"/>
      </rPr>
      <t>đ</t>
    </r>
  </si>
  <si>
    <t xml:space="preserve"> + Tổng điểm các mục: a, b, c, d, đ không vượt quá 30 điểm</t>
  </si>
  <si>
    <t>≤ 30</t>
  </si>
  <si>
    <t>II</t>
  </si>
  <si>
    <r>
      <rPr>
        <b/>
        <sz val="11"/>
        <rFont val="Times New Roman"/>
        <charset val="134"/>
      </rPr>
      <t>Tiêu chí 2 (Điểm tối đa 25</t>
    </r>
    <r>
      <rPr>
        <b/>
        <vertAlign val="superscript"/>
        <sz val="11"/>
        <rFont val="Times New Roman"/>
        <charset val="134"/>
      </rPr>
      <t>đ</t>
    </r>
    <r>
      <rPr>
        <b/>
        <sz val="11"/>
        <rFont val="Times New Roman"/>
        <charset val="134"/>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</si>
  <si>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</si>
  <si>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</si>
  <si>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</si>
  <si>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</si>
  <si>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</si>
  <si>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</si>
  <si>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</si>
  <si>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</si>
  <si>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</si>
  <si>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</si>
  <si>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</si>
  <si>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</si>
  <si>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</si>
  <si>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</si>
  <si>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</si>
  <si>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</si>
  <si>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</si>
  <si>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</si>
  <si>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</si>
  <si>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</si>
  <si>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</si>
  <si>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</si>
  <si>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</si>
  <si>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</si>
  <si>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charset val="134"/>
      </rPr>
      <t>Tiêu chí 3 (Điểm tối đa 25</t>
    </r>
    <r>
      <rPr>
        <b/>
        <vertAlign val="superscript"/>
        <sz val="11"/>
        <rFont val="Times New Roman"/>
        <charset val="134"/>
      </rPr>
      <t>đ</t>
    </r>
    <r>
      <rPr>
        <b/>
        <sz val="11"/>
        <rFont val="Times New Roman"/>
        <charset val="134"/>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</si>
  <si>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</si>
  <si>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</si>
  <si>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</si>
  <si>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</si>
  <si>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</si>
  <si>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</si>
  <si>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</si>
  <si>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</si>
  <si>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</si>
  <si>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</si>
  <si>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</si>
  <si>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</si>
  <si>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</si>
  <si>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</si>
  <si>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</si>
  <si>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</si>
  <si>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</si>
  <si>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</si>
  <si>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charset val="134"/>
      </rPr>
      <t>Tiêu chí 4 (Điểm tối đa 20</t>
    </r>
    <r>
      <rPr>
        <b/>
        <vertAlign val="superscript"/>
        <sz val="11"/>
        <rFont val="Times New Roman"/>
        <charset val="134"/>
      </rPr>
      <t>đ</t>
    </r>
    <r>
      <rPr>
        <b/>
        <sz val="11"/>
        <rFont val="Times New Roman"/>
        <charset val="134"/>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</si>
  <si>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</si>
  <si>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</si>
  <si>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</si>
  <si>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</si>
  <si>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</si>
  <si>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</si>
  <si>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</si>
  <si>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</si>
  <si>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</si>
  <si>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</si>
  <si>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</si>
  <si>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</si>
  <si>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</si>
  <si>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</si>
  <si>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</si>
  <si>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</si>
  <si>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</si>
  <si>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</si>
  <si>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</si>
  <si>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</si>
  <si>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</si>
  <si>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</si>
  <si>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</si>
  <si>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</si>
  <si>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</si>
  <si>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</si>
  <si>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</si>
  <si>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</si>
  <si>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charset val="134"/>
      </rPr>
      <t>Điểm thưởng vượt khung:</t>
    </r>
    <r>
      <rPr>
        <sz val="10"/>
        <rFont val="Times New Roman"/>
        <charset val="134"/>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</si>
  <si>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</si>
  <si>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</si>
  <si>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theme="1"/>
        <rFont val="Times New Roman"/>
        <charset val="134"/>
      </rPr>
      <t xml:space="preserve"> - Một học phần có điểm trung bình </t>
    </r>
    <r>
      <rPr>
        <sz val="10"/>
        <color theme="1"/>
        <rFont val="Calibri"/>
        <charset val="134"/>
      </rPr>
      <t xml:space="preserve">≥ </t>
    </r>
    <r>
      <rPr>
        <sz val="10"/>
        <color theme="1"/>
        <rFont val="Times New Roman"/>
        <charset val="134"/>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</si>
  <si>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</si>
  <si>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</si>
  <si>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</si>
  <si>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</si>
  <si>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</si>
  <si>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</si>
  <si>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</si>
  <si>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</si>
  <si>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</si>
  <si>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</si>
  <si>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</si>
  <si>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</si>
  <si>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</si>
  <si>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</si>
  <si>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</si>
  <si>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</si>
  <si>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Học kỳ: I Năm học: 2023 - 2024</t>
  </si>
  <si>
    <t>Lớp:                Sĩ số:          Khoa: ĐIỆN - ĐIỆN TỬ</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</si>
  <si>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</si>
  <si>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</si>
  <si>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</si>
  <si>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</si>
  <si>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</si>
  <si>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</si>
  <si>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</si>
  <si>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</si>
  <si>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</si>
  <si>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</si>
  <si>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</si>
  <si>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</si>
  <si>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</si>
  <si>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</si>
  <si>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</si>
  <si>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</si>
  <si>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01 năm 2024</t>
  </si>
  <si>
    <t>PHÒNG TTGD - CTSV                QUẢN LÝ SV</t>
  </si>
  <si>
    <t>LỚP TRƯỞNG</t>
  </si>
  <si>
    <t>Nguyễn Ngọc Hiệp</t>
  </si>
  <si>
    <t>Nguyễn Thị Kim Anh</t>
  </si>
  <si>
    <t>Anh</t>
  </si>
  <si>
    <t>Bằng</t>
  </si>
  <si>
    <t>LPHT</t>
  </si>
  <si>
    <t>Bảo</t>
  </si>
  <si>
    <t>TTT2</t>
  </si>
  <si>
    <t>Trần Quốc</t>
  </si>
  <si>
    <t>TTT3</t>
  </si>
  <si>
    <t>Dũng</t>
  </si>
  <si>
    <t>Nguyễn Văn</t>
  </si>
  <si>
    <t>Hiệp</t>
  </si>
  <si>
    <t>Lê Minh</t>
  </si>
  <si>
    <t>Hoàng</t>
  </si>
  <si>
    <t>Huy</t>
  </si>
  <si>
    <t>Võ Hoàng</t>
  </si>
  <si>
    <t>Kiên</t>
  </si>
  <si>
    <t>Minh</t>
  </si>
  <si>
    <t>LPPT</t>
  </si>
  <si>
    <t>Trần Ngọc</t>
  </si>
  <si>
    <t>Nguyễn Thành</t>
  </si>
  <si>
    <t>Nam</t>
  </si>
  <si>
    <t>Nguyễn Trọng</t>
  </si>
  <si>
    <t>Nghĩa</t>
  </si>
  <si>
    <t>Dương Minh</t>
  </si>
  <si>
    <t>Nhật</t>
  </si>
  <si>
    <t>LT</t>
  </si>
  <si>
    <t>TTT4</t>
  </si>
  <si>
    <t>Nguyễn Hoàng</t>
  </si>
  <si>
    <t>Phúc</t>
  </si>
  <si>
    <t>Phước</t>
  </si>
  <si>
    <t>TTT1</t>
  </si>
  <si>
    <t>Nguyễn Tiến</t>
  </si>
  <si>
    <t>Toàn</t>
  </si>
  <si>
    <t>Trí</t>
  </si>
  <si>
    <t>Tuấn</t>
  </si>
  <si>
    <t>Vũ</t>
  </si>
  <si>
    <t>Ân</t>
  </si>
  <si>
    <t>Danh</t>
  </si>
  <si>
    <t>Nguyễn Tấn</t>
  </si>
  <si>
    <t>Duy</t>
  </si>
  <si>
    <t>Đặng Quốc</t>
  </si>
  <si>
    <t>Trần Gia</t>
  </si>
  <si>
    <t>Hiếu</t>
  </si>
  <si>
    <t>Hưng</t>
  </si>
  <si>
    <t>Trần Khánh</t>
  </si>
  <si>
    <t>Nguyễn Quốc</t>
  </si>
  <si>
    <t>Lâm</t>
  </si>
  <si>
    <t>Long</t>
  </si>
  <si>
    <t>Luân</t>
  </si>
  <si>
    <t>Nguyễn Minh</t>
  </si>
  <si>
    <t>Quang</t>
  </si>
  <si>
    <t>Tài</t>
  </si>
  <si>
    <t>Tâm</t>
  </si>
  <si>
    <t>Thanh</t>
  </si>
  <si>
    <t>Trường</t>
  </si>
  <si>
    <t>An</t>
  </si>
  <si>
    <t>Nguyễn Đức</t>
  </si>
  <si>
    <t>Lê Văn</t>
  </si>
  <si>
    <t>Cường</t>
  </si>
  <si>
    <t>Đạt</t>
  </si>
  <si>
    <t>Giang</t>
  </si>
  <si>
    <t>Phan Minh</t>
  </si>
  <si>
    <t>Nguyễn Công</t>
  </si>
  <si>
    <t>Nguyễn Ngọc</t>
  </si>
  <si>
    <t>Khánh</t>
  </si>
  <si>
    <t>Nguyễn Trung</t>
  </si>
  <si>
    <t>Nhân</t>
  </si>
  <si>
    <t>Nguyễn Thanh</t>
  </si>
  <si>
    <t>Thịnh</t>
  </si>
  <si>
    <t>Trung</t>
  </si>
  <si>
    <t>Vinh</t>
  </si>
  <si>
    <t>Nguyễn Tuấn</t>
  </si>
  <si>
    <t>Sơn</t>
  </si>
  <si>
    <t>Thành</t>
  </si>
  <si>
    <t>Đăng</t>
  </si>
  <si>
    <t>Lê Tiến</t>
  </si>
  <si>
    <t>Nguyễn Anh</t>
  </si>
  <si>
    <t>Gia</t>
  </si>
  <si>
    <t>Hòa</t>
  </si>
  <si>
    <t>Hùng</t>
  </si>
  <si>
    <t>Kiệt</t>
  </si>
  <si>
    <t>Nguyễn Xuân</t>
  </si>
  <si>
    <t>Nguyễn Nhật</t>
  </si>
  <si>
    <t>Nguyễn Hữu</t>
  </si>
  <si>
    <t>Phát</t>
  </si>
  <si>
    <t>Võ Tấn</t>
  </si>
  <si>
    <t>Phú</t>
  </si>
  <si>
    <t>Phương</t>
  </si>
  <si>
    <t>Tân</t>
  </si>
  <si>
    <t>Việt</t>
  </si>
  <si>
    <t>Bình</t>
  </si>
  <si>
    <t>Đại</t>
  </si>
  <si>
    <t>Lê Xuân</t>
  </si>
  <si>
    <t>Đức</t>
  </si>
  <si>
    <t>Kha</t>
  </si>
  <si>
    <t>Đỗ Thành</t>
  </si>
  <si>
    <t>Phan Văn</t>
  </si>
  <si>
    <t>Quân</t>
  </si>
  <si>
    <t>Huỳnh Tấn</t>
  </si>
  <si>
    <t>Thiện</t>
  </si>
  <si>
    <t>Nguyễn Phước</t>
  </si>
  <si>
    <t>Tín</t>
  </si>
  <si>
    <t>Phạm Minh</t>
  </si>
  <si>
    <t>Phạm Trọng</t>
  </si>
  <si>
    <t>Lộc</t>
  </si>
  <si>
    <t>Nguyên</t>
  </si>
  <si>
    <t>Trần Công</t>
  </si>
  <si>
    <t>Thắng</t>
  </si>
  <si>
    <t>Lợi</t>
  </si>
  <si>
    <t>Đặng Việt</t>
  </si>
  <si>
    <t>22003009</t>
  </si>
  <si>
    <t>Huỳnh Bảo</t>
  </si>
  <si>
    <t>22002244</t>
  </si>
  <si>
    <t>22002080</t>
  </si>
  <si>
    <t>22001502</t>
  </si>
  <si>
    <t>22002854</t>
  </si>
  <si>
    <t>Đặng Thành</t>
  </si>
  <si>
    <t>22003465</t>
  </si>
  <si>
    <t>22003784</t>
  </si>
  <si>
    <t>Thuận Tiến</t>
  </si>
  <si>
    <t>22003069</t>
  </si>
  <si>
    <t>22003068</t>
  </si>
  <si>
    <t>Bùi Văn</t>
  </si>
  <si>
    <t>22003524</t>
  </si>
  <si>
    <t>Thân Hoàng</t>
  </si>
  <si>
    <t>22003286</t>
  </si>
  <si>
    <t>Phạm Nhựt</t>
  </si>
  <si>
    <t>Hào</t>
  </si>
  <si>
    <t>22003375</t>
  </si>
  <si>
    <t>Võ Văn</t>
  </si>
  <si>
    <t>Hậu</t>
  </si>
  <si>
    <t>22002588</t>
  </si>
  <si>
    <t>Hiển</t>
  </si>
  <si>
    <t>22003409</t>
  </si>
  <si>
    <t>Phạm Văn</t>
  </si>
  <si>
    <t>22003714</t>
  </si>
  <si>
    <t>Trần Phi</t>
  </si>
  <si>
    <t>22003300</t>
  </si>
  <si>
    <t>Nguyễn</t>
  </si>
  <si>
    <t>22002959</t>
  </si>
  <si>
    <t>22003871</t>
  </si>
  <si>
    <t>Nguyễn Trần Quang</t>
  </si>
  <si>
    <t>22002972</t>
  </si>
  <si>
    <t>Trịnh Anh</t>
  </si>
  <si>
    <t>22002238</t>
  </si>
  <si>
    <t>Nguyễn Thế</t>
  </si>
  <si>
    <t>Khải</t>
  </si>
  <si>
    <t>22002578</t>
  </si>
  <si>
    <t>22002853</t>
  </si>
  <si>
    <t>Nguyễn Ky</t>
  </si>
  <si>
    <t>Lál</t>
  </si>
  <si>
    <t>22003135</t>
  </si>
  <si>
    <t>Nguyễn Văn Cao</t>
  </si>
  <si>
    <t>Lang</t>
  </si>
  <si>
    <t>22002546</t>
  </si>
  <si>
    <t>Vương Chí</t>
  </si>
  <si>
    <t>22002703</t>
  </si>
  <si>
    <t>22003478</t>
  </si>
  <si>
    <t>Trần Xuân</t>
  </si>
  <si>
    <t>Mạnh</t>
  </si>
  <si>
    <t>22002759</t>
  </si>
  <si>
    <t>Hồ Đình</t>
  </si>
  <si>
    <t>Nghị</t>
  </si>
  <si>
    <t>22003221</t>
  </si>
  <si>
    <t>Nguyễn Trường</t>
  </si>
  <si>
    <t>22002231</t>
  </si>
  <si>
    <t>22000852</t>
  </si>
  <si>
    <t>Lại Hoàng</t>
  </si>
  <si>
    <t>22002967</t>
  </si>
  <si>
    <t>Quyên</t>
  </si>
  <si>
    <t>22004935</t>
  </si>
  <si>
    <t>Dương Thế</t>
  </si>
  <si>
    <t>22003082</t>
  </si>
  <si>
    <t>Trần Đăng</t>
  </si>
  <si>
    <t>Sỹ</t>
  </si>
  <si>
    <t>22003371</t>
  </si>
  <si>
    <t>22003549</t>
  </si>
  <si>
    <t>22003033</t>
  </si>
  <si>
    <t>22003739</t>
  </si>
  <si>
    <t>Hoàng Văn</t>
  </si>
  <si>
    <t>Trinh</t>
  </si>
  <si>
    <t>22003711</t>
  </si>
  <si>
    <t>Vũ Văn Duy</t>
  </si>
  <si>
    <t>22002582</t>
  </si>
  <si>
    <t>22003715</t>
  </si>
  <si>
    <t>Huỳnh Khánh</t>
  </si>
  <si>
    <t>22001958</t>
  </si>
  <si>
    <t>Mã Thành</t>
  </si>
  <si>
    <t>Lớp: 22C1-ĐCN1          Sĩ số: 41       Khoa: ĐIỆN - ĐIỆN TỬ</t>
  </si>
  <si>
    <t>Nguyễn Minh Đức Cường</t>
  </si>
  <si>
    <t>Nguyễn Hữu Bằng</t>
  </si>
  <si>
    <t>TP. Hồ Chí Minh, ngày      tháng 02 năm 2024</t>
  </si>
  <si>
    <t>22004316</t>
  </si>
  <si>
    <t>22004572</t>
  </si>
  <si>
    <t>Hồ Thanh</t>
  </si>
  <si>
    <t>22001884</t>
  </si>
  <si>
    <t>Nguyễn Trần Hải</t>
  </si>
  <si>
    <t>22004735</t>
  </si>
  <si>
    <t>22004077</t>
  </si>
  <si>
    <t>Mai Trung</t>
  </si>
  <si>
    <t>22005704</t>
  </si>
  <si>
    <t>Lê Thanh</t>
  </si>
  <si>
    <t>22004390</t>
  </si>
  <si>
    <t>22004552</t>
  </si>
  <si>
    <t>Hữu</t>
  </si>
  <si>
    <t>22005669</t>
  </si>
  <si>
    <t>Đặng Duy</t>
  </si>
  <si>
    <t>22004905</t>
  </si>
  <si>
    <t>Trần Nguyễn Nhật</t>
  </si>
  <si>
    <t>22004339</t>
  </si>
  <si>
    <t>Nguyễn Sơn</t>
  </si>
  <si>
    <t>22004830</t>
  </si>
  <si>
    <t>22003761</t>
  </si>
  <si>
    <t>Khoát</t>
  </si>
  <si>
    <t>22004301</t>
  </si>
  <si>
    <t>Cao Duy</t>
  </si>
  <si>
    <t>22004422</t>
  </si>
  <si>
    <t>Đỗ Gia</t>
  </si>
  <si>
    <t>Lượng</t>
  </si>
  <si>
    <t>22004640</t>
  </si>
  <si>
    <t>Dương Khánh</t>
  </si>
  <si>
    <t>22004393</t>
  </si>
  <si>
    <t>Nguyễn Phúc</t>
  </si>
  <si>
    <t>22004122</t>
  </si>
  <si>
    <t>Lê Hoài</t>
  </si>
  <si>
    <t>22004746</t>
  </si>
  <si>
    <t>Điểu</t>
  </si>
  <si>
    <t>22004848</t>
  </si>
  <si>
    <t>22004224</t>
  </si>
  <si>
    <t>22004587</t>
  </si>
  <si>
    <t>22004502</t>
  </si>
  <si>
    <t>Huỳnh Ngọc</t>
  </si>
  <si>
    <t>Thiên</t>
  </si>
  <si>
    <t>22004351</t>
  </si>
  <si>
    <t>Phạm Hữu</t>
  </si>
  <si>
    <t>Thống</t>
  </si>
  <si>
    <t>22004166</t>
  </si>
  <si>
    <t>Bùi Quốc</t>
  </si>
  <si>
    <t>Lớp: 22C1-ĐCN2          Sĩ số: 25       Khoa: ĐIỆN - ĐIỆN TỬ</t>
  </si>
  <si>
    <t>Lê Thế Huân</t>
  </si>
  <si>
    <t>Huỳnh Ngọc Thiên</t>
  </si>
  <si>
    <t>22001637</t>
  </si>
  <si>
    <t>22002642</t>
  </si>
  <si>
    <t>Nguyễn Vũ</t>
  </si>
  <si>
    <t>22003535</t>
  </si>
  <si>
    <t>Nguyễn Khắc Tuấn</t>
  </si>
  <si>
    <t>22004439</t>
  </si>
  <si>
    <t>Lê Duy</t>
  </si>
  <si>
    <t>22003431</t>
  </si>
  <si>
    <t>22002555</t>
  </si>
  <si>
    <t>Phạm Mạnh</t>
  </si>
  <si>
    <t>22003426</t>
  </si>
  <si>
    <t>Huỳnh Thanh</t>
  </si>
  <si>
    <t>22002944</t>
  </si>
  <si>
    <t>Huỳnh Quốc</t>
  </si>
  <si>
    <t>22004260</t>
  </si>
  <si>
    <t>22002609</t>
  </si>
  <si>
    <t>22003712</t>
  </si>
  <si>
    <t>Đổng Thiên</t>
  </si>
  <si>
    <t>22005644</t>
  </si>
  <si>
    <t>Đào Trung</t>
  </si>
  <si>
    <t>22004650</t>
  </si>
  <si>
    <t>Nguyễn Tấn</t>
  </si>
  <si>
    <t>22003066</t>
  </si>
  <si>
    <t>Phạm Châu</t>
  </si>
  <si>
    <t>22000937</t>
  </si>
  <si>
    <t>Dương Thanh</t>
  </si>
  <si>
    <t>Lăng</t>
  </si>
  <si>
    <t>22004385</t>
  </si>
  <si>
    <t>Trần Chánh</t>
  </si>
  <si>
    <t>22003288</t>
  </si>
  <si>
    <t>Hoàng Phi</t>
  </si>
  <si>
    <t>22003275</t>
  </si>
  <si>
    <t>Lâm Thanh</t>
  </si>
  <si>
    <t>22003927</t>
  </si>
  <si>
    <t>22002896</t>
  </si>
  <si>
    <t>22003114</t>
  </si>
  <si>
    <t>Phạm Hoài</t>
  </si>
  <si>
    <t>22002867</t>
  </si>
  <si>
    <t>Tô Hoài</t>
  </si>
  <si>
    <t>22003600</t>
  </si>
  <si>
    <t>Thái Hữu Bảo</t>
  </si>
  <si>
    <t>22004520</t>
  </si>
  <si>
    <t>Đỗ Vũ Gia</t>
  </si>
  <si>
    <t>Ninh</t>
  </si>
  <si>
    <t>22004418</t>
  </si>
  <si>
    <t>Biền Tấn</t>
  </si>
  <si>
    <t>22003331</t>
  </si>
  <si>
    <t>Lâm Hoàng</t>
  </si>
  <si>
    <t>22000993</t>
  </si>
  <si>
    <t>22004129</t>
  </si>
  <si>
    <t>22002745</t>
  </si>
  <si>
    <t>Nguyễn Mậu</t>
  </si>
  <si>
    <t>Sáng</t>
  </si>
  <si>
    <t>22003710</t>
  </si>
  <si>
    <t>22003485</t>
  </si>
  <si>
    <t>22002556</t>
  </si>
  <si>
    <t>Đinh Ngọc Triều</t>
  </si>
  <si>
    <t>Tam</t>
  </si>
  <si>
    <t>22003716</t>
  </si>
  <si>
    <t>Trương Thành</t>
  </si>
  <si>
    <t>22003429</t>
  </si>
  <si>
    <t>22002909</t>
  </si>
  <si>
    <t>22003430</t>
  </si>
  <si>
    <t>Nguyễn Huỳnh</t>
  </si>
  <si>
    <t>22003956</t>
  </si>
  <si>
    <t>Bùi Phú</t>
  </si>
  <si>
    <t>22003947</t>
  </si>
  <si>
    <t>Tri</t>
  </si>
  <si>
    <t>22004559</t>
  </si>
  <si>
    <t>Võ Huỳnh Minh</t>
  </si>
  <si>
    <t>22002360</t>
  </si>
  <si>
    <t>22003413</t>
  </si>
  <si>
    <t>22003642</t>
  </si>
  <si>
    <t>Lê Quang</t>
  </si>
  <si>
    <t>Tùng</t>
  </si>
  <si>
    <t>22004724</t>
  </si>
  <si>
    <t>Tống Văn</t>
  </si>
  <si>
    <t>22003108</t>
  </si>
  <si>
    <r>
      <t xml:space="preserve">LPPT, </t>
    </r>
    <r>
      <rPr>
        <b/>
        <sz val="9"/>
        <rFont val="Times New Roman"/>
        <family val="1"/>
      </rPr>
      <t>UV BCH Đoàn khoa</t>
    </r>
  </si>
  <si>
    <t>Lớp: 22C1-ĐĐT1          Sĩ số: 44       Khoa: ĐIỆN - ĐIỆN TỬ</t>
  </si>
  <si>
    <t>Nguyễn Khương Thành</t>
  </si>
  <si>
    <t>Bùi Phú Thịnh</t>
  </si>
  <si>
    <t>22002459</t>
  </si>
  <si>
    <t>Ngô Tấn</t>
  </si>
  <si>
    <t>22002562</t>
  </si>
  <si>
    <t>22003412</t>
  </si>
  <si>
    <t>Phạm Quốc</t>
  </si>
  <si>
    <t>22004842</t>
  </si>
  <si>
    <t>Nguyễn Địch</t>
  </si>
  <si>
    <t>22001755</t>
  </si>
  <si>
    <t>Trương Quang</t>
  </si>
  <si>
    <t>22000520</t>
  </si>
  <si>
    <t>Nguyễn Cao Thành</t>
  </si>
  <si>
    <t>22003095</t>
  </si>
  <si>
    <t>Huỳnh Minh</t>
  </si>
  <si>
    <t>22004014</t>
  </si>
  <si>
    <t>22003729</t>
  </si>
  <si>
    <t>Giàu</t>
  </si>
  <si>
    <t>22003212</t>
  </si>
  <si>
    <t>Đặng Thị</t>
  </si>
  <si>
    <t>Hương</t>
  </si>
  <si>
    <t>22004120</t>
  </si>
  <si>
    <t>Lê Hoàng Gia</t>
  </si>
  <si>
    <t>22002474</t>
  </si>
  <si>
    <t>Lê Lư Gia</t>
  </si>
  <si>
    <t>22004231</t>
  </si>
  <si>
    <t>22003460</t>
  </si>
  <si>
    <t>Hy</t>
  </si>
  <si>
    <t>22001189</t>
  </si>
  <si>
    <t>Lê Jan Dông</t>
  </si>
  <si>
    <t>Jun</t>
  </si>
  <si>
    <t>22002702</t>
  </si>
  <si>
    <t>Trần Linh</t>
  </si>
  <si>
    <t>22003125</t>
  </si>
  <si>
    <t>22002701</t>
  </si>
  <si>
    <t>Nguyễn Các</t>
  </si>
  <si>
    <t>Lóst</t>
  </si>
  <si>
    <t>22005630</t>
  </si>
  <si>
    <t>Đoàn Trọng</t>
  </si>
  <si>
    <t>22002797</t>
  </si>
  <si>
    <t>Trương Trọng</t>
  </si>
  <si>
    <t>22003787</t>
  </si>
  <si>
    <t>22002907</t>
  </si>
  <si>
    <t>Trần Nguyễn Minh</t>
  </si>
  <si>
    <t>22004212</t>
  </si>
  <si>
    <t>Phạm Thị Ngọc</t>
  </si>
  <si>
    <t>Nữ</t>
  </si>
  <si>
    <t>22003380</t>
  </si>
  <si>
    <t>22004117</t>
  </si>
  <si>
    <t>Phi</t>
  </si>
  <si>
    <t>22002982</t>
  </si>
  <si>
    <t>Trần Võ Thiên</t>
  </si>
  <si>
    <t>22003118</t>
  </si>
  <si>
    <t>Trần Hán Minh</t>
  </si>
  <si>
    <t>22002656</t>
  </si>
  <si>
    <t>22004348</t>
  </si>
  <si>
    <t>22002700</t>
  </si>
  <si>
    <t>Nguyễn Chí</t>
  </si>
  <si>
    <t>22003044</t>
  </si>
  <si>
    <t>Phạm Ngọc</t>
  </si>
  <si>
    <t>22004138</t>
  </si>
  <si>
    <t>Đào Tuấn</t>
  </si>
  <si>
    <t>22004353</t>
  </si>
  <si>
    <t>22004500</t>
  </si>
  <si>
    <t>22003008</t>
  </si>
  <si>
    <t>Phạm Công</t>
  </si>
  <si>
    <t>22001800</t>
  </si>
  <si>
    <t>Nguyễn Đỗ Trí</t>
  </si>
  <si>
    <t>22004426</t>
  </si>
  <si>
    <t>Nguyễn Bùi Hưng</t>
  </si>
  <si>
    <t>Thuận</t>
  </si>
  <si>
    <t>22003794</t>
  </si>
  <si>
    <t>Ty</t>
  </si>
  <si>
    <t>22002652</t>
  </si>
  <si>
    <t>Van</t>
  </si>
  <si>
    <t>22003043</t>
  </si>
  <si>
    <t>Hồng Hiếu</t>
  </si>
  <si>
    <t>Văn</t>
  </si>
  <si>
    <t>22000658</t>
  </si>
  <si>
    <t>Nông Thanh</t>
  </si>
  <si>
    <t>Viền</t>
  </si>
  <si>
    <t>22002487</t>
  </si>
  <si>
    <t>Lê Hồ Quang</t>
  </si>
  <si>
    <r>
      <t xml:space="preserve">LPHT, </t>
    </r>
    <r>
      <rPr>
        <b/>
        <sz val="9"/>
        <rFont val="Times New Roman"/>
        <family val="1"/>
      </rPr>
      <t>UV BCH Đoàn khoa</t>
    </r>
  </si>
  <si>
    <t>UV BCH Đoàn khoa</t>
  </si>
  <si>
    <t>Huỳnh Duy An</t>
  </si>
  <si>
    <t>Nguyễn Minh Nhật</t>
  </si>
  <si>
    <t>22002984</t>
  </si>
  <si>
    <t>Hồ Xuân</t>
  </si>
  <si>
    <t>Bửu</t>
  </si>
  <si>
    <t>22004176</t>
  </si>
  <si>
    <t>22002765</t>
  </si>
  <si>
    <t>Lê Trung</t>
  </si>
  <si>
    <t>22004399</t>
  </si>
  <si>
    <t>Trần Võ Trí</t>
  </si>
  <si>
    <t>22004682</t>
  </si>
  <si>
    <t>22004720</t>
  </si>
  <si>
    <t>22002103</t>
  </si>
  <si>
    <t>Huỳnh Nguyễn Hoàng</t>
  </si>
  <si>
    <t>22003447</t>
  </si>
  <si>
    <t>22004096</t>
  </si>
  <si>
    <t>22002974</t>
  </si>
  <si>
    <t>22004307</t>
  </si>
  <si>
    <t>Hoan</t>
  </si>
  <si>
    <t>22002627</t>
  </si>
  <si>
    <t>22003245</t>
  </si>
  <si>
    <t>Bùi Quang</t>
  </si>
  <si>
    <t>22004708</t>
  </si>
  <si>
    <t>Đinh Quốc</t>
  </si>
  <si>
    <t>22002573</t>
  </si>
  <si>
    <t>Vũ Đình</t>
  </si>
  <si>
    <t>22003966</t>
  </si>
  <si>
    <t>22003768</t>
  </si>
  <si>
    <t>Ngô Phi</t>
  </si>
  <si>
    <t>22003088</t>
  </si>
  <si>
    <t>Phạm Phú</t>
  </si>
  <si>
    <t>22003183</t>
  </si>
  <si>
    <t>Trần Thành</t>
  </si>
  <si>
    <t>22001294</t>
  </si>
  <si>
    <t>Đoàn Văn</t>
  </si>
  <si>
    <t>22001660</t>
  </si>
  <si>
    <t>22004508</t>
  </si>
  <si>
    <t>22004602</t>
  </si>
  <si>
    <t>22002060</t>
  </si>
  <si>
    <t>22003905</t>
  </si>
  <si>
    <t>22001087</t>
  </si>
  <si>
    <t>Vũ Minh</t>
  </si>
  <si>
    <t>22004448</t>
  </si>
  <si>
    <t>Nguyễn Võ Qui</t>
  </si>
  <si>
    <t>Nhơn</t>
  </si>
  <si>
    <t>22003652</t>
  </si>
  <si>
    <t>22003596</t>
  </si>
  <si>
    <t>22002910</t>
  </si>
  <si>
    <t>22001030</t>
  </si>
  <si>
    <t>Đỗ Duy</t>
  </si>
  <si>
    <t>22003456</t>
  </si>
  <si>
    <t>Lê Tấn</t>
  </si>
  <si>
    <t>22003193</t>
  </si>
  <si>
    <t>Thái Nhật</t>
  </si>
  <si>
    <t>22001269</t>
  </si>
  <si>
    <t>Cao Hoàng</t>
  </si>
  <si>
    <t>22002904</t>
  </si>
  <si>
    <t>Trần Nguyễn Văn</t>
  </si>
  <si>
    <t>Thiệu</t>
  </si>
  <si>
    <t>22002807</t>
  </si>
  <si>
    <t>22002808</t>
  </si>
  <si>
    <t>22003621</t>
  </si>
  <si>
    <t>Lê Thúc</t>
  </si>
  <si>
    <t>22003550</t>
  </si>
  <si>
    <t>Nguyễn Phát</t>
  </si>
  <si>
    <t>Trưởng</t>
  </si>
  <si>
    <t>Tăng Cẩm Huê</t>
  </si>
  <si>
    <t>Huỳnh Nguyễn Hoàng Giang</t>
  </si>
  <si>
    <t>Lớp: 23C1-ĐCN1          Sĩ số: 62       Khoa: ĐIỆN - ĐIỆN TỬ</t>
  </si>
  <si>
    <t>23004325</t>
  </si>
  <si>
    <t>Nguyễn Khắc Hoàng</t>
  </si>
  <si>
    <t>23004436</t>
  </si>
  <si>
    <t>Phạm Lê Việt</t>
  </si>
  <si>
    <t>Bắc</t>
  </si>
  <si>
    <t>23004543</t>
  </si>
  <si>
    <t>Bùi Tuấn</t>
  </si>
  <si>
    <t>23002725</t>
  </si>
  <si>
    <t>Phan Gia</t>
  </si>
  <si>
    <t>23002091</t>
  </si>
  <si>
    <t>Phan Hữu</t>
  </si>
  <si>
    <t>23002020</t>
  </si>
  <si>
    <t>23002586</t>
  </si>
  <si>
    <t>Võ Thiên Nhật</t>
  </si>
  <si>
    <t>23002741</t>
  </si>
  <si>
    <t>Công</t>
  </si>
  <si>
    <t>23004532</t>
  </si>
  <si>
    <t>Trần Đình Quang</t>
  </si>
  <si>
    <t>23001775</t>
  </si>
  <si>
    <t>Cao Lê Gia</t>
  </si>
  <si>
    <t>23004547</t>
  </si>
  <si>
    <t>Lê Thành</t>
  </si>
  <si>
    <t>23004722</t>
  </si>
  <si>
    <t>Điểu Thiên</t>
  </si>
  <si>
    <t>Dũ</t>
  </si>
  <si>
    <t>23001110</t>
  </si>
  <si>
    <t>Phạm Quang</t>
  </si>
  <si>
    <t>23004581</t>
  </si>
  <si>
    <t>Điểu Sa</t>
  </si>
  <si>
    <t>En</t>
  </si>
  <si>
    <t>23004626</t>
  </si>
  <si>
    <t>Phạm Vũ Gia</t>
  </si>
  <si>
    <t>Hân</t>
  </si>
  <si>
    <t>23001850</t>
  </si>
  <si>
    <t>Lê</t>
  </si>
  <si>
    <t>23002684</t>
  </si>
  <si>
    <t>Phạm Huy</t>
  </si>
  <si>
    <t>23001739</t>
  </si>
  <si>
    <t>Trịnh Hà Quốc</t>
  </si>
  <si>
    <t>23002185</t>
  </si>
  <si>
    <t>Hoàng Công</t>
  </si>
  <si>
    <t>Hồng</t>
  </si>
  <si>
    <t>23004383</t>
  </si>
  <si>
    <t>Lê Quốc</t>
  </si>
  <si>
    <t>23004852</t>
  </si>
  <si>
    <t>Trần Hữu</t>
  </si>
  <si>
    <t>23002463</t>
  </si>
  <si>
    <t>Lê Đình Quang</t>
  </si>
  <si>
    <t>23002385</t>
  </si>
  <si>
    <t>Ngô Hồ Minh</t>
  </si>
  <si>
    <t>23005036</t>
  </si>
  <si>
    <t>23001741</t>
  </si>
  <si>
    <t>23004589</t>
  </si>
  <si>
    <t>Khang</t>
  </si>
  <si>
    <t>23004376</t>
  </si>
  <si>
    <t>Nguyễn Lê</t>
  </si>
  <si>
    <t>23004574</t>
  </si>
  <si>
    <t>23001915</t>
  </si>
  <si>
    <t>Hồ Bảo</t>
  </si>
  <si>
    <t>Khanh</t>
  </si>
  <si>
    <t>23001719</t>
  </si>
  <si>
    <t>Trần Khắc</t>
  </si>
  <si>
    <t>Khiên</t>
  </si>
  <si>
    <t>23001980</t>
  </si>
  <si>
    <t>Lữ Quốc</t>
  </si>
  <si>
    <t>23001844</t>
  </si>
  <si>
    <t>Trương Khánh</t>
  </si>
  <si>
    <t>23001776</t>
  </si>
  <si>
    <t>Nguyễn Trần Tấn</t>
  </si>
  <si>
    <t>23002153</t>
  </si>
  <si>
    <t>Lê Anh</t>
  </si>
  <si>
    <t>23002255</t>
  </si>
  <si>
    <t>23004431</t>
  </si>
  <si>
    <t>Trần Văn</t>
  </si>
  <si>
    <t>Nhiệm</t>
  </si>
  <si>
    <t>23002269</t>
  </si>
  <si>
    <t>Đặng Thiên</t>
  </si>
  <si>
    <t>23002019</t>
  </si>
  <si>
    <t>23004635</t>
  </si>
  <si>
    <t>Hà Hữu</t>
  </si>
  <si>
    <t>23001835</t>
  </si>
  <si>
    <t>Lê Hồng</t>
  </si>
  <si>
    <t>23004802</t>
  </si>
  <si>
    <t>Lê Đình</t>
  </si>
  <si>
    <t>Quý</t>
  </si>
  <si>
    <t>23005169</t>
  </si>
  <si>
    <t>Nguyễn Thái</t>
  </si>
  <si>
    <t>23002157</t>
  </si>
  <si>
    <t>Phan Nguyễn Thanh</t>
  </si>
  <si>
    <t>23001738</t>
  </si>
  <si>
    <t>Đỗ Minh</t>
  </si>
  <si>
    <t>23001978</t>
  </si>
  <si>
    <t>Phan Đỗ</t>
  </si>
  <si>
    <t>23002088</t>
  </si>
  <si>
    <t>23002399</t>
  </si>
  <si>
    <t>Lưu Quốc</t>
  </si>
  <si>
    <t>Thái</t>
  </si>
  <si>
    <t>23002433</t>
  </si>
  <si>
    <t>23004412</t>
  </si>
  <si>
    <t>23004678</t>
  </si>
  <si>
    <t>Trần Tiến</t>
  </si>
  <si>
    <t>23002381</t>
  </si>
  <si>
    <t>Phạm Hoàng</t>
  </si>
  <si>
    <t>Thông</t>
  </si>
  <si>
    <t>23002528</t>
  </si>
  <si>
    <t>Lê Phan Gia</t>
  </si>
  <si>
    <t>23004885</t>
  </si>
  <si>
    <t>Nguyễn Quang Trí</t>
  </si>
  <si>
    <t>23002160</t>
  </si>
  <si>
    <t>Trần Bảo</t>
  </si>
  <si>
    <t>23001867</t>
  </si>
  <si>
    <t>Trần Mai</t>
  </si>
  <si>
    <t>23002249</t>
  </si>
  <si>
    <t>Tòng</t>
  </si>
  <si>
    <t>23002652</t>
  </si>
  <si>
    <t>23004868</t>
  </si>
  <si>
    <t>Lê Hữu Nghị</t>
  </si>
  <si>
    <t>23002580</t>
  </si>
  <si>
    <t>Trần Vân</t>
  </si>
  <si>
    <t>23001111</t>
  </si>
  <si>
    <t>Huỳnh Anh</t>
  </si>
  <si>
    <t>23004356</t>
  </si>
  <si>
    <t>Vĩ</t>
  </si>
  <si>
    <t>23002475</t>
  </si>
  <si>
    <t>Nguyễn Ngọc Quốc</t>
  </si>
  <si>
    <t>Nguyễn Anh Tăng</t>
  </si>
  <si>
    <t>Lê Thành Đạt</t>
  </si>
  <si>
    <t>23004308</t>
  </si>
  <si>
    <t>23004416</t>
  </si>
  <si>
    <t>Lê Tuấn</t>
  </si>
  <si>
    <t>23004286</t>
  </si>
  <si>
    <t>Chí</t>
  </si>
  <si>
    <t>23004297</t>
  </si>
  <si>
    <t>Nguyễn Mạnh</t>
  </si>
  <si>
    <t>Chung</t>
  </si>
  <si>
    <t>23001725</t>
  </si>
  <si>
    <t>Đạt</t>
  </si>
  <si>
    <t>23001911</t>
  </si>
  <si>
    <t>Mai Văn</t>
  </si>
  <si>
    <t>Đoàn</t>
  </si>
  <si>
    <t>23004670</t>
  </si>
  <si>
    <t>23001935</t>
  </si>
  <si>
    <t>23004553</t>
  </si>
  <si>
    <t>23000851</t>
  </si>
  <si>
    <t>Trần Đức</t>
  </si>
  <si>
    <t>23001970</t>
  </si>
  <si>
    <t>23002535</t>
  </si>
  <si>
    <t>Lâm Nhật</t>
  </si>
  <si>
    <t>23002456</t>
  </si>
  <si>
    <t>Hiền</t>
  </si>
  <si>
    <t>23002621</t>
  </si>
  <si>
    <t>Nguyễn Khương</t>
  </si>
  <si>
    <t>23004793</t>
  </si>
  <si>
    <t>Phạm Nguyễn Trung</t>
  </si>
  <si>
    <t>23002559</t>
  </si>
  <si>
    <t>23002071</t>
  </si>
  <si>
    <t>23002448</t>
  </si>
  <si>
    <t>Lê Hoàng Minh</t>
  </si>
  <si>
    <t>23002634</t>
  </si>
  <si>
    <t>Võ Xuân</t>
  </si>
  <si>
    <t>Khoa</t>
  </si>
  <si>
    <t>23001727</t>
  </si>
  <si>
    <t>23004755</t>
  </si>
  <si>
    <t>Đoàn Nhựt</t>
  </si>
  <si>
    <t>23001448</t>
  </si>
  <si>
    <t>Lã Văn Thành</t>
  </si>
  <si>
    <t>23002530</t>
  </si>
  <si>
    <t>Tưởng Văn</t>
  </si>
  <si>
    <t>23004654</t>
  </si>
  <si>
    <t>23001721</t>
  </si>
  <si>
    <t>Hoàng Đức</t>
  </si>
  <si>
    <t>23004347</t>
  </si>
  <si>
    <t>Trần Phương</t>
  </si>
  <si>
    <t>23004496</t>
  </si>
  <si>
    <t>Trần Thanh</t>
  </si>
  <si>
    <t>23002280</t>
  </si>
  <si>
    <t>Tô Văn</t>
  </si>
  <si>
    <t>Nhanh</t>
  </si>
  <si>
    <t>23002422</t>
  </si>
  <si>
    <t>23002515</t>
  </si>
  <si>
    <t>Trần</t>
  </si>
  <si>
    <t>23002689</t>
  </si>
  <si>
    <t>Nguyễn Bá</t>
  </si>
  <si>
    <t>23004942</t>
  </si>
  <si>
    <t>Lê Phúc Minh</t>
  </si>
  <si>
    <t>Quốc</t>
  </si>
  <si>
    <t>23002614</t>
  </si>
  <si>
    <t>Quyến</t>
  </si>
  <si>
    <t>23001628</t>
  </si>
  <si>
    <t>Hồ Quang</t>
  </si>
  <si>
    <t>Sang</t>
  </si>
  <si>
    <t>23004860</t>
  </si>
  <si>
    <t>23004530</t>
  </si>
  <si>
    <t>Vàng A</t>
  </si>
  <si>
    <t>Súa</t>
  </si>
  <si>
    <t>23004283</t>
  </si>
  <si>
    <t>Võ Nguyễn Tấn</t>
  </si>
  <si>
    <t>23001621</t>
  </si>
  <si>
    <t>Nguyễn Hoàng Trí</t>
  </si>
  <si>
    <t>Tấn</t>
  </si>
  <si>
    <t>23001893</t>
  </si>
  <si>
    <t>Thạch</t>
  </si>
  <si>
    <t>23002131</t>
  </si>
  <si>
    <t>Bùi Xuân</t>
  </si>
  <si>
    <t>23001599</t>
  </si>
  <si>
    <t>23002687</t>
  </si>
  <si>
    <t>23001700</t>
  </si>
  <si>
    <t>Hoàng Gia</t>
  </si>
  <si>
    <t>23004723</t>
  </si>
  <si>
    <t>Phạm Đắc</t>
  </si>
  <si>
    <t>Thường</t>
  </si>
  <si>
    <t>23002155</t>
  </si>
  <si>
    <t>Tiến</t>
  </si>
  <si>
    <t>23004493</t>
  </si>
  <si>
    <t>23000370</t>
  </si>
  <si>
    <t>Ngô Minh</t>
  </si>
  <si>
    <t>23001699</t>
  </si>
  <si>
    <t>Lê Nguyễn Đang</t>
  </si>
  <si>
    <t>23001610</t>
  </si>
  <si>
    <t>Trần Anh</t>
  </si>
  <si>
    <t>Cao Văn Tuấn</t>
  </si>
  <si>
    <t>Nguyễn Tấn Dũng</t>
  </si>
  <si>
    <t>Lớp: 23C1-CĐT1          Sĩ số: 22       Khoa: ĐIỆN - ĐIỆN TỬ</t>
  </si>
  <si>
    <t>23002261</t>
  </si>
  <si>
    <t>Nguyễn Đình Thiên</t>
  </si>
  <si>
    <t>23004892</t>
  </si>
  <si>
    <t>Lâm Hữu</t>
  </si>
  <si>
    <t>23004382</t>
  </si>
  <si>
    <t>Phạm Hải</t>
  </si>
  <si>
    <t>23004814</t>
  </si>
  <si>
    <t>Lư Thành</t>
  </si>
  <si>
    <t>23004834</t>
  </si>
  <si>
    <t>Đông</t>
  </si>
  <si>
    <t>23002158</t>
  </si>
  <si>
    <t>Đoàn Nhật</t>
  </si>
  <si>
    <t>23002489</t>
  </si>
  <si>
    <t>Hiệu</t>
  </si>
  <si>
    <t>23004423</t>
  </si>
  <si>
    <t>23002760</t>
  </si>
  <si>
    <t>Trương Gia</t>
  </si>
  <si>
    <t>23002495</t>
  </si>
  <si>
    <t>Lê Hoàng</t>
  </si>
  <si>
    <t>23000029</t>
  </si>
  <si>
    <t>Bùi Minh</t>
  </si>
  <si>
    <t>Khôi</t>
  </si>
  <si>
    <t>23004282</t>
  </si>
  <si>
    <t>Huỳnh Tuấn</t>
  </si>
  <si>
    <t>23001880</t>
  </si>
  <si>
    <t>23000500</t>
  </si>
  <si>
    <t>Đỗ Anh</t>
  </si>
  <si>
    <t>Kỳ</t>
  </si>
  <si>
    <t>23004639</t>
  </si>
  <si>
    <t>Trương Minh</t>
  </si>
  <si>
    <t>23004304</t>
  </si>
  <si>
    <t>Phan Duy</t>
  </si>
  <si>
    <t>23001740</t>
  </si>
  <si>
    <t>Lê Văn Nhật</t>
  </si>
  <si>
    <t>23001566</t>
  </si>
  <si>
    <t>Bùi Hữu</t>
  </si>
  <si>
    <t>23004534</t>
  </si>
  <si>
    <t>23001673</t>
  </si>
  <si>
    <t>Dương Anh</t>
  </si>
  <si>
    <t>23002363</t>
  </si>
  <si>
    <t>Kim</t>
  </si>
  <si>
    <t>23002364</t>
  </si>
  <si>
    <t>Trần Nguyên Bảo Trân</t>
  </si>
  <si>
    <t>Nguyễn Đình Thiên Ân</t>
  </si>
  <si>
    <t>Lớp: 23C1-TĐH1          Sĩ số: 29       Khoa: ĐIỆN - ĐIỆN TỬ</t>
  </si>
  <si>
    <t>23001754</t>
  </si>
  <si>
    <t>Vũ Nhật</t>
  </si>
  <si>
    <t>23004345</t>
  </si>
  <si>
    <t>23001711</t>
  </si>
  <si>
    <t>Nguyễn Hải</t>
  </si>
  <si>
    <t>Dương</t>
  </si>
  <si>
    <t>23004835</t>
  </si>
  <si>
    <t>Cao Văn</t>
  </si>
  <si>
    <t>Hiến</t>
  </si>
  <si>
    <t>23004549</t>
  </si>
  <si>
    <t>23004702</t>
  </si>
  <si>
    <t>23002374</t>
  </si>
  <si>
    <t>Phạm Gia</t>
  </si>
  <si>
    <t>23000506</t>
  </si>
  <si>
    <t>Huỳnh Quang</t>
  </si>
  <si>
    <t>23001906</t>
  </si>
  <si>
    <t>23002172</t>
  </si>
  <si>
    <t>Phan Trung</t>
  </si>
  <si>
    <t>23004324</t>
  </si>
  <si>
    <t>Lường Tiến</t>
  </si>
  <si>
    <t>23001905</t>
  </si>
  <si>
    <t>23002472</t>
  </si>
  <si>
    <t>Phương Tấn</t>
  </si>
  <si>
    <t>23004689</t>
  </si>
  <si>
    <t>23002069</t>
  </si>
  <si>
    <t>23001857</t>
  </si>
  <si>
    <t>Võ Văn Phi</t>
  </si>
  <si>
    <t>23001908</t>
  </si>
  <si>
    <t>Trần Minh</t>
  </si>
  <si>
    <t>23002570</t>
  </si>
  <si>
    <t>Nguyễn Hồng</t>
  </si>
  <si>
    <t>Lực</t>
  </si>
  <si>
    <t>23002620</t>
  </si>
  <si>
    <t>Nguyễn Khoa</t>
  </si>
  <si>
    <t>23004562</t>
  </si>
  <si>
    <t>23004306</t>
  </si>
  <si>
    <t>23004509</t>
  </si>
  <si>
    <t>23004330</t>
  </si>
  <si>
    <t>Nguyễn Đại</t>
  </si>
  <si>
    <t>23000635</t>
  </si>
  <si>
    <t>Nguyễn Xuân Trung</t>
  </si>
  <si>
    <t>23004482</t>
  </si>
  <si>
    <t>Phan Nguyễn Quốc</t>
  </si>
  <si>
    <t>Triệu</t>
  </si>
  <si>
    <t>23002266</t>
  </si>
  <si>
    <t>Cao Phi</t>
  </si>
  <si>
    <t>23002613</t>
  </si>
  <si>
    <t>Văn Anh</t>
  </si>
  <si>
    <t>23004439</t>
  </si>
  <si>
    <t>23004287</t>
  </si>
  <si>
    <t>Huỳnh Phú</t>
  </si>
  <si>
    <t>Yên</t>
  </si>
  <si>
    <t>Nguyễn Thị Tố Nga</t>
  </si>
  <si>
    <t>Nguyễn Xuân Trung Tín</t>
  </si>
  <si>
    <t>Lớp: 22C1-CĐT1          Sĩ số: 42       Khoa: ĐIỆN - ĐIỆN TỬ</t>
  </si>
  <si>
    <t>23002383</t>
  </si>
  <si>
    <t>23004531</t>
  </si>
  <si>
    <t>23002384</t>
  </si>
  <si>
    <t>23002289</t>
  </si>
  <si>
    <t>23002275</t>
  </si>
  <si>
    <t>23004612</t>
  </si>
  <si>
    <t>Dương Quốc</t>
  </si>
  <si>
    <t>Tú</t>
  </si>
  <si>
    <t>23004888</t>
  </si>
  <si>
    <t>Phạm Anh</t>
  </si>
  <si>
    <t>23000176</t>
  </si>
  <si>
    <t>Nguyễn Thanh Thiên</t>
  </si>
  <si>
    <t>Tứ</t>
  </si>
  <si>
    <t>Trần Nam Anh</t>
  </si>
  <si>
    <t>Nguyễn Thanh Thiên Tứ</t>
  </si>
  <si>
    <t>Lớp: 23C8-ĐCN1          Sĩ số: 8       Khoa: ĐIỆN - ĐIỆN TỬ</t>
  </si>
  <si>
    <t>LP</t>
  </si>
  <si>
    <t>Lớp: 22C1-TĐH1          Sĩ số: 39      Khoa: ĐIỆN - ĐIỆN TỬ</t>
  </si>
  <si>
    <t>Lớp: 23C1-ĐĐT1          Sĩ số: 49       Khoa: ĐIỆN - ĐIỆN TỬ</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</si>
</sst>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 ;\(\$#,##0\)"/>
    <numFmt numFmtId="165" formatCode="&quot;\&quot;#,##0;[Red]&quot;\&quot;&quot;\&quot;\-#,##0"/>
    <numFmt numFmtId="166" formatCode="&quot;\&quot;#,##0.00;[Red]&quot;\&quot;&quot;\&quot;&quot;\&quot;&quot;\&quot;&quot;\&quot;&quot;\&quot;\-#,##0.00"/>
    <numFmt numFmtId="167" formatCode="&quot;\&quot;#,##0.00;[Red]&quot;\&quot;\-#,##0.00"/>
    <numFmt numFmtId="168" formatCode="&quot;\&quot;#,##0;[Red]&quot;\&quot;\-#,##0"/>
  </numFmts>
  <fonts count="35">
    <font>
      <sz val="11"/>
      <name val="VNI-Times"/>
      <charset val="134"/>
    </font>
    <font>
      <sz val="10"/>
      <name val="Arial"/>
      <charset val="134"/>
    </font>
    <font>
      <vertAlign val="superscript"/>
      <sz val="11"/>
      <name val="Times New Roman"/>
      <charset val="134"/>
    </font>
    <font>
      <sz val="11"/>
      <name val="Times New Roman"/>
      <charset val="134"/>
    </font>
    <font>
      <b/>
      <sz val="11"/>
      <name val="Times New Roman"/>
      <charset val="134"/>
    </font>
    <font>
      <sz val="12"/>
      <name val="Times New Roman"/>
      <charset val="134"/>
    </font>
    <font>
      <b/>
      <sz val="12"/>
      <name val="Times New Roman"/>
      <charset val="134"/>
    </font>
    <font>
      <b/>
      <sz val="13"/>
      <name val="Times New Roman"/>
      <charset val="134"/>
    </font>
    <font>
      <vertAlign val="superscript"/>
      <sz val="12"/>
      <name val="Times New Roman"/>
      <charset val="134"/>
    </font>
    <font>
      <b/>
      <sz val="14"/>
      <name val="Times New Roman"/>
      <charset val="134"/>
    </font>
    <font>
      <sz val="14"/>
      <name val="Times New Roman"/>
      <charset val="134"/>
    </font>
    <font>
      <b/>
      <sz val="10"/>
      <name val="Times New Roman"/>
      <charset val="134"/>
    </font>
    <font>
      <sz val="11"/>
      <color indexed="8"/>
      <name val="Times New Roman"/>
      <charset val="134"/>
    </font>
    <font>
      <sz val="10"/>
      <name val="Times New Roman"/>
      <charset val="134"/>
    </font>
    <font>
      <sz val="11"/>
      <color theme="1"/>
      <name val="Times New Roman"/>
      <charset val="134"/>
    </font>
    <font>
      <i/>
      <sz val="12"/>
      <name val="Times New Roman"/>
      <charset val="134"/>
    </font>
    <font>
      <b/>
      <sz val="8"/>
      <name val="Times New Roman"/>
      <charset val="134"/>
    </font>
    <font>
      <b/>
      <sz val="18"/>
      <name val="Times New Roman"/>
      <charset val="134"/>
    </font>
    <font>
      <b/>
      <sz val="14"/>
      <color rgb="FFFF0000"/>
      <name val="Times New Roman"/>
      <charset val="134"/>
    </font>
    <font>
      <sz val="10"/>
      <color theme="1"/>
      <name val="Times New Roman"/>
      <charset val="134"/>
    </font>
    <font>
      <sz val="11"/>
      <name val="Calibri"/>
      <charset val="134"/>
    </font>
    <font>
      <i/>
      <sz val="10"/>
      <name val="Times New Roman"/>
      <charset val="134"/>
    </font>
    <font>
      <sz val="14"/>
      <name val="뼻뮝"/>
      <charset val="129"/>
    </font>
    <font>
      <sz val="12"/>
      <name val="뼻뮝"/>
      <charset val="129"/>
    </font>
    <font>
      <sz val="12"/>
      <name val="바탕체"/>
      <charset val="129"/>
    </font>
    <font>
      <sz val="10"/>
      <name val="굴림체"/>
      <charset val="129"/>
    </font>
    <font>
      <sz val="13"/>
      <name val="Times New Roman"/>
      <charset val="134"/>
    </font>
    <font>
      <b/>
      <vertAlign val="superscript"/>
      <sz val="11"/>
      <name val="Times New Roman"/>
      <charset val="134"/>
    </font>
    <font>
      <i/>
      <sz val="10"/>
      <color theme="1"/>
      <name val="Times New Roman"/>
      <charset val="134"/>
    </font>
    <font>
      <vertAlign val="superscript"/>
      <sz val="10"/>
      <name val="Times New Roman"/>
      <charset val="134"/>
    </font>
    <font>
      <sz val="10"/>
      <color theme="1"/>
      <name val="Calibri"/>
      <charset val="134"/>
    </font>
    <font>
      <sz val="14"/>
      <name val="Times New Roman"/>
      <family val="1"/>
    </font>
    <font>
      <b/>
      <sz val="11"/>
      <name val="Times New Roman"/>
      <family val="1"/>
    </font>
    <font>
      <b/>
      <sz val="10"/>
      <name val="Times New Roman"/>
      <family val="1"/>
    </font>
    <font>
      <b/>
      <sz val="9"/>
      <name val="Times New Roman"/>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3">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23"/>
      </right>
      <top style="thin">
        <color auto="1"/>
      </top>
      <bottom style="thin">
        <color auto="1"/>
      </bottom>
      <diagonal/>
    </border>
    <border>
      <left style="thin">
        <color indexed="23"/>
      </left>
      <right/>
      <top style="thin">
        <color auto="1"/>
      </top>
      <bottom style="thin">
        <color auto="1"/>
      </bottom>
      <diagonal/>
    </border>
    <border>
      <left/>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bottom/>
      <diagonal/>
    </border>
  </borders>
  <cellStyleXfs count="17">
    <xf numFmtId="0" fontId="0" fillId="0" borderId="0"/>
    <xf numFmtId="3" fontId="1" fillId="0" borderId="0" applyFont="0" applyFill="0" applyBorder="0" applyAlignment="0" applyProtection="0"/>
    <xf numFmtId="164" fontId="1" fillId="0" borderId="0" applyFont="0" applyFill="0" applyBorder="0" applyAlignment="0" applyProtection="0"/>
    <xf numFmtId="0" fontId="1" fillId="0" borderId="0" applyFont="0" applyFill="0" applyBorder="0" applyAlignment="0" applyProtection="0"/>
    <xf numFmtId="2" fontId="1" fillId="0" borderId="0" applyFont="0" applyFill="0" applyBorder="0" applyAlignment="0" applyProtection="0"/>
    <xf numFmtId="40" fontId="22" fillId="0" borderId="0" applyFont="0" applyFill="0" applyBorder="0" applyAlignment="0" applyProtection="0"/>
    <xf numFmtId="38"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10" fontId="1" fillId="0" borderId="0" applyFont="0" applyFill="0" applyBorder="0" applyAlignment="0" applyProtection="0"/>
    <xf numFmtId="0" fontId="23" fillId="0" borderId="0"/>
    <xf numFmtId="165" fontId="1" fillId="0" borderId="0" applyFont="0" applyFill="0" applyBorder="0" applyAlignment="0" applyProtection="0"/>
    <xf numFmtId="166" fontId="1" fillId="0" borderId="0" applyFont="0" applyFill="0" applyBorder="0" applyAlignment="0" applyProtection="0"/>
    <xf numFmtId="167" fontId="24" fillId="0" borderId="0" applyFont="0" applyFill="0" applyBorder="0" applyAlignment="0" applyProtection="0"/>
    <xf numFmtId="168" fontId="24" fillId="0" borderId="0" applyFont="0" applyFill="0" applyBorder="0" applyAlignment="0" applyProtection="0"/>
    <xf numFmtId="0" fontId="25" fillId="0" borderId="0"/>
    <xf numFmtId="0" fontId="1" fillId="0" borderId="0"/>
  </cellStyleXfs>
  <cellXfs count="120">
    <xf numFmtId="0" fontId="0" fillId="0" borderId="0" xfId="0"/>
    <xf numFmtId="0" fontId="1" fillId="0" borderId="0" xfId="16"/>
    <xf numFmtId="0" fontId="0" fillId="0" borderId="0" xfId="0" applyProtection="1">
      <protection locked="0"/>
    </xf>
    <xf numFmtId="0" fontId="2" fillId="0" borderId="0" xfId="0" applyFont="1"/>
    <xf numFmtId="0" fontId="3" fillId="0" borderId="0" xfId="0" applyFont="1" applyAlignment="1">
      <alignment vertical="justify"/>
    </xf>
    <xf numFmtId="0" fontId="3" fillId="0" borderId="0" xfId="0" applyFont="1" applyAlignment="1">
      <alignment vertical="center"/>
    </xf>
    <xf numFmtId="0" fontId="4" fillId="0" borderId="0" xfId="0" applyFont="1"/>
    <xf numFmtId="0" fontId="3" fillId="0" borderId="0" xfId="0" applyFont="1"/>
    <xf numFmtId="0" fontId="3" fillId="0" borderId="0" xfId="0" applyFont="1" applyBorder="1"/>
    <xf numFmtId="0" fontId="4" fillId="0" borderId="0" xfId="0" applyFont="1" applyAlignment="1">
      <alignment horizontal="center"/>
    </xf>
    <xf numFmtId="0" fontId="2" fillId="0" borderId="0" xfId="0" applyFont="1" applyAlignment="1"/>
    <xf numFmtId="0" fontId="10" fillId="0" borderId="0" xfId="0" applyFont="1" applyBorder="1" applyAlignment="1">
      <alignment horizontal="center"/>
    </xf>
    <xf numFmtId="0" fontId="11" fillId="0" borderId="9" xfId="0" applyFont="1" applyBorder="1" applyAlignment="1">
      <alignment horizontal="center" vertical="center" wrapText="1"/>
    </xf>
    <xf numFmtId="0" fontId="3" fillId="0" borderId="9" xfId="0" applyFont="1" applyBorder="1" applyAlignment="1">
      <alignment horizontal="center" vertical="center"/>
    </xf>
    <xf numFmtId="0" fontId="12" fillId="0" borderId="10" xfId="0" applyFont="1" applyBorder="1" applyAlignment="1">
      <alignment horizontal="center" vertical="center" wrapText="1"/>
    </xf>
    <xf numFmtId="0" fontId="12" fillId="0" borderId="11" xfId="0" applyFont="1" applyBorder="1" applyAlignment="1">
      <alignment vertical="center" wrapText="1"/>
    </xf>
    <xf numFmtId="0" fontId="12" fillId="0" borderId="5" xfId="0" applyFont="1" applyBorder="1" applyAlignment="1">
      <alignment vertical="center" wrapText="1"/>
    </xf>
    <xf numFmtId="4" fontId="13" fillId="2" borderId="9" xfId="0" applyNumberFormat="1" applyFont="1" applyFill="1" applyBorder="1" applyAlignment="1">
      <alignment horizontal="center" vertical="center"/>
    </xf>
    <xf numFmtId="0" fontId="11" fillId="0" borderId="9" xfId="0" applyFont="1" applyBorder="1" applyAlignment="1">
      <alignment horizontal="center" vertical="center"/>
    </xf>
    <xf numFmtId="0" fontId="14" fillId="0" borderId="9" xfId="0" applyFont="1" applyBorder="1" applyAlignment="1">
      <alignment horizontal="center" vertical="center"/>
    </xf>
    <xf numFmtId="2" fontId="14" fillId="0" borderId="9" xfId="0" applyNumberFormat="1" applyFont="1" applyBorder="1" applyAlignment="1">
      <alignment horizontal="right" vertical="center"/>
    </xf>
    <xf numFmtId="0" fontId="14" fillId="0" borderId="18" xfId="0" applyFont="1" applyBorder="1" applyAlignment="1">
      <alignment horizontal="center" vertical="center"/>
    </xf>
    <xf numFmtId="2" fontId="14" fillId="0" borderId="18" xfId="0" applyNumberFormat="1" applyFont="1" applyBorder="1" applyAlignment="1">
      <alignment horizontal="right" vertical="center"/>
    </xf>
    <xf numFmtId="0" fontId="11" fillId="0" borderId="0" xfId="0" applyFont="1" applyAlignment="1">
      <alignment horizontal="center"/>
    </xf>
    <xf numFmtId="2" fontId="12" fillId="0" borderId="0" xfId="0" applyNumberFormat="1" applyFont="1" applyBorder="1" applyAlignment="1">
      <alignment horizontal="right"/>
    </xf>
    <xf numFmtId="0" fontId="16" fillId="0" borderId="0" xfId="0" applyFont="1" applyBorder="1" applyAlignment="1">
      <alignment horizontal="right"/>
    </xf>
    <xf numFmtId="0" fontId="3" fillId="0" borderId="0" xfId="0" applyFont="1" applyAlignment="1"/>
    <xf numFmtId="0" fontId="17" fillId="0" borderId="0" xfId="0" applyFont="1" applyAlignment="1"/>
    <xf numFmtId="0" fontId="10" fillId="0" borderId="0" xfId="0" applyFont="1" applyAlignment="1">
      <alignment vertical="justify"/>
    </xf>
    <xf numFmtId="0" fontId="9" fillId="0" borderId="0" xfId="0" applyFont="1" applyAlignment="1">
      <alignment vertical="justify"/>
    </xf>
    <xf numFmtId="0" fontId="11" fillId="2" borderId="6" xfId="0" applyFont="1" applyFill="1" applyBorder="1" applyAlignment="1">
      <alignment horizontal="center" vertical="center"/>
    </xf>
    <xf numFmtId="0" fontId="3" fillId="0" borderId="20" xfId="0" applyFont="1" applyBorder="1"/>
    <xf numFmtId="0" fontId="3" fillId="0" borderId="21" xfId="0" applyFont="1" applyBorder="1"/>
    <xf numFmtId="0" fontId="4" fillId="0" borderId="0" xfId="0" applyFont="1" applyAlignment="1"/>
    <xf numFmtId="0" fontId="13" fillId="0" borderId="9" xfId="0" applyFont="1" applyBorder="1" applyAlignment="1">
      <alignment horizontal="center" vertical="center"/>
    </xf>
    <xf numFmtId="0" fontId="13" fillId="2" borderId="6" xfId="0" applyFont="1" applyFill="1" applyBorder="1" applyAlignment="1">
      <alignment horizontal="center" vertical="center"/>
    </xf>
    <xf numFmtId="0" fontId="3" fillId="0" borderId="0" xfId="0" applyFont="1" applyAlignment="1">
      <alignment horizontal="center"/>
    </xf>
    <xf numFmtId="0" fontId="16" fillId="0" borderId="0" xfId="0" applyFont="1" applyAlignment="1">
      <alignment horizontal="right"/>
    </xf>
    <xf numFmtId="0" fontId="9" fillId="0" borderId="0" xfId="0" applyFont="1" applyAlignment="1">
      <alignment horizontal="center" vertical="justify"/>
    </xf>
    <xf numFmtId="0" fontId="18" fillId="3" borderId="0" xfId="0" applyFont="1" applyFill="1" applyAlignment="1">
      <alignment horizontal="center" vertical="justify"/>
    </xf>
    <xf numFmtId="0" fontId="3" fillId="0" borderId="0" xfId="0" applyFont="1" applyAlignment="1">
      <alignment horizontal="center" vertical="justify"/>
    </xf>
    <xf numFmtId="0" fontId="6" fillId="0" borderId="0" xfId="0" applyFont="1" applyAlignment="1">
      <alignment horizontal="center" vertical="justify"/>
    </xf>
    <xf numFmtId="0" fontId="6" fillId="0" borderId="0" xfId="0" applyFont="1" applyAlignment="1">
      <alignment vertical="justify"/>
    </xf>
    <xf numFmtId="0" fontId="16" fillId="0" borderId="9" xfId="0" applyFont="1" applyBorder="1" applyAlignment="1">
      <alignment horizontal="center" vertical="center" wrapText="1"/>
    </xf>
    <xf numFmtId="0" fontId="16" fillId="0" borderId="9"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left" vertical="center"/>
    </xf>
    <xf numFmtId="0" fontId="3" fillId="0" borderId="9" xfId="0" applyFont="1" applyBorder="1" applyAlignment="1">
      <alignment vertical="center"/>
    </xf>
    <xf numFmtId="0" fontId="3" fillId="0" borderId="9" xfId="0" applyFont="1" applyBorder="1" applyAlignment="1">
      <alignment horizontal="right" vertical="center"/>
    </xf>
    <xf numFmtId="0" fontId="13" fillId="0" borderId="9" xfId="0" applyFont="1" applyBorder="1" applyAlignment="1">
      <alignment horizontal="left" vertical="center"/>
    </xf>
    <xf numFmtId="0" fontId="13" fillId="0" borderId="9" xfId="0" applyFont="1" applyBorder="1" applyAlignment="1">
      <alignment horizontal="left" vertical="center" wrapText="1"/>
    </xf>
    <xf numFmtId="0" fontId="3" fillId="3" borderId="9" xfId="0" applyFont="1" applyFill="1" applyBorder="1" applyAlignment="1">
      <alignment horizontal="center" vertical="center"/>
    </xf>
    <xf numFmtId="0" fontId="13" fillId="3" borderId="9" xfId="0" applyFont="1" applyFill="1" applyBorder="1" applyAlignment="1">
      <alignment horizontal="left" vertical="center"/>
    </xf>
    <xf numFmtId="0" fontId="19" fillId="0" borderId="9" xfId="0" applyFont="1" applyBorder="1" applyAlignment="1">
      <alignment horizontal="left" vertical="center" wrapText="1"/>
    </xf>
    <xf numFmtId="0" fontId="11" fillId="0" borderId="9" xfId="0" applyFont="1" applyBorder="1" applyAlignment="1">
      <alignment horizontal="left" vertical="center"/>
    </xf>
    <xf numFmtId="0" fontId="20" fillId="0" borderId="9" xfId="0" applyFont="1" applyBorder="1" applyAlignment="1">
      <alignment horizontal="center" vertical="center"/>
    </xf>
    <xf numFmtId="0" fontId="19" fillId="3" borderId="9" xfId="0" applyFont="1" applyFill="1" applyBorder="1" applyAlignment="1">
      <alignment horizontal="left" vertical="center" wrapText="1"/>
    </xf>
    <xf numFmtId="0" fontId="13" fillId="3" borderId="9" xfId="0" applyFont="1" applyFill="1" applyBorder="1" applyAlignment="1">
      <alignment horizontal="left" vertical="center" wrapText="1"/>
    </xf>
    <xf numFmtId="0" fontId="19" fillId="0" borderId="9" xfId="0" applyFont="1" applyBorder="1" applyAlignment="1">
      <alignment horizontal="left" vertical="center"/>
    </xf>
    <xf numFmtId="0" fontId="19" fillId="3" borderId="9" xfId="0" applyFont="1" applyFill="1" applyBorder="1" applyAlignment="1">
      <alignment horizontal="left" vertical="center"/>
    </xf>
    <xf numFmtId="0" fontId="14" fillId="3" borderId="9" xfId="0" applyFont="1" applyFill="1" applyBorder="1" applyAlignment="1">
      <alignment horizontal="center" vertical="center"/>
    </xf>
    <xf numFmtId="0" fontId="19" fillId="0" borderId="0" xfId="0" applyFont="1" applyAlignment="1">
      <alignment wrapText="1"/>
    </xf>
    <xf numFmtId="0" fontId="3" fillId="0" borderId="1" xfId="0" applyFont="1" applyBorder="1" applyAlignment="1">
      <alignment horizontal="right" vertical="center"/>
    </xf>
    <xf numFmtId="0" fontId="11" fillId="3" borderId="9" xfId="0" applyFont="1" applyFill="1" applyBorder="1" applyAlignment="1">
      <alignment horizontal="left" vertical="center"/>
    </xf>
    <xf numFmtId="0" fontId="4" fillId="3" borderId="1" xfId="0" applyFont="1" applyFill="1" applyBorder="1" applyAlignment="1">
      <alignment horizontal="center" vertical="center"/>
    </xf>
    <xf numFmtId="0" fontId="13" fillId="0" borderId="0" xfId="0" applyFont="1"/>
    <xf numFmtId="0" fontId="12" fillId="0" borderId="10" xfId="0" quotePrefix="1" applyFont="1" applyBorder="1" applyAlignment="1">
      <alignment horizontal="center" vertical="center" wrapText="1"/>
    </xf>
    <xf numFmtId="0" fontId="4" fillId="0" borderId="0" xfId="0" applyFont="1" applyAlignment="1">
      <alignment horizontal="center"/>
    </xf>
    <xf numFmtId="0" fontId="11" fillId="0" borderId="0" xfId="0" applyFont="1" applyAlignment="1">
      <alignment horizontal="center"/>
    </xf>
    <xf numFmtId="0" fontId="3" fillId="0" borderId="9" xfId="0" applyFont="1" applyBorder="1" applyAlignment="1">
      <alignment horizontal="center" vertical="center"/>
    </xf>
    <xf numFmtId="0" fontId="10" fillId="0" borderId="0" xfId="0" applyFont="1" applyBorder="1" applyAlignment="1">
      <alignment horizontal="center"/>
    </xf>
    <xf numFmtId="0" fontId="32" fillId="0" borderId="0" xfId="0" applyFont="1" applyAlignment="1">
      <alignment horizontal="center"/>
    </xf>
    <xf numFmtId="0" fontId="32" fillId="0" borderId="0" xfId="0" applyFont="1"/>
    <xf numFmtId="0" fontId="33" fillId="0" borderId="9" xfId="0" applyFont="1" applyBorder="1" applyAlignment="1">
      <alignment horizontal="center" vertical="center"/>
    </xf>
    <xf numFmtId="0" fontId="33" fillId="2" borderId="6" xfId="0" applyFont="1" applyFill="1" applyBorder="1" applyAlignment="1">
      <alignment horizontal="center" vertical="center"/>
    </xf>
    <xf numFmtId="0" fontId="32" fillId="0" borderId="0" xfId="0" applyFont="1" applyAlignment="1">
      <alignment horizontal="right"/>
    </xf>
    <xf numFmtId="0" fontId="4" fillId="3" borderId="1"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6" xfId="0" applyFont="1" applyFill="1" applyBorder="1" applyAlignment="1">
      <alignment horizontal="center" vertical="center"/>
    </xf>
    <xf numFmtId="0" fontId="3" fillId="0" borderId="0" xfId="0" applyFont="1" applyAlignment="1">
      <alignment horizontal="left"/>
    </xf>
    <xf numFmtId="0" fontId="3" fillId="0" borderId="12" xfId="0" applyFont="1" applyBorder="1" applyAlignment="1">
      <alignment horizontal="left"/>
    </xf>
    <xf numFmtId="0" fontId="21"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22" xfId="0" applyFont="1" applyBorder="1" applyAlignment="1">
      <alignment horizontal="center" vertical="center"/>
    </xf>
    <xf numFmtId="0" fontId="3" fillId="0" borderId="6"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4" fillId="0" borderId="6" xfId="0" applyFont="1" applyBorder="1" applyAlignment="1">
      <alignment horizontal="center" vertical="center"/>
    </xf>
    <xf numFmtId="0" fontId="4" fillId="0" borderId="6" xfId="0" applyFont="1" applyBorder="1" applyAlignment="1">
      <alignment horizontal="center" vertical="center" wrapText="1"/>
    </xf>
    <xf numFmtId="0" fontId="4" fillId="0" borderId="1"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6" fillId="0" borderId="13" xfId="0" applyFont="1" applyBorder="1" applyAlignment="1">
      <alignment horizontal="center" vertical="center"/>
    </xf>
    <xf numFmtId="0" fontId="6" fillId="0" borderId="3" xfId="0" applyFont="1" applyBorder="1" applyAlignment="1">
      <alignment horizontal="center" vertical="center"/>
    </xf>
    <xf numFmtId="0" fontId="6" fillId="0" borderId="14" xfId="0" applyFont="1" applyBorder="1" applyAlignment="1">
      <alignment horizontal="center" vertical="center"/>
    </xf>
    <xf numFmtId="0" fontId="6" fillId="0" borderId="8" xfId="0" applyFont="1" applyBorder="1" applyAlignment="1">
      <alignment horizontal="center" vertical="center"/>
    </xf>
    <xf numFmtId="0" fontId="4" fillId="0" borderId="15" xfId="0" applyFont="1" applyBorder="1" applyAlignment="1">
      <alignment horizontal="center" vertical="center"/>
    </xf>
    <xf numFmtId="0" fontId="4" fillId="0" borderId="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0" xfId="0" applyFont="1" applyAlignment="1">
      <alignment horizontal="center"/>
    </xf>
    <xf numFmtId="0" fontId="6" fillId="0" borderId="12" xfId="0" applyFont="1" applyBorder="1" applyAlignment="1">
      <alignment horizontal="center"/>
    </xf>
    <xf numFmtId="0" fontId="11" fillId="0" borderId="7" xfId="0" applyFont="1" applyBorder="1" applyAlignment="1">
      <alignment horizontal="center"/>
    </xf>
    <xf numFmtId="0" fontId="11" fillId="0" borderId="8" xfId="0" applyFont="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0" xfId="0" applyFont="1" applyBorder="1" applyAlignment="1">
      <alignment horizont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5" fillId="0" borderId="0" xfId="0" applyFont="1" applyAlignment="1">
      <alignment horizontal="center"/>
    </xf>
    <xf numFmtId="0" fontId="31" fillId="0" borderId="0" xfId="0" applyFont="1" applyBorder="1" applyAlignment="1">
      <alignment horizontal="center"/>
    </xf>
  </cellXfs>
  <cellStyles count="17">
    <cellStyle name="Comma0" xfId="1"/>
    <cellStyle name="Currency0" xfId="2"/>
    <cellStyle name="Date" xfId="3"/>
    <cellStyle name="Fixed" xfId="4"/>
    <cellStyle name="Normal" xfId="0" builtinId="0"/>
    <cellStyle name="똿뗦먛귟 [0.00]_PRODUCT DETAIL Q1" xfId="5"/>
    <cellStyle name="똿뗦먛귟_PRODUCT DETAIL Q1" xfId="6"/>
    <cellStyle name="믅됞 [0.00]_PRODUCT DETAIL Q1" xfId="7"/>
    <cellStyle name="믅됞_PRODUCT DETAIL Q1" xfId="8"/>
    <cellStyle name="백분율_HOBONG" xfId="9"/>
    <cellStyle name="뷭?_BOOKSHIP" xfId="10"/>
    <cellStyle name="콤마 [0]_1202" xfId="11"/>
    <cellStyle name="콤마_1202" xfId="12"/>
    <cellStyle name="통화 [0]_1202" xfId="13"/>
    <cellStyle name="통화_1202" xfId="14"/>
    <cellStyle name="표준_(정보부문)월별인원계획" xfId="15"/>
    <cellStyle name="표준_kc-elec system check list"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xdr:nvSpPr>
        <xdr:cNvPr id="6147" name="TextBox 8"/>
        <xdr:cNvSpPr txBox="1">
          <a:spLocks noChangeArrowheads="1"/>
        </xdr:cNvSpPr>
      </xdr:nvSpPr>
      <xdr:spPr>
        <a:xfrm>
          <a:off x="323215" y="50165"/>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panose="02020603050405020304" pitchFamily="12"/>
              <a:cs typeface="Times New Roman" panose="02020603050405020304" pitchFamily="12"/>
            </a:rPr>
            <a:t>UBND THÀNH PHỐ HỒ CHÍ MINH</a:t>
          </a:r>
        </a:p>
        <a:p>
          <a:pPr algn="ctr" rtl="0">
            <a:defRPr sz="1000"/>
          </a:pPr>
          <a:r>
            <a:rPr lang="vi-VN" sz="1000" b="1" i="0" u="none" strike="noStrike" baseline="0">
              <a:solidFill>
                <a:srgbClr val="000000"/>
              </a:solidFill>
              <a:latin typeface="Times New Roman" panose="02020603050405020304" pitchFamily="12"/>
              <a:cs typeface="Times New Roman" panose="02020603050405020304" pitchFamily="12"/>
            </a:rPr>
            <a:t>TRƯỜNG CAO ĐẲNG LÝ TỰ TRỌNG TP.HCM</a:t>
          </a: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xdr:nvSpPr>
        <xdr:cNvPr id="6148" name="TextBox 5"/>
        <xdr:cNvSpPr txBox="1">
          <a:spLocks noChangeArrowheads="1"/>
        </xdr:cNvSpPr>
      </xdr:nvSpPr>
      <xdr:spPr>
        <a:xfrm>
          <a:off x="3943350" y="38100"/>
          <a:ext cx="404622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p>
        <a:p>
          <a:pPr algn="ctr" rtl="0">
            <a:defRPr sz="1000"/>
          </a:pPr>
          <a:r>
            <a:rPr lang="en-US" sz="11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a:xfrm>
          <a:off x="120967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a:xfrm>
          <a:off x="5142865" y="372745"/>
          <a:ext cx="164147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workbookViewId="0">
      <selection activeCell="D9" sqref="D9"/>
    </sheetView>
  </sheetViews>
  <sheetFormatPr defaultColWidth="9" defaultRowHeight="15"/>
  <cols>
    <col min="1" max="1" width="3.625" style="36" customWidth="1"/>
    <col min="2" max="2" width="62.625" style="7" customWidth="1"/>
    <col min="3" max="3" width="6.625" style="7" customWidth="1"/>
    <col min="4" max="4" width="7.625" style="36" customWidth="1"/>
    <col min="5" max="5" width="6.625" style="7" customWidth="1"/>
    <col min="6" max="6" width="7.625" style="7" customWidth="1"/>
    <col min="7" max="7" width="12.625" style="7" customWidth="1"/>
    <col min="8" max="16384" width="9" style="7"/>
  </cols>
  <sheetData>
    <row r="1" spans="1:20" ht="15" customHeight="1">
      <c r="A1" s="36" t="s">
        <v>0</v>
      </c>
      <c r="G1" s="37"/>
    </row>
    <row r="2" spans="1:20" ht="15" customHeight="1">
      <c r="A2" s="87"/>
      <c r="B2" s="87"/>
      <c r="C2" s="88"/>
      <c r="D2" s="88"/>
      <c r="E2" s="88"/>
      <c r="F2" s="88"/>
      <c r="G2" s="88"/>
      <c r="H2" s="26"/>
      <c r="I2" s="26"/>
      <c r="J2" s="26"/>
      <c r="K2" s="26"/>
      <c r="L2" s="26"/>
      <c r="M2" s="26"/>
      <c r="N2" s="26"/>
      <c r="O2" s="26"/>
      <c r="P2" s="26"/>
      <c r="Q2" s="26"/>
      <c r="R2" s="26"/>
      <c r="S2" s="26"/>
      <c r="T2" s="26"/>
    </row>
    <row r="3" spans="1:20" ht="9.9499999999999993" customHeight="1">
      <c r="A3" s="88"/>
      <c r="B3" s="88"/>
      <c r="C3" s="89"/>
      <c r="D3" s="89"/>
      <c r="E3" s="89"/>
      <c r="F3" s="89"/>
      <c r="G3" s="89"/>
      <c r="H3" s="26"/>
      <c r="I3" s="26"/>
      <c r="J3" s="26"/>
      <c r="K3" s="26"/>
      <c r="L3" s="26"/>
      <c r="M3" s="26"/>
      <c r="N3" s="26"/>
      <c r="O3" s="26"/>
      <c r="P3" s="26"/>
      <c r="Q3" s="26"/>
      <c r="R3" s="26"/>
      <c r="S3" s="26"/>
      <c r="T3" s="26"/>
    </row>
    <row r="4" spans="1:20" ht="21.95" customHeight="1">
      <c r="A4" s="90" t="s">
        <v>1</v>
      </c>
      <c r="B4" s="90"/>
      <c r="C4" s="90"/>
      <c r="D4" s="90"/>
      <c r="E4" s="90"/>
      <c r="F4" s="90"/>
      <c r="G4" s="90"/>
      <c r="H4" s="27"/>
      <c r="I4" s="27"/>
      <c r="J4" s="27"/>
      <c r="K4" s="27"/>
      <c r="L4" s="27"/>
      <c r="M4" s="27"/>
      <c r="N4" s="27"/>
      <c r="O4" s="27"/>
      <c r="P4" s="27"/>
      <c r="Q4" s="27"/>
      <c r="R4" s="27"/>
      <c r="S4" s="27"/>
      <c r="T4" s="27"/>
    </row>
    <row r="5" spans="1:20" s="4" customFormat="1" ht="15" customHeight="1">
      <c r="A5" s="38"/>
      <c r="B5" s="79" t="s">
        <v>2</v>
      </c>
      <c r="C5" s="79"/>
      <c r="D5" s="38"/>
      <c r="E5" s="38"/>
      <c r="F5" s="38"/>
      <c r="G5" s="39"/>
      <c r="H5" s="29"/>
      <c r="I5" s="29"/>
      <c r="J5" s="29"/>
      <c r="K5" s="29"/>
      <c r="L5" s="29"/>
      <c r="M5" s="29"/>
      <c r="N5" s="29"/>
      <c r="O5" s="29"/>
      <c r="P5" s="29"/>
      <c r="Q5" s="29"/>
      <c r="R5" s="29"/>
      <c r="S5" s="29"/>
      <c r="T5" s="29"/>
    </row>
    <row r="6" spans="1:20" s="4" customFormat="1" ht="15" customHeight="1">
      <c r="A6" s="40"/>
      <c r="B6" s="80" t="s">
        <v>3</v>
      </c>
      <c r="C6" s="80"/>
      <c r="D6" s="41"/>
      <c r="E6" s="42"/>
      <c r="F6" s="42"/>
      <c r="G6" s="42"/>
      <c r="H6" s="29"/>
      <c r="I6" s="29"/>
      <c r="J6" s="29"/>
      <c r="K6" s="29"/>
      <c r="L6" s="29"/>
      <c r="M6" s="29"/>
      <c r="N6" s="29"/>
      <c r="O6" s="29"/>
      <c r="P6" s="29"/>
      <c r="Q6" s="29"/>
      <c r="R6" s="29"/>
      <c r="S6" s="29"/>
      <c r="T6" s="29"/>
    </row>
    <row r="7" spans="1:20" s="5" customFormat="1" ht="24.95" customHeight="1">
      <c r="A7" s="43" t="s">
        <v>4</v>
      </c>
      <c r="B7" s="44" t="s">
        <v>5</v>
      </c>
      <c r="C7" s="44" t="s">
        <v>6</v>
      </c>
      <c r="D7" s="43" t="s">
        <v>7</v>
      </c>
      <c r="E7" s="43" t="s">
        <v>8</v>
      </c>
      <c r="F7" s="43" t="s">
        <v>9</v>
      </c>
      <c r="G7" s="44" t="s">
        <v>10</v>
      </c>
    </row>
    <row r="8" spans="1:20" s="5" customFormat="1" ht="15" customHeight="1">
      <c r="A8" s="45" t="s">
        <v>11</v>
      </c>
      <c r="B8" s="46" t="s">
        <v>12</v>
      </c>
      <c r="C8" s="13"/>
      <c r="D8" s="45">
        <f>SUM(D9,D16,D20,D23,D25)</f>
        <v>0</v>
      </c>
      <c r="E8" s="45">
        <f>SUM(E9,E16,E20,E23,E25)</f>
        <v>0</v>
      </c>
      <c r="F8" s="45">
        <f t="shared" ref="F8" si="0">SUM(F9,F16,F20,F23,F25)</f>
        <v>0</v>
      </c>
      <c r="G8" s="47"/>
    </row>
    <row r="9" spans="1:20" s="5" customFormat="1" ht="14.1" customHeight="1">
      <c r="A9" s="48" t="s">
        <v>13</v>
      </c>
      <c r="B9" s="49" t="s">
        <v>14</v>
      </c>
      <c r="C9" s="13"/>
      <c r="D9" s="13"/>
      <c r="E9" s="47"/>
      <c r="F9" s="47"/>
      <c r="G9" s="47"/>
    </row>
    <row r="10" spans="1:20" s="5" customFormat="1" ht="24.95" customHeight="1">
      <c r="A10" s="83"/>
      <c r="B10" s="50" t="s">
        <v>15</v>
      </c>
      <c r="C10" s="51">
        <v>10</v>
      </c>
      <c r="D10" s="13"/>
      <c r="E10" s="47"/>
      <c r="F10" s="47"/>
      <c r="G10" s="47"/>
    </row>
    <row r="11" spans="1:20" s="5" customFormat="1" ht="14.1" customHeight="1">
      <c r="A11" s="84"/>
      <c r="B11" s="52" t="s">
        <v>16</v>
      </c>
      <c r="C11" s="51" t="s">
        <v>17</v>
      </c>
      <c r="D11" s="13"/>
      <c r="E11" s="47"/>
      <c r="F11" s="47"/>
      <c r="G11" s="47"/>
    </row>
    <row r="12" spans="1:20" s="5" customFormat="1" ht="14.1" customHeight="1">
      <c r="A12" s="84"/>
      <c r="B12" s="52" t="s">
        <v>18</v>
      </c>
      <c r="C12" s="51" t="s">
        <v>19</v>
      </c>
      <c r="D12" s="13"/>
      <c r="E12" s="47"/>
      <c r="F12" s="47"/>
      <c r="G12" s="47"/>
    </row>
    <row r="13" spans="1:20" s="5" customFormat="1" ht="14.1" customHeight="1">
      <c r="A13" s="84"/>
      <c r="B13" s="52" t="s">
        <v>20</v>
      </c>
      <c r="C13" s="51">
        <v>-2</v>
      </c>
      <c r="D13" s="13"/>
      <c r="E13" s="47"/>
      <c r="F13" s="47"/>
      <c r="G13" s="47"/>
    </row>
    <row r="14" spans="1:20" s="5" customFormat="1" ht="14.1" customHeight="1">
      <c r="A14" s="84"/>
      <c r="B14" s="49" t="s">
        <v>21</v>
      </c>
      <c r="C14" s="13">
        <v>-3</v>
      </c>
      <c r="D14" s="13"/>
      <c r="E14" s="47"/>
      <c r="F14" s="47"/>
      <c r="G14" s="47"/>
    </row>
    <row r="15" spans="1:20" s="5" customFormat="1" ht="14.1" customHeight="1">
      <c r="A15" s="85"/>
      <c r="B15" s="49" t="s">
        <v>22</v>
      </c>
      <c r="C15" s="13">
        <v>-5</v>
      </c>
      <c r="D15" s="13"/>
      <c r="E15" s="47"/>
      <c r="F15" s="47"/>
      <c r="G15" s="47"/>
    </row>
    <row r="16" spans="1:20" s="5" customFormat="1" ht="24.95" customHeight="1">
      <c r="A16" s="48" t="s">
        <v>23</v>
      </c>
      <c r="B16" s="53" t="s">
        <v>24</v>
      </c>
      <c r="C16" s="13"/>
      <c r="D16" s="13"/>
      <c r="E16" s="47"/>
      <c r="F16" s="47"/>
      <c r="G16" s="47"/>
    </row>
    <row r="17" spans="1:7" s="5" customFormat="1" ht="14.1" customHeight="1">
      <c r="A17" s="83"/>
      <c r="B17" s="53" t="s">
        <v>25</v>
      </c>
      <c r="C17" s="51">
        <v>5</v>
      </c>
      <c r="D17" s="13"/>
      <c r="E17" s="47"/>
      <c r="F17" s="47"/>
      <c r="G17" s="47"/>
    </row>
    <row r="18" spans="1:7" s="5" customFormat="1" ht="14.1" customHeight="1">
      <c r="A18" s="84"/>
      <c r="B18" s="53" t="s">
        <v>26</v>
      </c>
      <c r="C18" s="51">
        <v>5</v>
      </c>
      <c r="D18" s="13"/>
      <c r="E18" s="47"/>
      <c r="F18" s="47"/>
      <c r="G18" s="47"/>
    </row>
    <row r="19" spans="1:7" s="5" customFormat="1" ht="14.1" customHeight="1">
      <c r="A19" s="85"/>
      <c r="B19" s="50" t="s">
        <v>27</v>
      </c>
      <c r="C19" s="51" t="s">
        <v>28</v>
      </c>
      <c r="D19" s="13"/>
      <c r="E19" s="47"/>
      <c r="F19" s="47"/>
      <c r="G19" s="47"/>
    </row>
    <row r="20" spans="1:7" s="5" customFormat="1" ht="14.1" customHeight="1">
      <c r="A20" s="48" t="s">
        <v>29</v>
      </c>
      <c r="B20" s="50" t="s">
        <v>30</v>
      </c>
      <c r="C20" s="51"/>
      <c r="D20" s="13"/>
      <c r="E20" s="47"/>
      <c r="F20" s="47"/>
      <c r="G20" s="47"/>
    </row>
    <row r="21" spans="1:7" s="5" customFormat="1" ht="14.1" customHeight="1">
      <c r="A21" s="83"/>
      <c r="B21" s="50" t="s">
        <v>31</v>
      </c>
      <c r="C21" s="51">
        <v>5</v>
      </c>
      <c r="D21" s="13"/>
      <c r="E21" s="47"/>
      <c r="F21" s="47"/>
      <c r="G21" s="47"/>
    </row>
    <row r="22" spans="1:7" s="5" customFormat="1" ht="14.1" customHeight="1">
      <c r="A22" s="85"/>
      <c r="B22" s="50" t="s">
        <v>32</v>
      </c>
      <c r="C22" s="51">
        <v>-5</v>
      </c>
      <c r="D22" s="13"/>
      <c r="E22" s="47"/>
      <c r="F22" s="47"/>
      <c r="G22" s="47"/>
    </row>
    <row r="23" spans="1:7" s="5" customFormat="1" ht="14.1" customHeight="1">
      <c r="A23" s="48" t="s">
        <v>33</v>
      </c>
      <c r="B23" s="50" t="s">
        <v>34</v>
      </c>
      <c r="C23" s="13"/>
      <c r="D23" s="13"/>
      <c r="E23" s="47"/>
      <c r="F23" s="47"/>
      <c r="G23" s="47"/>
    </row>
    <row r="24" spans="1:7" s="5" customFormat="1" ht="25.5">
      <c r="A24" s="48"/>
      <c r="B24" s="50" t="s">
        <v>35</v>
      </c>
      <c r="C24" s="13">
        <v>5</v>
      </c>
      <c r="D24" s="13"/>
      <c r="E24" s="47"/>
      <c r="F24" s="47"/>
      <c r="G24" s="47"/>
    </row>
    <row r="25" spans="1:7" s="5" customFormat="1" ht="14.1" customHeight="1">
      <c r="A25" s="48" t="s">
        <v>36</v>
      </c>
      <c r="B25" s="49" t="s">
        <v>37</v>
      </c>
      <c r="C25" s="13"/>
      <c r="D25" s="13"/>
      <c r="E25" s="47"/>
      <c r="F25" s="47"/>
      <c r="G25" s="47"/>
    </row>
    <row r="26" spans="1:7" s="5" customFormat="1" ht="14.1" customHeight="1">
      <c r="A26" s="83"/>
      <c r="B26" s="49" t="s">
        <v>38</v>
      </c>
      <c r="C26" s="13">
        <v>10</v>
      </c>
      <c r="D26" s="13"/>
      <c r="E26" s="47"/>
      <c r="F26" s="47"/>
      <c r="G26" s="47"/>
    </row>
    <row r="27" spans="1:7" s="5" customFormat="1" ht="14.1" customHeight="1">
      <c r="A27" s="84"/>
      <c r="B27" s="49" t="s">
        <v>39</v>
      </c>
      <c r="C27" s="13">
        <v>9</v>
      </c>
      <c r="D27" s="13"/>
      <c r="E27" s="47"/>
      <c r="F27" s="47"/>
      <c r="G27" s="47"/>
    </row>
    <row r="28" spans="1:7" s="5" customFormat="1" ht="14.1" customHeight="1">
      <c r="A28" s="84"/>
      <c r="B28" s="49" t="s">
        <v>40</v>
      </c>
      <c r="C28" s="13">
        <v>8</v>
      </c>
      <c r="D28" s="13"/>
      <c r="E28" s="47"/>
      <c r="F28" s="47"/>
      <c r="G28" s="47"/>
    </row>
    <row r="29" spans="1:7" s="5" customFormat="1" ht="14.1" customHeight="1">
      <c r="A29" s="84"/>
      <c r="B29" s="49" t="s">
        <v>41</v>
      </c>
      <c r="C29" s="13">
        <v>7</v>
      </c>
      <c r="D29" s="13"/>
      <c r="E29" s="47"/>
      <c r="F29" s="47"/>
      <c r="G29" s="47"/>
    </row>
    <row r="30" spans="1:7" s="5" customFormat="1" ht="14.1" customHeight="1">
      <c r="A30" s="84"/>
      <c r="B30" s="49" t="s">
        <v>42</v>
      </c>
      <c r="C30" s="13">
        <v>6</v>
      </c>
      <c r="D30" s="13"/>
      <c r="E30" s="47"/>
      <c r="F30" s="47"/>
      <c r="G30" s="47"/>
    </row>
    <row r="31" spans="1:7" s="5" customFormat="1" ht="14.1" customHeight="1">
      <c r="A31" s="85"/>
      <c r="B31" s="49" t="s">
        <v>43</v>
      </c>
      <c r="C31" s="13">
        <v>5</v>
      </c>
      <c r="D31" s="13"/>
      <c r="E31" s="47"/>
      <c r="F31" s="47"/>
      <c r="G31" s="47"/>
    </row>
    <row r="32" spans="1:7" s="5" customFormat="1" ht="14.1" customHeight="1">
      <c r="A32" s="48"/>
      <c r="B32" s="54" t="s">
        <v>44</v>
      </c>
      <c r="C32" s="13"/>
      <c r="D32" s="55" t="s">
        <v>45</v>
      </c>
      <c r="E32" s="47"/>
      <c r="F32" s="47"/>
      <c r="G32" s="47"/>
    </row>
    <row r="33" spans="1:7" s="5" customFormat="1" ht="14.1" customHeight="1">
      <c r="A33" s="45" t="s">
        <v>46</v>
      </c>
      <c r="B33" s="46" t="s">
        <v>47</v>
      </c>
      <c r="C33" s="13"/>
      <c r="D33" s="45">
        <f>SUM(D34,D36,D46)</f>
        <v>0</v>
      </c>
      <c r="E33" s="47"/>
      <c r="F33" s="47"/>
      <c r="G33" s="47"/>
    </row>
    <row r="34" spans="1:7" s="5" customFormat="1" ht="25.5">
      <c r="A34" s="48" t="s">
        <v>13</v>
      </c>
      <c r="B34" s="50" t="s">
        <v>48</v>
      </c>
      <c r="C34" s="13"/>
      <c r="D34" s="13">
        <f>D35</f>
        <v>0</v>
      </c>
      <c r="E34" s="47"/>
      <c r="F34" s="47"/>
      <c r="G34" s="47"/>
    </row>
    <row r="35" spans="1:7" s="5" customFormat="1" ht="14.1" customHeight="1">
      <c r="A35" s="48"/>
      <c r="B35" s="49" t="s">
        <v>49</v>
      </c>
      <c r="C35" s="13">
        <v>5</v>
      </c>
      <c r="D35" s="13"/>
      <c r="E35" s="47"/>
      <c r="F35" s="47"/>
      <c r="G35" s="47"/>
    </row>
    <row r="36" spans="1:7" s="5" customFormat="1" ht="14.1" customHeight="1">
      <c r="A36" s="48" t="s">
        <v>23</v>
      </c>
      <c r="B36" s="49" t="s">
        <v>50</v>
      </c>
      <c r="C36" s="13"/>
      <c r="D36" s="13"/>
      <c r="E36" s="47"/>
      <c r="F36" s="47"/>
      <c r="G36" s="47"/>
    </row>
    <row r="37" spans="1:7" s="5" customFormat="1" ht="14.1" customHeight="1">
      <c r="A37" s="83"/>
      <c r="B37" s="52" t="s">
        <v>51</v>
      </c>
      <c r="C37" s="51">
        <v>5</v>
      </c>
      <c r="D37" s="13"/>
      <c r="E37" s="47"/>
      <c r="F37" s="47"/>
      <c r="G37" s="47"/>
    </row>
    <row r="38" spans="1:7" s="5" customFormat="1" ht="14.1" customHeight="1">
      <c r="A38" s="84"/>
      <c r="B38" s="56" t="s">
        <v>52</v>
      </c>
      <c r="C38" s="51">
        <v>5</v>
      </c>
      <c r="D38" s="13"/>
      <c r="E38" s="47"/>
      <c r="F38" s="47"/>
      <c r="G38" s="47"/>
    </row>
    <row r="39" spans="1:7" s="5" customFormat="1" ht="14.1" customHeight="1">
      <c r="A39" s="84"/>
      <c r="B39" s="52" t="s">
        <v>53</v>
      </c>
      <c r="C39" s="51">
        <v>5</v>
      </c>
      <c r="D39" s="13"/>
      <c r="E39" s="47"/>
      <c r="F39" s="47"/>
      <c r="G39" s="47"/>
    </row>
    <row r="40" spans="1:7" s="5" customFormat="1" ht="14.1" customHeight="1">
      <c r="A40" s="84"/>
      <c r="B40" s="52" t="s">
        <v>54</v>
      </c>
      <c r="C40" s="51">
        <v>5</v>
      </c>
      <c r="D40" s="13"/>
      <c r="E40" s="47"/>
      <c r="F40" s="47"/>
      <c r="G40" s="47"/>
    </row>
    <row r="41" spans="1:7" s="5" customFormat="1" ht="14.1" customHeight="1">
      <c r="A41" s="84"/>
      <c r="B41" s="52" t="s">
        <v>55</v>
      </c>
      <c r="C41" s="51">
        <v>5</v>
      </c>
      <c r="D41" s="13"/>
      <c r="E41" s="47"/>
      <c r="F41" s="47"/>
      <c r="G41" s="47"/>
    </row>
    <row r="42" spans="1:7" s="5" customFormat="1" ht="14.1" customHeight="1">
      <c r="A42" s="84"/>
      <c r="B42" s="52" t="s">
        <v>56</v>
      </c>
      <c r="C42" s="51">
        <v>5</v>
      </c>
      <c r="D42" s="13"/>
      <c r="E42" s="47"/>
      <c r="F42" s="47"/>
      <c r="G42" s="47"/>
    </row>
    <row r="43" spans="1:7" s="5" customFormat="1" ht="25.5">
      <c r="A43" s="84"/>
      <c r="B43" s="57" t="s">
        <v>57</v>
      </c>
      <c r="C43" s="51">
        <v>5</v>
      </c>
      <c r="D43" s="13"/>
      <c r="E43" s="47"/>
      <c r="F43" s="47"/>
      <c r="G43" s="47"/>
    </row>
    <row r="44" spans="1:7" s="5" customFormat="1" ht="14.1" customHeight="1">
      <c r="A44" s="84"/>
      <c r="B44" s="58" t="s">
        <v>58</v>
      </c>
      <c r="C44" s="13">
        <v>5</v>
      </c>
      <c r="D44" s="13"/>
      <c r="E44" s="47"/>
      <c r="F44" s="47"/>
      <c r="G44" s="47"/>
    </row>
    <row r="45" spans="1:7" s="5" customFormat="1" ht="14.1" customHeight="1">
      <c r="A45" s="85"/>
      <c r="B45" s="49" t="s">
        <v>59</v>
      </c>
      <c r="C45" s="13">
        <v>5</v>
      </c>
      <c r="D45" s="13"/>
      <c r="E45" s="47"/>
      <c r="F45" s="47"/>
      <c r="G45" s="47"/>
    </row>
    <row r="46" spans="1:7" s="5" customFormat="1" ht="14.1" customHeight="1">
      <c r="A46" s="48" t="s">
        <v>29</v>
      </c>
      <c r="B46" s="49" t="s">
        <v>60</v>
      </c>
      <c r="C46" s="13"/>
      <c r="D46" s="13"/>
      <c r="E46" s="47"/>
      <c r="F46" s="47"/>
      <c r="G46" s="47"/>
    </row>
    <row r="47" spans="1:7" s="5" customFormat="1" ht="14.1" customHeight="1">
      <c r="A47" s="83"/>
      <c r="B47" s="59" t="s">
        <v>61</v>
      </c>
      <c r="C47" s="60">
        <v>-1</v>
      </c>
      <c r="D47" s="13"/>
      <c r="E47" s="47"/>
      <c r="F47" s="47"/>
      <c r="G47" s="47"/>
    </row>
    <row r="48" spans="1:7" s="5" customFormat="1" ht="14.1" customHeight="1">
      <c r="A48" s="84"/>
      <c r="B48" s="49" t="s">
        <v>62</v>
      </c>
      <c r="C48" s="13">
        <v>-2</v>
      </c>
      <c r="D48" s="13"/>
      <c r="E48" s="47"/>
      <c r="F48" s="47"/>
      <c r="G48" s="47"/>
    </row>
    <row r="49" spans="1:7" s="5" customFormat="1" ht="14.1" customHeight="1">
      <c r="A49" s="84"/>
      <c r="B49" s="49" t="s">
        <v>63</v>
      </c>
      <c r="C49" s="13">
        <v>-5</v>
      </c>
      <c r="D49" s="13"/>
      <c r="E49" s="47"/>
      <c r="F49" s="47"/>
      <c r="G49" s="47"/>
    </row>
    <row r="50" spans="1:7" s="5" customFormat="1" ht="14.1" customHeight="1">
      <c r="A50" s="84"/>
      <c r="B50" s="59" t="s">
        <v>64</v>
      </c>
      <c r="C50" s="13">
        <v>-5</v>
      </c>
      <c r="D50" s="13"/>
      <c r="E50" s="47"/>
      <c r="F50" s="47"/>
      <c r="G50" s="47"/>
    </row>
    <row r="51" spans="1:7" s="5" customFormat="1" ht="14.1" customHeight="1">
      <c r="A51" s="84"/>
      <c r="B51" s="49" t="s">
        <v>65</v>
      </c>
      <c r="C51" s="13">
        <v>-5</v>
      </c>
      <c r="D51" s="13"/>
      <c r="E51" s="47"/>
      <c r="F51" s="47"/>
      <c r="G51" s="47"/>
    </row>
    <row r="52" spans="1:7" s="5" customFormat="1" ht="14.1" customHeight="1">
      <c r="A52" s="84"/>
      <c r="B52" s="49" t="s">
        <v>66</v>
      </c>
      <c r="C52" s="13">
        <v>-2</v>
      </c>
      <c r="D52" s="13"/>
      <c r="E52" s="47"/>
      <c r="F52" s="47"/>
      <c r="G52" s="47"/>
    </row>
    <row r="53" spans="1:7" s="5" customFormat="1" ht="14.1" customHeight="1">
      <c r="A53" s="84"/>
      <c r="B53" s="49" t="s">
        <v>67</v>
      </c>
      <c r="C53" s="13">
        <v>-10</v>
      </c>
      <c r="D53" s="13"/>
      <c r="E53" s="47"/>
      <c r="F53" s="47"/>
      <c r="G53" s="47"/>
    </row>
    <row r="54" spans="1:7" s="5" customFormat="1" ht="14.1" customHeight="1">
      <c r="A54" s="85"/>
      <c r="B54" s="49" t="s">
        <v>68</v>
      </c>
      <c r="C54" s="13">
        <v>-5</v>
      </c>
      <c r="D54" s="13"/>
      <c r="E54" s="47"/>
      <c r="F54" s="47"/>
      <c r="G54" s="47"/>
    </row>
    <row r="55" spans="1:7" s="5" customFormat="1" ht="14.1" customHeight="1">
      <c r="A55" s="48"/>
      <c r="B55" s="54" t="s">
        <v>69</v>
      </c>
      <c r="C55" s="13"/>
      <c r="D55" s="55" t="s">
        <v>70</v>
      </c>
      <c r="E55" s="47"/>
      <c r="F55" s="47"/>
      <c r="G55" s="47"/>
    </row>
    <row r="56" spans="1:7" s="5" customFormat="1" ht="14.1" customHeight="1">
      <c r="A56" s="45" t="s">
        <v>71</v>
      </c>
      <c r="B56" s="46" t="s">
        <v>72</v>
      </c>
      <c r="C56" s="13"/>
      <c r="D56" s="45">
        <f>SUM(D57,D62,D70)</f>
        <v>0</v>
      </c>
      <c r="E56" s="47"/>
      <c r="F56" s="47"/>
      <c r="G56" s="47"/>
    </row>
    <row r="57" spans="1:7" s="5" customFormat="1" ht="24.95" customHeight="1">
      <c r="A57" s="48" t="s">
        <v>13</v>
      </c>
      <c r="B57" s="50" t="s">
        <v>73</v>
      </c>
      <c r="C57" s="13"/>
      <c r="D57" s="13">
        <f>SUM(D58:D61)</f>
        <v>0</v>
      </c>
      <c r="E57" s="47"/>
      <c r="F57" s="47"/>
      <c r="G57" s="47"/>
    </row>
    <row r="58" spans="1:7" s="5" customFormat="1" ht="24.95" customHeight="1">
      <c r="A58" s="86"/>
      <c r="B58" s="53" t="s">
        <v>74</v>
      </c>
      <c r="C58" s="13">
        <v>4</v>
      </c>
      <c r="D58" s="13"/>
      <c r="E58" s="47"/>
      <c r="F58" s="47"/>
      <c r="G58" s="47"/>
    </row>
    <row r="59" spans="1:7" s="5" customFormat="1" ht="24.95" customHeight="1">
      <c r="A59" s="86"/>
      <c r="B59" s="53" t="s">
        <v>75</v>
      </c>
      <c r="C59" s="13">
        <v>5</v>
      </c>
      <c r="D59" s="13"/>
      <c r="E59" s="47"/>
      <c r="F59" s="47"/>
      <c r="G59" s="47"/>
    </row>
    <row r="60" spans="1:7" s="5" customFormat="1" ht="24.95" customHeight="1">
      <c r="A60" s="86"/>
      <c r="B60" s="53" t="s">
        <v>76</v>
      </c>
      <c r="C60" s="13">
        <v>10</v>
      </c>
      <c r="D60" s="13"/>
      <c r="E60" s="47"/>
      <c r="F60" s="47"/>
      <c r="G60" s="47"/>
    </row>
    <row r="61" spans="1:7" s="5" customFormat="1" ht="24.95" customHeight="1">
      <c r="A61" s="86"/>
      <c r="B61" s="50" t="s">
        <v>77</v>
      </c>
      <c r="C61" s="13">
        <v>5</v>
      </c>
      <c r="D61" s="13"/>
      <c r="E61" s="47"/>
      <c r="F61" s="47"/>
      <c r="G61" s="47"/>
    </row>
    <row r="62" spans="1:7" s="5" customFormat="1" ht="14.1" customHeight="1">
      <c r="A62" s="48" t="s">
        <v>23</v>
      </c>
      <c r="B62" s="49" t="s">
        <v>78</v>
      </c>
      <c r="C62" s="13"/>
      <c r="D62" s="13"/>
      <c r="E62" s="47"/>
      <c r="F62" s="47"/>
      <c r="G62" s="47"/>
    </row>
    <row r="63" spans="1:7" s="5" customFormat="1" ht="14.1" customHeight="1">
      <c r="A63" s="83"/>
      <c r="B63" s="59" t="s">
        <v>79</v>
      </c>
      <c r="C63" s="60">
        <v>5</v>
      </c>
      <c r="D63" s="13"/>
      <c r="E63" s="47"/>
      <c r="F63" s="47"/>
      <c r="G63" s="47"/>
    </row>
    <row r="64" spans="1:7" s="5" customFormat="1" ht="14.1" customHeight="1">
      <c r="A64" s="84"/>
      <c r="B64" s="52" t="s">
        <v>80</v>
      </c>
      <c r="C64" s="51">
        <v>5</v>
      </c>
      <c r="D64" s="13"/>
      <c r="E64" s="47"/>
      <c r="F64" s="47"/>
      <c r="G64" s="47"/>
    </row>
    <row r="65" spans="1:7" s="5" customFormat="1" ht="14.1" customHeight="1">
      <c r="A65" s="84"/>
      <c r="B65" s="49" t="s">
        <v>81</v>
      </c>
      <c r="C65" s="13">
        <v>5</v>
      </c>
      <c r="D65" s="13"/>
      <c r="E65" s="47"/>
      <c r="F65" s="47"/>
      <c r="G65" s="47"/>
    </row>
    <row r="66" spans="1:7" s="5" customFormat="1" ht="14.1" customHeight="1">
      <c r="A66" s="84"/>
      <c r="B66" s="58" t="s">
        <v>82</v>
      </c>
      <c r="C66" s="13">
        <v>5</v>
      </c>
      <c r="D66" s="13"/>
      <c r="E66" s="47"/>
      <c r="F66" s="47"/>
      <c r="G66" s="47"/>
    </row>
    <row r="67" spans="1:7" s="5" customFormat="1" ht="14.1" customHeight="1">
      <c r="A67" s="84"/>
      <c r="B67" s="58" t="s">
        <v>83</v>
      </c>
      <c r="C67" s="13">
        <v>5</v>
      </c>
      <c r="D67" s="13"/>
      <c r="E67" s="47"/>
      <c r="F67" s="47"/>
      <c r="G67" s="47"/>
    </row>
    <row r="68" spans="1:7" s="5" customFormat="1" ht="14.1" customHeight="1">
      <c r="A68" s="84"/>
      <c r="B68" s="49" t="s">
        <v>84</v>
      </c>
      <c r="C68" s="60">
        <v>5</v>
      </c>
      <c r="D68" s="13"/>
      <c r="E68" s="47"/>
      <c r="F68" s="47"/>
      <c r="G68" s="47"/>
    </row>
    <row r="69" spans="1:7" s="5" customFormat="1" ht="25.5">
      <c r="A69" s="85"/>
      <c r="B69" s="50" t="s">
        <v>85</v>
      </c>
      <c r="C69" s="60">
        <v>5</v>
      </c>
      <c r="D69" s="13"/>
      <c r="E69" s="47"/>
      <c r="F69" s="47"/>
      <c r="G69" s="47"/>
    </row>
    <row r="70" spans="1:7" s="5" customFormat="1" ht="14.1" customHeight="1">
      <c r="A70" s="48" t="s">
        <v>29</v>
      </c>
      <c r="B70" s="58" t="s">
        <v>86</v>
      </c>
      <c r="C70" s="13"/>
      <c r="D70" s="13"/>
      <c r="E70" s="47"/>
      <c r="F70" s="47"/>
      <c r="G70" s="47"/>
    </row>
    <row r="71" spans="1:7" s="5" customFormat="1" ht="14.1" customHeight="1">
      <c r="A71" s="48"/>
      <c r="B71" s="59" t="s">
        <v>87</v>
      </c>
      <c r="C71" s="60">
        <v>3</v>
      </c>
      <c r="D71" s="13"/>
      <c r="E71" s="47"/>
      <c r="F71" s="47"/>
      <c r="G71" s="47"/>
    </row>
    <row r="72" spans="1:7" s="5" customFormat="1" ht="14.1" customHeight="1">
      <c r="A72" s="48"/>
      <c r="B72" s="49" t="s">
        <v>88</v>
      </c>
      <c r="C72" s="60">
        <v>5</v>
      </c>
      <c r="D72" s="13"/>
      <c r="E72" s="47"/>
      <c r="F72" s="47"/>
      <c r="G72" s="47"/>
    </row>
    <row r="73" spans="1:7" s="5" customFormat="1" ht="14.1" customHeight="1">
      <c r="A73" s="48"/>
      <c r="B73" s="54" t="s">
        <v>69</v>
      </c>
      <c r="C73" s="13"/>
      <c r="D73" s="55" t="s">
        <v>70</v>
      </c>
      <c r="E73" s="47"/>
      <c r="F73" s="47"/>
      <c r="G73" s="47"/>
    </row>
    <row r="74" spans="1:7" s="5" customFormat="1" ht="14.1" customHeight="1">
      <c r="A74" s="48"/>
      <c r="B74" s="54" t="s">
        <v>89</v>
      </c>
      <c r="C74" s="13"/>
      <c r="D74" s="13"/>
      <c r="E74" s="47"/>
      <c r="F74" s="47"/>
      <c r="G74" s="47"/>
    </row>
    <row r="75" spans="1:7" s="5" customFormat="1" ht="14.1" customHeight="1">
      <c r="A75" s="45" t="s">
        <v>90</v>
      </c>
      <c r="B75" s="46" t="s">
        <v>91</v>
      </c>
      <c r="C75" s="13"/>
      <c r="D75" s="45">
        <f>SUM(D76,D93,D98)</f>
        <v>0</v>
      </c>
      <c r="E75" s="47"/>
      <c r="F75" s="47"/>
      <c r="G75" s="47"/>
    </row>
    <row r="76" spans="1:7" s="5" customFormat="1" ht="14.1" customHeight="1">
      <c r="A76" s="48" t="s">
        <v>13</v>
      </c>
      <c r="B76" s="50" t="s">
        <v>92</v>
      </c>
      <c r="C76" s="13"/>
      <c r="D76" s="13">
        <f>SUM(D77:D92)</f>
        <v>0</v>
      </c>
      <c r="E76" s="47"/>
      <c r="F76" s="47"/>
      <c r="G76" s="47"/>
    </row>
    <row r="77" spans="1:7" s="5" customFormat="1" ht="24.95" customHeight="1">
      <c r="A77" s="83"/>
      <c r="B77" s="53" t="s">
        <v>93</v>
      </c>
      <c r="C77" s="13">
        <v>10</v>
      </c>
      <c r="D77" s="13"/>
      <c r="E77" s="47"/>
      <c r="F77" s="47"/>
      <c r="G77" s="47"/>
    </row>
    <row r="78" spans="1:7" s="5" customFormat="1" ht="24.95" customHeight="1">
      <c r="A78" s="84"/>
      <c r="B78" s="53" t="s">
        <v>94</v>
      </c>
      <c r="C78" s="13">
        <v>8</v>
      </c>
      <c r="D78" s="13"/>
      <c r="E78" s="47"/>
      <c r="F78" s="47"/>
      <c r="G78" s="47"/>
    </row>
    <row r="79" spans="1:7" s="5" customFormat="1" ht="14.1" customHeight="1">
      <c r="A79" s="84"/>
      <c r="B79" s="49" t="s">
        <v>95</v>
      </c>
      <c r="C79" s="13">
        <v>6</v>
      </c>
      <c r="D79" s="13"/>
      <c r="E79" s="47"/>
      <c r="F79" s="47"/>
      <c r="G79" s="47"/>
    </row>
    <row r="80" spans="1:7" s="5" customFormat="1" ht="14.1" customHeight="1">
      <c r="A80" s="84"/>
      <c r="B80" s="49" t="s">
        <v>96</v>
      </c>
      <c r="C80" s="13">
        <v>4</v>
      </c>
      <c r="D80" s="13"/>
      <c r="E80" s="47"/>
      <c r="F80" s="47"/>
      <c r="G80" s="47"/>
    </row>
    <row r="81" spans="1:7" s="5" customFormat="1" ht="24.95" customHeight="1">
      <c r="A81" s="84"/>
      <c r="B81" s="50" t="s">
        <v>97</v>
      </c>
      <c r="C81" s="13">
        <v>5</v>
      </c>
      <c r="D81" s="13"/>
      <c r="E81" s="47"/>
      <c r="F81" s="47"/>
      <c r="G81" s="47"/>
    </row>
    <row r="82" spans="1:7" s="5" customFormat="1" ht="14.1" customHeight="1">
      <c r="A82" s="84"/>
      <c r="B82" s="57" t="s">
        <v>98</v>
      </c>
      <c r="C82" s="51">
        <v>5</v>
      </c>
      <c r="D82" s="13"/>
      <c r="E82" s="47"/>
      <c r="F82" s="47"/>
      <c r="G82" s="47"/>
    </row>
    <row r="83" spans="1:7" s="5" customFormat="1" ht="14.1" customHeight="1">
      <c r="A83" s="84"/>
      <c r="B83" s="57" t="s">
        <v>99</v>
      </c>
      <c r="C83" s="51">
        <v>10</v>
      </c>
      <c r="D83" s="13"/>
      <c r="E83" s="47"/>
      <c r="F83" s="47"/>
      <c r="G83" s="47"/>
    </row>
    <row r="84" spans="1:7" s="5" customFormat="1" ht="14.1" customHeight="1">
      <c r="A84" s="84"/>
      <c r="B84" s="52" t="s">
        <v>100</v>
      </c>
      <c r="C84" s="51">
        <v>5</v>
      </c>
      <c r="D84" s="13"/>
      <c r="E84" s="47"/>
      <c r="F84" s="47"/>
      <c r="G84" s="47"/>
    </row>
    <row r="85" spans="1:7" s="5" customFormat="1" ht="14.1" customHeight="1">
      <c r="A85" s="84"/>
      <c r="B85" s="52" t="s">
        <v>101</v>
      </c>
      <c r="C85" s="51">
        <v>5</v>
      </c>
      <c r="D85" s="13"/>
      <c r="E85" s="47"/>
      <c r="F85" s="47"/>
      <c r="G85" s="47"/>
    </row>
    <row r="86" spans="1:7" s="5" customFormat="1" ht="25.5">
      <c r="A86" s="84"/>
      <c r="B86" s="61" t="s">
        <v>102</v>
      </c>
      <c r="C86" s="51">
        <v>5</v>
      </c>
      <c r="D86" s="13"/>
      <c r="E86" s="47"/>
      <c r="F86" s="47"/>
      <c r="G86" s="47"/>
    </row>
    <row r="87" spans="1:7" s="5" customFormat="1" ht="14.1" customHeight="1">
      <c r="A87" s="84"/>
      <c r="B87" s="52" t="s">
        <v>103</v>
      </c>
      <c r="C87" s="51">
        <v>5</v>
      </c>
      <c r="D87" s="13"/>
      <c r="E87" s="47"/>
      <c r="F87" s="47"/>
      <c r="G87" s="47"/>
    </row>
    <row r="88" spans="1:7" s="5" customFormat="1" ht="14.1" customHeight="1">
      <c r="A88" s="84"/>
      <c r="B88" s="57" t="s">
        <v>104</v>
      </c>
      <c r="C88" s="51">
        <v>5</v>
      </c>
      <c r="D88" s="13"/>
      <c r="E88" s="47"/>
      <c r="F88" s="47"/>
      <c r="G88" s="47"/>
    </row>
    <row r="89" spans="1:7" s="5" customFormat="1" ht="14.1" customHeight="1">
      <c r="A89" s="84"/>
      <c r="B89" s="57" t="s">
        <v>105</v>
      </c>
      <c r="C89" s="51">
        <v>3</v>
      </c>
      <c r="D89" s="13"/>
      <c r="E89" s="47"/>
      <c r="F89" s="47"/>
      <c r="G89" s="47"/>
    </row>
    <row r="90" spans="1:7" s="5" customFormat="1" ht="14.1" customHeight="1">
      <c r="A90" s="84"/>
      <c r="B90" s="57" t="s">
        <v>106</v>
      </c>
      <c r="C90" s="51">
        <v>5</v>
      </c>
      <c r="D90" s="13"/>
      <c r="E90" s="47"/>
      <c r="F90" s="47"/>
      <c r="G90" s="47"/>
    </row>
    <row r="91" spans="1:7" s="5" customFormat="1" ht="14.1" customHeight="1">
      <c r="A91" s="84"/>
      <c r="B91" s="57" t="s">
        <v>107</v>
      </c>
      <c r="C91" s="51">
        <v>3</v>
      </c>
      <c r="D91" s="13"/>
      <c r="E91" s="47"/>
      <c r="F91" s="47"/>
      <c r="G91" s="47"/>
    </row>
    <row r="92" spans="1:7" s="5" customFormat="1" ht="14.1" customHeight="1">
      <c r="A92" s="85"/>
      <c r="B92" s="57" t="s">
        <v>108</v>
      </c>
      <c r="C92" s="51">
        <v>5</v>
      </c>
      <c r="D92" s="13"/>
      <c r="E92" s="47"/>
      <c r="F92" s="47"/>
      <c r="G92" s="47"/>
    </row>
    <row r="93" spans="1:7" s="5" customFormat="1" ht="14.1" customHeight="1">
      <c r="A93" s="48" t="s">
        <v>23</v>
      </c>
      <c r="B93" s="52" t="s">
        <v>109</v>
      </c>
      <c r="C93" s="51"/>
      <c r="D93" s="13">
        <f>SUM(D94:D97)</f>
        <v>0</v>
      </c>
      <c r="E93" s="47"/>
      <c r="F93" s="47"/>
      <c r="G93" s="47"/>
    </row>
    <row r="94" spans="1:7" s="5" customFormat="1" ht="14.1" customHeight="1">
      <c r="A94" s="83"/>
      <c r="B94" s="59" t="s">
        <v>110</v>
      </c>
      <c r="C94" s="51">
        <v>5</v>
      </c>
      <c r="D94" s="13"/>
      <c r="E94" s="47"/>
      <c r="F94" s="47"/>
      <c r="G94" s="47"/>
    </row>
    <row r="95" spans="1:7" s="5" customFormat="1" ht="14.1" customHeight="1">
      <c r="A95" s="84"/>
      <c r="B95" s="59" t="s">
        <v>111</v>
      </c>
      <c r="C95" s="51">
        <v>5</v>
      </c>
      <c r="D95" s="13"/>
      <c r="E95" s="47"/>
      <c r="F95" s="47"/>
      <c r="G95" s="47"/>
    </row>
    <row r="96" spans="1:7" s="5" customFormat="1" ht="14.1" customHeight="1">
      <c r="A96" s="84"/>
      <c r="B96" s="59" t="s">
        <v>112</v>
      </c>
      <c r="C96" s="51">
        <v>10</v>
      </c>
      <c r="D96" s="13"/>
      <c r="E96" s="47"/>
      <c r="F96" s="47"/>
      <c r="G96" s="47"/>
    </row>
    <row r="97" spans="1:7" s="5" customFormat="1" ht="14.1" customHeight="1">
      <c r="A97" s="85"/>
      <c r="B97" s="59" t="s">
        <v>113</v>
      </c>
      <c r="C97" s="60">
        <v>5</v>
      </c>
      <c r="D97" s="13"/>
      <c r="E97" s="47"/>
      <c r="F97" s="47"/>
      <c r="G97" s="47"/>
    </row>
    <row r="98" spans="1:7" s="5" customFormat="1" ht="24.95" customHeight="1">
      <c r="A98" s="48" t="s">
        <v>29</v>
      </c>
      <c r="B98" s="57" t="s">
        <v>114</v>
      </c>
      <c r="C98" s="51"/>
      <c r="D98" s="13">
        <f>SUM(D99:D100)</f>
        <v>0</v>
      </c>
      <c r="E98" s="47"/>
      <c r="F98" s="47"/>
      <c r="G98" s="47"/>
    </row>
    <row r="99" spans="1:7" s="5" customFormat="1" ht="14.1" customHeight="1">
      <c r="A99" s="83"/>
      <c r="B99" s="59" t="s">
        <v>115</v>
      </c>
      <c r="C99" s="51">
        <v>5</v>
      </c>
      <c r="D99" s="13"/>
      <c r="E99" s="47"/>
      <c r="F99" s="47"/>
      <c r="G99" s="47"/>
    </row>
    <row r="100" spans="1:7" s="5" customFormat="1" ht="14.1" customHeight="1">
      <c r="A100" s="85"/>
      <c r="B100" s="59" t="s">
        <v>116</v>
      </c>
      <c r="C100" s="51">
        <v>2</v>
      </c>
      <c r="D100" s="13"/>
      <c r="E100" s="47"/>
      <c r="F100" s="47"/>
      <c r="G100" s="47"/>
    </row>
    <row r="101" spans="1:7" s="5" customFormat="1" ht="14.1" customHeight="1">
      <c r="A101" s="62"/>
      <c r="B101" s="63" t="s">
        <v>117</v>
      </c>
      <c r="C101" s="51"/>
      <c r="D101" s="55" t="s">
        <v>118</v>
      </c>
      <c r="E101" s="47"/>
      <c r="F101" s="47"/>
      <c r="G101" s="47"/>
    </row>
    <row r="102" spans="1:7" s="5" customFormat="1" ht="25.5">
      <c r="A102" s="64" t="s">
        <v>119</v>
      </c>
      <c r="B102" s="57" t="s">
        <v>120</v>
      </c>
      <c r="C102" s="51"/>
      <c r="D102" s="45">
        <f>SUM(D103:D110)</f>
        <v>0</v>
      </c>
      <c r="E102" s="47"/>
      <c r="F102" s="47"/>
      <c r="G102" s="47"/>
    </row>
    <row r="103" spans="1:7" s="5" customFormat="1" ht="14.1" customHeight="1">
      <c r="A103" s="76"/>
      <c r="B103" s="58" t="s">
        <v>121</v>
      </c>
      <c r="C103" s="51">
        <v>20</v>
      </c>
      <c r="D103" s="13"/>
      <c r="E103" s="47"/>
      <c r="F103" s="47"/>
      <c r="G103" s="47"/>
    </row>
    <row r="104" spans="1:7" s="5" customFormat="1" ht="14.1" customHeight="1">
      <c r="A104" s="77"/>
      <c r="B104" s="58" t="s">
        <v>122</v>
      </c>
      <c r="C104" s="51">
        <v>10</v>
      </c>
      <c r="D104" s="13"/>
      <c r="E104" s="47"/>
      <c r="F104" s="47"/>
      <c r="G104" s="47"/>
    </row>
    <row r="105" spans="1:7" s="5" customFormat="1" ht="14.1" customHeight="1">
      <c r="A105" s="77"/>
      <c r="B105" s="59" t="s">
        <v>123</v>
      </c>
      <c r="C105" s="60">
        <v>10</v>
      </c>
      <c r="D105" s="13"/>
      <c r="E105" s="47"/>
      <c r="F105" s="47"/>
      <c r="G105" s="47"/>
    </row>
    <row r="106" spans="1:7" s="5" customFormat="1" ht="14.1" customHeight="1">
      <c r="A106" s="77"/>
      <c r="B106" s="59" t="s">
        <v>124</v>
      </c>
      <c r="C106" s="60">
        <v>10</v>
      </c>
      <c r="D106" s="13"/>
      <c r="E106" s="47"/>
      <c r="F106" s="47"/>
      <c r="G106" s="47"/>
    </row>
    <row r="107" spans="1:7" s="5" customFormat="1" ht="14.1" customHeight="1">
      <c r="A107" s="77"/>
      <c r="B107" s="59" t="s">
        <v>125</v>
      </c>
      <c r="C107" s="60">
        <v>5</v>
      </c>
      <c r="D107" s="13"/>
      <c r="E107" s="47"/>
      <c r="F107" s="47"/>
      <c r="G107" s="47"/>
    </row>
    <row r="108" spans="1:7" s="5" customFormat="1" ht="14.1" customHeight="1">
      <c r="A108" s="77"/>
      <c r="B108" s="59" t="s">
        <v>126</v>
      </c>
      <c r="C108" s="60">
        <v>5</v>
      </c>
      <c r="D108" s="13"/>
      <c r="E108" s="47"/>
      <c r="F108" s="47"/>
      <c r="G108" s="47"/>
    </row>
    <row r="109" spans="1:7" s="5" customFormat="1" ht="14.1" customHeight="1">
      <c r="A109" s="77"/>
      <c r="B109" s="59" t="s">
        <v>127</v>
      </c>
      <c r="C109" s="60">
        <v>10</v>
      </c>
      <c r="D109" s="13"/>
      <c r="E109" s="47"/>
      <c r="F109" s="47"/>
      <c r="G109" s="47"/>
    </row>
    <row r="110" spans="1:7" s="5" customFormat="1" ht="14.1" customHeight="1">
      <c r="A110" s="78"/>
      <c r="B110" s="59" t="s">
        <v>128</v>
      </c>
      <c r="C110" s="60">
        <v>15</v>
      </c>
      <c r="D110" s="13"/>
      <c r="E110" s="47"/>
      <c r="F110" s="47"/>
      <c r="G110" s="47"/>
    </row>
    <row r="111" spans="1:7" s="5" customFormat="1" ht="18" customHeight="1">
      <c r="A111" s="13"/>
      <c r="B111" s="18" t="s">
        <v>129</v>
      </c>
      <c r="C111" s="47"/>
      <c r="D111" s="13"/>
      <c r="E111" s="47"/>
      <c r="F111" s="47"/>
      <c r="G111" s="47"/>
    </row>
    <row r="112" spans="1:7" ht="5.0999999999999996" customHeight="1"/>
    <row r="113" spans="1:7" ht="15" customHeight="1">
      <c r="B113" s="65"/>
      <c r="C113" s="81" t="s">
        <v>130</v>
      </c>
      <c r="D113" s="81"/>
      <c r="E113" s="81"/>
      <c r="F113" s="81"/>
      <c r="G113" s="81"/>
    </row>
    <row r="114" spans="1:7" ht="15" customHeight="1">
      <c r="B114" s="23" t="s">
        <v>131</v>
      </c>
      <c r="C114" s="82" t="s">
        <v>132</v>
      </c>
      <c r="D114" s="82"/>
      <c r="E114" s="82"/>
      <c r="F114" s="82"/>
      <c r="G114" s="82"/>
    </row>
    <row r="115" spans="1:7" ht="15" customHeight="1"/>
    <row r="116" spans="1:7" ht="15" customHeight="1"/>
    <row r="117" spans="1:7" ht="20.100000000000001" customHeight="1"/>
    <row r="118" spans="1:7" ht="20.100000000000001" customHeight="1">
      <c r="A118" s="7">
        <v>1</v>
      </c>
    </row>
    <row r="119" spans="1:7" ht="20.100000000000001" customHeight="1">
      <c r="A119" s="7"/>
    </row>
    <row r="120" spans="1:7" ht="20.100000000000001" customHeight="1">
      <c r="A120" s="7"/>
    </row>
  </sheetData>
  <mergeCells count="22">
    <mergeCell ref="A99:A100"/>
    <mergeCell ref="A2:B2"/>
    <mergeCell ref="C2:G2"/>
    <mergeCell ref="A3:B3"/>
    <mergeCell ref="C3:G3"/>
    <mergeCell ref="A4:G4"/>
    <mergeCell ref="A103:A110"/>
    <mergeCell ref="B5:C5"/>
    <mergeCell ref="B6:C6"/>
    <mergeCell ref="C113:G113"/>
    <mergeCell ref="C114:G114"/>
    <mergeCell ref="A10:A15"/>
    <mergeCell ref="A17:A19"/>
    <mergeCell ref="A21:A22"/>
    <mergeCell ref="A26:A31"/>
    <mergeCell ref="A37:A45"/>
    <mergeCell ref="A47:A54"/>
    <mergeCell ref="A58:A59"/>
    <mergeCell ref="A60:A61"/>
    <mergeCell ref="A63:A69"/>
    <mergeCell ref="A77:A92"/>
    <mergeCell ref="A94:A97"/>
  </mergeCells>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39" zoomScaleNormal="100" workbookViewId="0">
      <selection activeCell="E88" sqref="E88:I88"/>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4.95"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5" t="s">
        <v>141</v>
      </c>
      <c r="B8" s="115"/>
      <c r="C8" s="115"/>
      <c r="D8" s="115"/>
      <c r="E8" s="115"/>
      <c r="F8" s="115"/>
      <c r="G8" s="115"/>
      <c r="H8" s="115"/>
      <c r="I8" s="115"/>
      <c r="J8" s="29"/>
      <c r="K8" s="29"/>
      <c r="L8" s="29"/>
      <c r="M8" s="29"/>
      <c r="N8" s="29"/>
      <c r="O8" s="29"/>
      <c r="P8" s="29"/>
      <c r="Q8" s="29"/>
      <c r="R8" s="29"/>
      <c r="S8" s="29"/>
      <c r="T8" s="29"/>
    </row>
    <row r="9" spans="1:20" s="4" customFormat="1" ht="12" customHeight="1">
      <c r="A9" s="11"/>
      <c r="B9" s="11"/>
      <c r="C9" s="11"/>
      <c r="D9" s="11"/>
      <c r="E9" s="11"/>
      <c r="F9" s="11"/>
      <c r="G9" s="11"/>
      <c r="H9" s="11"/>
      <c r="I9" s="11"/>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17.45" customHeight="1">
      <c r="A12" s="13">
        <v>1</v>
      </c>
      <c r="B12" s="14"/>
      <c r="C12" s="15"/>
      <c r="D12" s="16"/>
      <c r="E12" s="13"/>
      <c r="F12" s="17" t="str">
        <f>IF(AND(E12&gt;=90),"Xuất sắc",IF(AND(E12&gt;=80),"Tốt",IF(AND(E12&gt;=70),"Khá",IF(AND(E12&gt;=60),"TB",IF(AND(E12&gt;=50),"TB",IF(AND(E12&lt;50),IF(AND(E12&gt;0),"Yếu",IF(AND(E12=0),"Không XL"," "))))))))</f>
        <v>Không XL</v>
      </c>
      <c r="G12" s="13"/>
      <c r="H12" s="17" t="str">
        <f>IF(AND(G12&gt;=90),"Xuất sắc",IF(AND(G12&gt;=80),"Tốt",IF(AND(G12&gt;=70),"Khá",IF(AND(G12&gt;=60),"TB",IF(AND(G12&gt;=50),"TB",IF(AND(G12&lt;50),IF(AND(G12&gt;0),"Yếu",IF(AND(G12=0),"Không XL"," "))))))))</f>
        <v>Không XL</v>
      </c>
      <c r="I12" s="30"/>
    </row>
    <row r="13" spans="1:20" s="5" customFormat="1" ht="17.45" customHeight="1">
      <c r="A13" s="13">
        <v>2</v>
      </c>
      <c r="B13" s="14"/>
      <c r="C13" s="15"/>
      <c r="D13" s="16"/>
      <c r="E13" s="13"/>
      <c r="F13" s="17" t="str">
        <f t="shared" ref="F13:F76" si="0">IF(AND(E13&gt;=90),"Xuất sắc",IF(AND(E13&gt;=80),"Tốt",IF(AND(E13&gt;=70),"Khá",IF(AND(E13&gt;=60),"TB",IF(AND(E13&gt;=50),"TB",IF(AND(E13&lt;50),IF(AND(E13&gt;0),"Yếu",IF(AND(E13=0),"Không XL"," "))))))))</f>
        <v>Không XL</v>
      </c>
      <c r="G13" s="13"/>
      <c r="H13" s="17" t="str">
        <f t="shared" ref="H13:H76" si="1">IF(AND(G13&gt;=90),"Xuất sắc",IF(AND(G13&gt;=80),"Tốt",IF(AND(G13&gt;=70),"Khá",IF(AND(G13&gt;=60),"TB",IF(AND(G13&gt;=50),"TB",IF(AND(G13&lt;50),IF(AND(G13&gt;0),"Yếu",IF(AND(G13=0),"Không XL"," "))))))))</f>
        <v>Không XL</v>
      </c>
      <c r="I13" s="30"/>
    </row>
    <row r="14" spans="1:20" s="5" customFormat="1" ht="17.45" customHeight="1">
      <c r="A14" s="13">
        <v>3</v>
      </c>
      <c r="B14" s="14"/>
      <c r="C14" s="15"/>
      <c r="D14" s="16"/>
      <c r="E14" s="13"/>
      <c r="F14" s="17" t="str">
        <f t="shared" si="0"/>
        <v>Không XL</v>
      </c>
      <c r="G14" s="13"/>
      <c r="H14" s="17" t="str">
        <f t="shared" si="1"/>
        <v>Không XL</v>
      </c>
      <c r="I14" s="30"/>
    </row>
    <row r="15" spans="1:20" s="5" customFormat="1" ht="17.45" customHeight="1">
      <c r="A15" s="13">
        <v>4</v>
      </c>
      <c r="B15" s="14"/>
      <c r="C15" s="15"/>
      <c r="D15" s="16"/>
      <c r="E15" s="13"/>
      <c r="F15" s="17" t="str">
        <f t="shared" si="0"/>
        <v>Không XL</v>
      </c>
      <c r="G15" s="13"/>
      <c r="H15" s="17" t="str">
        <f t="shared" si="1"/>
        <v>Không XL</v>
      </c>
      <c r="I15" s="18"/>
    </row>
    <row r="16" spans="1:20" s="5" customFormat="1" ht="17.45" customHeight="1">
      <c r="A16" s="13">
        <v>5</v>
      </c>
      <c r="B16" s="14"/>
      <c r="C16" s="15"/>
      <c r="D16" s="16"/>
      <c r="E16" s="13"/>
      <c r="F16" s="17" t="str">
        <f t="shared" si="0"/>
        <v>Không XL</v>
      </c>
      <c r="G16" s="13"/>
      <c r="H16" s="17" t="str">
        <f t="shared" si="1"/>
        <v>Không XL</v>
      </c>
      <c r="I16" s="18"/>
    </row>
    <row r="17" spans="1:9" s="5" customFormat="1" ht="17.45" customHeight="1">
      <c r="A17" s="13">
        <v>6</v>
      </c>
      <c r="B17" s="14"/>
      <c r="C17" s="15"/>
      <c r="D17" s="16"/>
      <c r="E17" s="13"/>
      <c r="F17" s="17" t="str">
        <f t="shared" si="0"/>
        <v>Không XL</v>
      </c>
      <c r="G17" s="13"/>
      <c r="H17" s="17" t="str">
        <f t="shared" si="1"/>
        <v>Không XL</v>
      </c>
      <c r="I17" s="18"/>
    </row>
    <row r="18" spans="1:9" s="5" customFormat="1" ht="17.45" customHeight="1">
      <c r="A18" s="13">
        <v>7</v>
      </c>
      <c r="B18" s="14"/>
      <c r="C18" s="15"/>
      <c r="D18" s="16"/>
      <c r="E18" s="13"/>
      <c r="F18" s="17" t="str">
        <f t="shared" si="0"/>
        <v>Không XL</v>
      </c>
      <c r="G18" s="13"/>
      <c r="H18" s="17" t="str">
        <f t="shared" si="1"/>
        <v>Không XL</v>
      </c>
      <c r="I18" s="18"/>
    </row>
    <row r="19" spans="1:9" s="5" customFormat="1" ht="17.45" customHeight="1">
      <c r="A19" s="13">
        <v>8</v>
      </c>
      <c r="B19" s="14"/>
      <c r="C19" s="15"/>
      <c r="D19" s="16"/>
      <c r="E19" s="13"/>
      <c r="F19" s="17" t="str">
        <f t="shared" si="0"/>
        <v>Không XL</v>
      </c>
      <c r="G19" s="13"/>
      <c r="H19" s="17" t="str">
        <f t="shared" si="1"/>
        <v>Không XL</v>
      </c>
      <c r="I19" s="18"/>
    </row>
    <row r="20" spans="1:9" s="5" customFormat="1" ht="17.45" customHeight="1">
      <c r="A20" s="13">
        <v>9</v>
      </c>
      <c r="B20" s="14"/>
      <c r="C20" s="15"/>
      <c r="D20" s="16"/>
      <c r="E20" s="13"/>
      <c r="F20" s="17" t="str">
        <f t="shared" si="0"/>
        <v>Không XL</v>
      </c>
      <c r="G20" s="13"/>
      <c r="H20" s="17" t="str">
        <f t="shared" si="1"/>
        <v>Không XL</v>
      </c>
      <c r="I20" s="30"/>
    </row>
    <row r="21" spans="1:9" s="5" customFormat="1" ht="17.45" customHeight="1">
      <c r="A21" s="13">
        <v>10</v>
      </c>
      <c r="B21" s="14"/>
      <c r="C21" s="15"/>
      <c r="D21" s="16"/>
      <c r="E21" s="13"/>
      <c r="F21" s="17" t="str">
        <f t="shared" si="0"/>
        <v>Không XL</v>
      </c>
      <c r="G21" s="13"/>
      <c r="H21" s="17" t="str">
        <f t="shared" si="1"/>
        <v>Không XL</v>
      </c>
      <c r="I21" s="30"/>
    </row>
    <row r="22" spans="1:9" s="5" customFormat="1" ht="17.45" customHeight="1">
      <c r="A22" s="13">
        <v>11</v>
      </c>
      <c r="B22" s="14"/>
      <c r="C22" s="15"/>
      <c r="D22" s="16"/>
      <c r="E22" s="13"/>
      <c r="F22" s="17" t="str">
        <f t="shared" si="0"/>
        <v>Không XL</v>
      </c>
      <c r="G22" s="13"/>
      <c r="H22" s="17" t="str">
        <f t="shared" si="1"/>
        <v>Không XL</v>
      </c>
      <c r="I22" s="30"/>
    </row>
    <row r="23" spans="1:9" s="5" customFormat="1" ht="17.45" customHeight="1">
      <c r="A23" s="13">
        <v>12</v>
      </c>
      <c r="B23" s="14"/>
      <c r="C23" s="15"/>
      <c r="D23" s="16"/>
      <c r="E23" s="13"/>
      <c r="F23" s="17" t="str">
        <f t="shared" si="0"/>
        <v>Không XL</v>
      </c>
      <c r="G23" s="13"/>
      <c r="H23" s="17" t="str">
        <f t="shared" si="1"/>
        <v>Không XL</v>
      </c>
      <c r="I23" s="18"/>
    </row>
    <row r="24" spans="1:9" s="5" customFormat="1" ht="17.45" customHeight="1">
      <c r="A24" s="13">
        <v>13</v>
      </c>
      <c r="B24" s="14"/>
      <c r="C24" s="15"/>
      <c r="D24" s="16"/>
      <c r="E24" s="13"/>
      <c r="F24" s="17" t="str">
        <f t="shared" si="0"/>
        <v>Không XL</v>
      </c>
      <c r="G24" s="13"/>
      <c r="H24" s="17" t="str">
        <f t="shared" si="1"/>
        <v>Không XL</v>
      </c>
      <c r="I24" s="18"/>
    </row>
    <row r="25" spans="1:9" s="5" customFormat="1" ht="17.45" customHeight="1">
      <c r="A25" s="13">
        <v>14</v>
      </c>
      <c r="B25" s="14"/>
      <c r="C25" s="15"/>
      <c r="D25" s="16"/>
      <c r="E25" s="13"/>
      <c r="F25" s="17" t="str">
        <f t="shared" si="0"/>
        <v>Không XL</v>
      </c>
      <c r="G25" s="13"/>
      <c r="H25" s="17" t="str">
        <f t="shared" si="1"/>
        <v>Không XL</v>
      </c>
      <c r="I25" s="18"/>
    </row>
    <row r="26" spans="1:9" s="5" customFormat="1" ht="17.45" customHeight="1">
      <c r="A26" s="13">
        <v>15</v>
      </c>
      <c r="B26" s="14"/>
      <c r="C26" s="15"/>
      <c r="D26" s="16"/>
      <c r="E26" s="13"/>
      <c r="F26" s="17" t="str">
        <f t="shared" si="0"/>
        <v>Không XL</v>
      </c>
      <c r="G26" s="13"/>
      <c r="H26" s="17" t="str">
        <f t="shared" si="1"/>
        <v>Không XL</v>
      </c>
      <c r="I26" s="18"/>
    </row>
    <row r="27" spans="1:9" s="5" customFormat="1" ht="17.45" customHeight="1">
      <c r="A27" s="13">
        <v>16</v>
      </c>
      <c r="B27" s="14"/>
      <c r="C27" s="15"/>
      <c r="D27" s="16"/>
      <c r="E27" s="13"/>
      <c r="F27" s="17" t="str">
        <f t="shared" si="0"/>
        <v>Không XL</v>
      </c>
      <c r="G27" s="13"/>
      <c r="H27" s="17" t="str">
        <f t="shared" si="1"/>
        <v>Không XL</v>
      </c>
      <c r="I27" s="18"/>
    </row>
    <row r="28" spans="1:9" s="5" customFormat="1" ht="17.45" customHeight="1">
      <c r="A28" s="13">
        <v>17</v>
      </c>
      <c r="B28" s="14"/>
      <c r="C28" s="15"/>
      <c r="D28" s="16"/>
      <c r="E28" s="13"/>
      <c r="F28" s="17" t="str">
        <f t="shared" si="0"/>
        <v>Không XL</v>
      </c>
      <c r="G28" s="13"/>
      <c r="H28" s="17" t="str">
        <f t="shared" si="1"/>
        <v>Không XL</v>
      </c>
      <c r="I28" s="18"/>
    </row>
    <row r="29" spans="1:9" s="5" customFormat="1" ht="17.45" customHeight="1">
      <c r="A29" s="13">
        <v>18</v>
      </c>
      <c r="B29" s="14"/>
      <c r="C29" s="15"/>
      <c r="D29" s="16"/>
      <c r="E29" s="13"/>
      <c r="F29" s="17" t="str">
        <f t="shared" si="0"/>
        <v>Không XL</v>
      </c>
      <c r="G29" s="13"/>
      <c r="H29" s="17" t="str">
        <f t="shared" si="1"/>
        <v>Không XL</v>
      </c>
      <c r="I29" s="18"/>
    </row>
    <row r="30" spans="1:9" s="5" customFormat="1" ht="17.45" customHeight="1">
      <c r="A30" s="13">
        <v>19</v>
      </c>
      <c r="B30" s="14"/>
      <c r="C30" s="15"/>
      <c r="D30" s="16"/>
      <c r="E30" s="13"/>
      <c r="F30" s="17" t="str">
        <f t="shared" si="0"/>
        <v>Không XL</v>
      </c>
      <c r="G30" s="13"/>
      <c r="H30" s="17" t="str">
        <f t="shared" si="1"/>
        <v>Không XL</v>
      </c>
      <c r="I30" s="18"/>
    </row>
    <row r="31" spans="1:9" s="5" customFormat="1" ht="17.45" customHeight="1">
      <c r="A31" s="13">
        <v>20</v>
      </c>
      <c r="B31" s="14"/>
      <c r="C31" s="15"/>
      <c r="D31" s="16"/>
      <c r="E31" s="13"/>
      <c r="F31" s="17" t="str">
        <f t="shared" si="0"/>
        <v>Không XL</v>
      </c>
      <c r="G31" s="13"/>
      <c r="H31" s="17" t="str">
        <f t="shared" si="1"/>
        <v>Không XL</v>
      </c>
      <c r="I31" s="30"/>
    </row>
    <row r="32" spans="1:9" s="5" customFormat="1" ht="17.45" customHeight="1">
      <c r="A32" s="13">
        <v>21</v>
      </c>
      <c r="B32" s="14"/>
      <c r="C32" s="15"/>
      <c r="D32" s="16"/>
      <c r="E32" s="13"/>
      <c r="F32" s="17" t="str">
        <f t="shared" si="0"/>
        <v>Không XL</v>
      </c>
      <c r="G32" s="13"/>
      <c r="H32" s="17" t="str">
        <f t="shared" si="1"/>
        <v>Không XL</v>
      </c>
      <c r="I32" s="18"/>
    </row>
    <row r="33" spans="1:9" s="5" customFormat="1" ht="17.45" customHeight="1">
      <c r="A33" s="13">
        <v>22</v>
      </c>
      <c r="B33" s="14"/>
      <c r="C33" s="15"/>
      <c r="D33" s="16"/>
      <c r="E33" s="13"/>
      <c r="F33" s="17" t="str">
        <f t="shared" si="0"/>
        <v>Không XL</v>
      </c>
      <c r="G33" s="13"/>
      <c r="H33" s="17" t="str">
        <f t="shared" si="1"/>
        <v>Không XL</v>
      </c>
      <c r="I33" s="18"/>
    </row>
    <row r="34" spans="1:9" s="5" customFormat="1" ht="17.45" customHeight="1">
      <c r="A34" s="13">
        <v>23</v>
      </c>
      <c r="B34" s="14"/>
      <c r="C34" s="15"/>
      <c r="D34" s="16"/>
      <c r="E34" s="13"/>
      <c r="F34" s="17" t="str">
        <f t="shared" si="0"/>
        <v>Không XL</v>
      </c>
      <c r="G34" s="13"/>
      <c r="H34" s="17" t="str">
        <f t="shared" si="1"/>
        <v>Không XL</v>
      </c>
      <c r="I34" s="18"/>
    </row>
    <row r="35" spans="1:9" s="5" customFormat="1" ht="17.45" customHeight="1">
      <c r="A35" s="13">
        <v>24</v>
      </c>
      <c r="B35" s="14"/>
      <c r="C35" s="15"/>
      <c r="D35" s="16"/>
      <c r="E35" s="13"/>
      <c r="F35" s="17" t="str">
        <f t="shared" si="0"/>
        <v>Không XL</v>
      </c>
      <c r="G35" s="13"/>
      <c r="H35" s="17" t="str">
        <f t="shared" si="1"/>
        <v>Không XL</v>
      </c>
      <c r="I35" s="18"/>
    </row>
    <row r="36" spans="1:9" s="5" customFormat="1" ht="17.45" customHeight="1">
      <c r="A36" s="13">
        <v>25</v>
      </c>
      <c r="B36" s="14"/>
      <c r="C36" s="15"/>
      <c r="D36" s="16"/>
      <c r="E36" s="13"/>
      <c r="F36" s="17" t="str">
        <f t="shared" si="0"/>
        <v>Không XL</v>
      </c>
      <c r="G36" s="13"/>
      <c r="H36" s="17" t="str">
        <f t="shared" si="1"/>
        <v>Không XL</v>
      </c>
      <c r="I36" s="18"/>
    </row>
    <row r="37" spans="1:9" s="5" customFormat="1" ht="17.45" customHeight="1">
      <c r="A37" s="13">
        <v>26</v>
      </c>
      <c r="B37" s="14"/>
      <c r="C37" s="15"/>
      <c r="D37" s="16"/>
      <c r="E37" s="13"/>
      <c r="F37" s="17" t="str">
        <f t="shared" si="0"/>
        <v>Không XL</v>
      </c>
      <c r="G37" s="13"/>
      <c r="H37" s="17" t="str">
        <f t="shared" si="1"/>
        <v>Không XL</v>
      </c>
      <c r="I37" s="18"/>
    </row>
    <row r="38" spans="1:9" s="5" customFormat="1" ht="17.45" customHeight="1">
      <c r="A38" s="13">
        <v>27</v>
      </c>
      <c r="B38" s="14"/>
      <c r="C38" s="15"/>
      <c r="D38" s="16"/>
      <c r="E38" s="13"/>
      <c r="F38" s="17" t="str">
        <f t="shared" si="0"/>
        <v>Không XL</v>
      </c>
      <c r="G38" s="13"/>
      <c r="H38" s="17" t="str">
        <f t="shared" si="1"/>
        <v>Không XL</v>
      </c>
      <c r="I38" s="30"/>
    </row>
    <row r="39" spans="1:9" s="5" customFormat="1" ht="17.45" customHeight="1">
      <c r="A39" s="13">
        <v>28</v>
      </c>
      <c r="B39" s="14"/>
      <c r="C39" s="15"/>
      <c r="D39" s="16"/>
      <c r="E39" s="13"/>
      <c r="F39" s="17" t="str">
        <f t="shared" si="0"/>
        <v>Không XL</v>
      </c>
      <c r="G39" s="13"/>
      <c r="H39" s="17" t="str">
        <f t="shared" si="1"/>
        <v>Không XL</v>
      </c>
      <c r="I39" s="18"/>
    </row>
    <row r="40" spans="1:9" s="5" customFormat="1" ht="17.45" customHeight="1">
      <c r="A40" s="13">
        <v>29</v>
      </c>
      <c r="B40" s="14"/>
      <c r="C40" s="15"/>
      <c r="D40" s="16"/>
      <c r="E40" s="13"/>
      <c r="F40" s="17" t="str">
        <f t="shared" si="0"/>
        <v>Không XL</v>
      </c>
      <c r="G40" s="13"/>
      <c r="H40" s="17" t="str">
        <f t="shared" si="1"/>
        <v>Không XL</v>
      </c>
      <c r="I40" s="30"/>
    </row>
    <row r="41" spans="1:9" s="5" customFormat="1" ht="17.45" customHeight="1">
      <c r="A41" s="13">
        <v>30</v>
      </c>
      <c r="B41" s="14"/>
      <c r="C41" s="15"/>
      <c r="D41" s="16"/>
      <c r="E41" s="13"/>
      <c r="F41" s="17" t="str">
        <f t="shared" si="0"/>
        <v>Không XL</v>
      </c>
      <c r="G41" s="13"/>
      <c r="H41" s="17" t="str">
        <f t="shared" si="1"/>
        <v>Không XL</v>
      </c>
      <c r="I41" s="30"/>
    </row>
    <row r="42" spans="1:9" s="5" customFormat="1" ht="17.45" customHeight="1">
      <c r="A42" s="13">
        <v>31</v>
      </c>
      <c r="B42" s="14"/>
      <c r="C42" s="15"/>
      <c r="D42" s="16"/>
      <c r="E42" s="13"/>
      <c r="F42" s="17" t="str">
        <f t="shared" si="0"/>
        <v>Không XL</v>
      </c>
      <c r="G42" s="13"/>
      <c r="H42" s="17" t="str">
        <f t="shared" si="1"/>
        <v>Không XL</v>
      </c>
      <c r="I42" s="30"/>
    </row>
    <row r="43" spans="1:9" s="5" customFormat="1" ht="17.45" customHeight="1">
      <c r="A43" s="13">
        <v>32</v>
      </c>
      <c r="B43" s="14"/>
      <c r="C43" s="15"/>
      <c r="D43" s="16"/>
      <c r="E43" s="13"/>
      <c r="F43" s="17" t="str">
        <f t="shared" si="0"/>
        <v>Không XL</v>
      </c>
      <c r="G43" s="13"/>
      <c r="H43" s="17" t="str">
        <f t="shared" si="1"/>
        <v>Không XL</v>
      </c>
      <c r="I43" s="18"/>
    </row>
    <row r="44" spans="1:9" s="5" customFormat="1" ht="17.45" customHeight="1">
      <c r="A44" s="13">
        <v>33</v>
      </c>
      <c r="B44" s="14"/>
      <c r="C44" s="15"/>
      <c r="D44" s="16"/>
      <c r="E44" s="13"/>
      <c r="F44" s="17" t="str">
        <f t="shared" si="0"/>
        <v>Không XL</v>
      </c>
      <c r="G44" s="13"/>
      <c r="H44" s="17" t="str">
        <f t="shared" si="1"/>
        <v>Không XL</v>
      </c>
      <c r="I44" s="18"/>
    </row>
    <row r="45" spans="1:9" s="5" customFormat="1" ht="17.45" customHeight="1">
      <c r="A45" s="13">
        <v>34</v>
      </c>
      <c r="B45" s="14"/>
      <c r="C45" s="15"/>
      <c r="D45" s="16"/>
      <c r="E45" s="13"/>
      <c r="F45" s="17" t="str">
        <f t="shared" si="0"/>
        <v>Không XL</v>
      </c>
      <c r="G45" s="13"/>
      <c r="H45" s="17" t="str">
        <f t="shared" si="1"/>
        <v>Không XL</v>
      </c>
      <c r="I45" s="18"/>
    </row>
    <row r="46" spans="1:9" s="5" customFormat="1" ht="17.45" customHeight="1">
      <c r="A46" s="13">
        <v>35</v>
      </c>
      <c r="B46" s="14"/>
      <c r="C46" s="15"/>
      <c r="D46" s="16"/>
      <c r="E46" s="13"/>
      <c r="F46" s="17" t="str">
        <f t="shared" si="0"/>
        <v>Không XL</v>
      </c>
      <c r="G46" s="13"/>
      <c r="H46" s="17" t="str">
        <f t="shared" si="1"/>
        <v>Không XL</v>
      </c>
      <c r="I46" s="18"/>
    </row>
    <row r="47" spans="1:9" s="5" customFormat="1" ht="17.45" customHeight="1">
      <c r="A47" s="13">
        <v>36</v>
      </c>
      <c r="B47" s="14"/>
      <c r="C47" s="15"/>
      <c r="D47" s="16"/>
      <c r="E47" s="13"/>
      <c r="F47" s="17" t="str">
        <f t="shared" si="0"/>
        <v>Không XL</v>
      </c>
      <c r="G47" s="13"/>
      <c r="H47" s="17" t="str">
        <f t="shared" si="1"/>
        <v>Không XL</v>
      </c>
      <c r="I47" s="18"/>
    </row>
    <row r="48" spans="1:9" s="5" customFormat="1" ht="17.45" customHeight="1">
      <c r="A48" s="13">
        <v>37</v>
      </c>
      <c r="B48" s="14"/>
      <c r="C48" s="15"/>
      <c r="D48" s="16"/>
      <c r="E48" s="13"/>
      <c r="F48" s="17" t="str">
        <f t="shared" si="0"/>
        <v>Không XL</v>
      </c>
      <c r="G48" s="13"/>
      <c r="H48" s="17" t="str">
        <f t="shared" si="1"/>
        <v>Không XL</v>
      </c>
      <c r="I48" s="18"/>
    </row>
    <row r="49" spans="1:9" s="5" customFormat="1" ht="17.45" customHeight="1">
      <c r="A49" s="13">
        <v>38</v>
      </c>
      <c r="B49" s="14"/>
      <c r="C49" s="15"/>
      <c r="D49" s="16"/>
      <c r="E49" s="13"/>
      <c r="F49" s="17" t="str">
        <f t="shared" si="0"/>
        <v>Không XL</v>
      </c>
      <c r="G49" s="13"/>
      <c r="H49" s="17" t="str">
        <f t="shared" si="1"/>
        <v>Không XL</v>
      </c>
      <c r="I49" s="18"/>
    </row>
    <row r="50" spans="1:9" s="5" customFormat="1" ht="17.45" customHeight="1">
      <c r="A50" s="13">
        <v>39</v>
      </c>
      <c r="B50" s="14"/>
      <c r="C50" s="15"/>
      <c r="D50" s="16"/>
      <c r="E50" s="13"/>
      <c r="F50" s="17" t="str">
        <f t="shared" si="0"/>
        <v>Không XL</v>
      </c>
      <c r="G50" s="13"/>
      <c r="H50" s="17" t="str">
        <f t="shared" si="1"/>
        <v>Không XL</v>
      </c>
      <c r="I50" s="18"/>
    </row>
    <row r="51" spans="1:9" s="5" customFormat="1" ht="17.45" customHeight="1">
      <c r="A51" s="13">
        <v>40</v>
      </c>
      <c r="B51" s="14"/>
      <c r="C51" s="15"/>
      <c r="D51" s="16"/>
      <c r="E51" s="13"/>
      <c r="F51" s="17" t="str">
        <f t="shared" si="0"/>
        <v>Không XL</v>
      </c>
      <c r="G51" s="13"/>
      <c r="H51" s="17" t="str">
        <f t="shared" si="1"/>
        <v>Không XL</v>
      </c>
      <c r="I51" s="30"/>
    </row>
    <row r="52" spans="1:9" s="5" customFormat="1" ht="17.45" customHeight="1">
      <c r="A52" s="13">
        <v>41</v>
      </c>
      <c r="B52" s="14"/>
      <c r="C52" s="15"/>
      <c r="D52" s="16"/>
      <c r="E52" s="13"/>
      <c r="F52" s="17" t="str">
        <f t="shared" si="0"/>
        <v>Không XL</v>
      </c>
      <c r="G52" s="13"/>
      <c r="H52" s="17" t="str">
        <f t="shared" si="1"/>
        <v>Không XL</v>
      </c>
      <c r="I52" s="18"/>
    </row>
    <row r="53" spans="1:9" s="5" customFormat="1" ht="17.45" customHeight="1">
      <c r="A53" s="13">
        <v>42</v>
      </c>
      <c r="B53" s="14"/>
      <c r="C53" s="15"/>
      <c r="D53" s="16"/>
      <c r="E53" s="13"/>
      <c r="F53" s="17" t="str">
        <f t="shared" si="0"/>
        <v>Không XL</v>
      </c>
      <c r="G53" s="13"/>
      <c r="H53" s="17" t="str">
        <f t="shared" si="1"/>
        <v>Không XL</v>
      </c>
      <c r="I53" s="18"/>
    </row>
    <row r="54" spans="1:9" s="5" customFormat="1" ht="17.45" customHeight="1">
      <c r="A54" s="13">
        <v>43</v>
      </c>
      <c r="B54" s="14"/>
      <c r="C54" s="15"/>
      <c r="D54" s="16"/>
      <c r="E54" s="13"/>
      <c r="F54" s="17" t="str">
        <f t="shared" si="0"/>
        <v>Không XL</v>
      </c>
      <c r="G54" s="13"/>
      <c r="H54" s="17" t="str">
        <f t="shared" si="1"/>
        <v>Không XL</v>
      </c>
      <c r="I54" s="18"/>
    </row>
    <row r="55" spans="1:9" s="5" customFormat="1" ht="17.45" customHeight="1">
      <c r="A55" s="13">
        <v>44</v>
      </c>
      <c r="B55" s="14"/>
      <c r="C55" s="15"/>
      <c r="D55" s="16"/>
      <c r="E55" s="13"/>
      <c r="F55" s="17" t="str">
        <f t="shared" si="0"/>
        <v>Không XL</v>
      </c>
      <c r="G55" s="13"/>
      <c r="H55" s="17" t="str">
        <f t="shared" si="1"/>
        <v>Không XL</v>
      </c>
      <c r="I55" s="18"/>
    </row>
    <row r="56" spans="1:9" s="5" customFormat="1" ht="17.45" customHeight="1">
      <c r="A56" s="13">
        <v>45</v>
      </c>
      <c r="B56" s="14"/>
      <c r="C56" s="15"/>
      <c r="D56" s="16"/>
      <c r="E56" s="13"/>
      <c r="F56" s="17" t="str">
        <f t="shared" si="0"/>
        <v>Không XL</v>
      </c>
      <c r="G56" s="13"/>
      <c r="H56" s="17" t="str">
        <f t="shared" si="1"/>
        <v>Không XL</v>
      </c>
      <c r="I56" s="18"/>
    </row>
    <row r="57" spans="1:9" s="5" customFormat="1" ht="17.45" customHeight="1">
      <c r="A57" s="13">
        <v>46</v>
      </c>
      <c r="B57" s="14"/>
      <c r="C57" s="15"/>
      <c r="D57" s="16"/>
      <c r="E57" s="13"/>
      <c r="F57" s="17" t="str">
        <f t="shared" si="0"/>
        <v>Không XL</v>
      </c>
      <c r="G57" s="13"/>
      <c r="H57" s="17" t="str">
        <f t="shared" si="1"/>
        <v>Không XL</v>
      </c>
      <c r="I57" s="18"/>
    </row>
    <row r="58" spans="1:9" s="5" customFormat="1" ht="17.45" customHeight="1">
      <c r="A58" s="13">
        <v>47</v>
      </c>
      <c r="B58" s="14"/>
      <c r="C58" s="15"/>
      <c r="D58" s="16"/>
      <c r="E58" s="13"/>
      <c r="F58" s="17" t="str">
        <f t="shared" si="0"/>
        <v>Không XL</v>
      </c>
      <c r="G58" s="13"/>
      <c r="H58" s="17" t="str">
        <f t="shared" si="1"/>
        <v>Không XL</v>
      </c>
      <c r="I58" s="30"/>
    </row>
    <row r="59" spans="1:9" s="5" customFormat="1" ht="17.45" customHeight="1">
      <c r="A59" s="13">
        <v>48</v>
      </c>
      <c r="B59" s="14"/>
      <c r="C59" s="15"/>
      <c r="D59" s="16"/>
      <c r="E59" s="13"/>
      <c r="F59" s="17" t="str">
        <f t="shared" si="0"/>
        <v>Không XL</v>
      </c>
      <c r="G59" s="13"/>
      <c r="H59" s="17" t="str">
        <f t="shared" si="1"/>
        <v>Không XL</v>
      </c>
      <c r="I59" s="18"/>
    </row>
    <row r="60" spans="1:9" s="5" customFormat="1" ht="17.45" customHeight="1">
      <c r="A60" s="13">
        <v>49</v>
      </c>
      <c r="B60" s="14"/>
      <c r="C60" s="15"/>
      <c r="D60" s="16"/>
      <c r="E60" s="13"/>
      <c r="F60" s="17" t="str">
        <f t="shared" si="0"/>
        <v>Không XL</v>
      </c>
      <c r="G60" s="13"/>
      <c r="H60" s="17" t="str">
        <f t="shared" si="1"/>
        <v>Không XL</v>
      </c>
      <c r="I60" s="30"/>
    </row>
    <row r="61" spans="1:9" s="5" customFormat="1" ht="17.45" customHeight="1">
      <c r="A61" s="13">
        <v>50</v>
      </c>
      <c r="B61" s="14"/>
      <c r="C61" s="15"/>
      <c r="D61" s="16"/>
      <c r="E61" s="13"/>
      <c r="F61" s="17" t="str">
        <f t="shared" si="0"/>
        <v>Không XL</v>
      </c>
      <c r="G61" s="13"/>
      <c r="H61" s="17" t="str">
        <f t="shared" si="1"/>
        <v>Không XL</v>
      </c>
      <c r="I61" s="30"/>
    </row>
    <row r="62" spans="1:9" s="5" customFormat="1" ht="17.45" customHeight="1">
      <c r="A62" s="13">
        <v>51</v>
      </c>
      <c r="B62" s="14"/>
      <c r="C62" s="15"/>
      <c r="D62" s="16"/>
      <c r="E62" s="13"/>
      <c r="F62" s="17" t="str">
        <f t="shared" si="0"/>
        <v>Không XL</v>
      </c>
      <c r="G62" s="13"/>
      <c r="H62" s="17" t="str">
        <f t="shared" si="1"/>
        <v>Không XL</v>
      </c>
      <c r="I62" s="30"/>
    </row>
    <row r="63" spans="1:9" s="5" customFormat="1" ht="17.45" customHeight="1">
      <c r="A63" s="13">
        <v>52</v>
      </c>
      <c r="B63" s="14"/>
      <c r="C63" s="15"/>
      <c r="D63" s="16"/>
      <c r="E63" s="13"/>
      <c r="F63" s="17" t="str">
        <f t="shared" si="0"/>
        <v>Không XL</v>
      </c>
      <c r="G63" s="13"/>
      <c r="H63" s="17" t="str">
        <f t="shared" si="1"/>
        <v>Không XL</v>
      </c>
      <c r="I63" s="18"/>
    </row>
    <row r="64" spans="1:9" s="5" customFormat="1" ht="17.45" customHeight="1">
      <c r="A64" s="13">
        <v>53</v>
      </c>
      <c r="B64" s="14"/>
      <c r="C64" s="15"/>
      <c r="D64" s="16"/>
      <c r="E64" s="13"/>
      <c r="F64" s="17" t="str">
        <f t="shared" si="0"/>
        <v>Không XL</v>
      </c>
      <c r="G64" s="13"/>
      <c r="H64" s="17" t="str">
        <f t="shared" si="1"/>
        <v>Không XL</v>
      </c>
      <c r="I64" s="18"/>
    </row>
    <row r="65" spans="1:9" s="5" customFormat="1" ht="17.45" customHeight="1">
      <c r="A65" s="13">
        <v>54</v>
      </c>
      <c r="B65" s="14"/>
      <c r="C65" s="15"/>
      <c r="D65" s="16"/>
      <c r="E65" s="13"/>
      <c r="F65" s="17" t="str">
        <f t="shared" si="0"/>
        <v>Không XL</v>
      </c>
      <c r="G65" s="13"/>
      <c r="H65" s="17" t="str">
        <f t="shared" si="1"/>
        <v>Không XL</v>
      </c>
      <c r="I65" s="18"/>
    </row>
    <row r="66" spans="1:9" s="5" customFormat="1" ht="17.45" customHeight="1">
      <c r="A66" s="13">
        <v>55</v>
      </c>
      <c r="B66" s="14"/>
      <c r="C66" s="15"/>
      <c r="D66" s="16"/>
      <c r="E66" s="13"/>
      <c r="F66" s="17" t="str">
        <f t="shared" si="0"/>
        <v>Không XL</v>
      </c>
      <c r="G66" s="13"/>
      <c r="H66" s="17" t="str">
        <f t="shared" si="1"/>
        <v>Không XL</v>
      </c>
      <c r="I66" s="18"/>
    </row>
    <row r="67" spans="1:9" s="5" customFormat="1" ht="17.45" customHeight="1">
      <c r="A67" s="13">
        <v>56</v>
      </c>
      <c r="B67" s="14"/>
      <c r="C67" s="15"/>
      <c r="D67" s="16"/>
      <c r="E67" s="13"/>
      <c r="F67" s="17" t="str">
        <f t="shared" si="0"/>
        <v>Không XL</v>
      </c>
      <c r="G67" s="13"/>
      <c r="H67" s="17" t="str">
        <f t="shared" si="1"/>
        <v>Không XL</v>
      </c>
      <c r="I67" s="18"/>
    </row>
    <row r="68" spans="1:9" s="5" customFormat="1" ht="17.45" customHeight="1">
      <c r="A68" s="13">
        <v>57</v>
      </c>
      <c r="B68" s="14"/>
      <c r="C68" s="15"/>
      <c r="D68" s="16"/>
      <c r="E68" s="13"/>
      <c r="F68" s="17" t="str">
        <f t="shared" si="0"/>
        <v>Không XL</v>
      </c>
      <c r="G68" s="13"/>
      <c r="H68" s="17" t="str">
        <f t="shared" si="1"/>
        <v>Không XL</v>
      </c>
      <c r="I68" s="18"/>
    </row>
    <row r="69" spans="1:9" s="5" customFormat="1" ht="17.45" customHeight="1">
      <c r="A69" s="13">
        <v>58</v>
      </c>
      <c r="B69" s="14"/>
      <c r="C69" s="15"/>
      <c r="D69" s="16"/>
      <c r="E69" s="13"/>
      <c r="F69" s="17" t="str">
        <f t="shared" si="0"/>
        <v>Không XL</v>
      </c>
      <c r="G69" s="13"/>
      <c r="H69" s="17" t="str">
        <f t="shared" si="1"/>
        <v>Không XL</v>
      </c>
      <c r="I69" s="18"/>
    </row>
    <row r="70" spans="1:9" s="5" customFormat="1" ht="17.45" customHeight="1">
      <c r="A70" s="13">
        <v>59</v>
      </c>
      <c r="B70" s="14"/>
      <c r="C70" s="15"/>
      <c r="D70" s="16"/>
      <c r="E70" s="13"/>
      <c r="F70" s="17" t="str">
        <f t="shared" si="0"/>
        <v>Không XL</v>
      </c>
      <c r="G70" s="13"/>
      <c r="H70" s="17" t="str">
        <f t="shared" si="1"/>
        <v>Không XL</v>
      </c>
      <c r="I70" s="18"/>
    </row>
    <row r="71" spans="1:9" s="5" customFormat="1" ht="17.45" customHeight="1">
      <c r="A71" s="13">
        <v>60</v>
      </c>
      <c r="B71" s="14"/>
      <c r="C71" s="15"/>
      <c r="D71" s="16"/>
      <c r="E71" s="13"/>
      <c r="F71" s="17" t="str">
        <f t="shared" si="0"/>
        <v>Không XL</v>
      </c>
      <c r="G71" s="13"/>
      <c r="H71" s="17" t="str">
        <f t="shared" si="1"/>
        <v>Không XL</v>
      </c>
      <c r="I71" s="30"/>
    </row>
    <row r="72" spans="1:9" s="5" customFormat="1" ht="17.45" customHeight="1">
      <c r="A72" s="13">
        <v>61</v>
      </c>
      <c r="B72" s="14"/>
      <c r="C72" s="15"/>
      <c r="D72" s="16"/>
      <c r="E72" s="13"/>
      <c r="F72" s="17" t="str">
        <f t="shared" si="0"/>
        <v>Không XL</v>
      </c>
      <c r="G72" s="13"/>
      <c r="H72" s="17" t="str">
        <f t="shared" si="1"/>
        <v>Không XL</v>
      </c>
      <c r="I72" s="18"/>
    </row>
    <row r="73" spans="1:9" s="5" customFormat="1" ht="17.45" customHeight="1">
      <c r="A73" s="13">
        <v>62</v>
      </c>
      <c r="B73" s="14"/>
      <c r="C73" s="15"/>
      <c r="D73" s="16"/>
      <c r="E73" s="13"/>
      <c r="F73" s="17" t="str">
        <f t="shared" si="0"/>
        <v>Không XL</v>
      </c>
      <c r="G73" s="13"/>
      <c r="H73" s="17" t="str">
        <f t="shared" si="1"/>
        <v>Không XL</v>
      </c>
      <c r="I73" s="18"/>
    </row>
    <row r="74" spans="1:9" s="5" customFormat="1" ht="17.45" customHeight="1">
      <c r="A74" s="13">
        <v>63</v>
      </c>
      <c r="B74" s="14"/>
      <c r="C74" s="15"/>
      <c r="D74" s="16"/>
      <c r="E74" s="13"/>
      <c r="F74" s="17" t="str">
        <f t="shared" si="0"/>
        <v>Không XL</v>
      </c>
      <c r="G74" s="13"/>
      <c r="H74" s="17" t="str">
        <f t="shared" si="1"/>
        <v>Không XL</v>
      </c>
      <c r="I74" s="18"/>
    </row>
    <row r="75" spans="1:9" s="5" customFormat="1" ht="17.45" customHeight="1">
      <c r="A75" s="13">
        <v>64</v>
      </c>
      <c r="B75" s="14"/>
      <c r="C75" s="15"/>
      <c r="D75" s="16"/>
      <c r="E75" s="13"/>
      <c r="F75" s="17" t="str">
        <f t="shared" si="0"/>
        <v>Không XL</v>
      </c>
      <c r="G75" s="13"/>
      <c r="H75" s="17" t="str">
        <f t="shared" si="1"/>
        <v>Không XL</v>
      </c>
      <c r="I75" s="18"/>
    </row>
    <row r="76" spans="1:9" s="5" customFormat="1" ht="17.45" customHeight="1">
      <c r="A76" s="13">
        <v>65</v>
      </c>
      <c r="B76" s="14"/>
      <c r="C76" s="15"/>
      <c r="D76" s="16"/>
      <c r="E76" s="13"/>
      <c r="F76" s="17" t="str">
        <f t="shared" si="0"/>
        <v>Không XL</v>
      </c>
      <c r="G76" s="13"/>
      <c r="H76" s="17" t="str">
        <f t="shared" si="1"/>
        <v>Không XL</v>
      </c>
      <c r="I76" s="18"/>
    </row>
    <row r="77" spans="1:9" s="5" customFormat="1" ht="17.45" customHeight="1">
      <c r="A77" s="13">
        <v>66</v>
      </c>
      <c r="B77" s="14"/>
      <c r="C77" s="15"/>
      <c r="D77" s="16"/>
      <c r="E77" s="13"/>
      <c r="F77" s="17" t="str">
        <f t="shared" ref="F77" si="2">IF(AND(E77&gt;=90),"Xuất sắc",IF(AND(E77&gt;=80),"Tốt",IF(AND(E77&gt;=70),"Khá",IF(AND(E77&gt;=60),"TB",IF(AND(E77&gt;=50),"TB",IF(AND(E77&lt;50),IF(AND(E77&gt;0),"Yếu",IF(AND(E77=0),"Không XL"," "))))))))</f>
        <v>Không XL</v>
      </c>
      <c r="G77" s="13"/>
      <c r="H77" s="17" t="str">
        <f t="shared" ref="H77" si="3">IF(AND(G77&gt;=90),"Xuất sắc",IF(AND(G77&gt;=80),"Tốt",IF(AND(G77&gt;=70),"Khá",IF(AND(G77&gt;=60),"TB",IF(AND(G77&gt;=50),"TB",IF(AND(G77&lt;50),IF(AND(G77&gt;0),"Yếu",IF(AND(G77=0),"Không XL"," "))))))))</f>
        <v>Không XL</v>
      </c>
      <c r="I77" s="18"/>
    </row>
    <row r="78" spans="1:9" ht="20.100000000000001" customHeight="1">
      <c r="A78" s="8"/>
      <c r="B78" s="8"/>
      <c r="C78" s="110" t="s">
        <v>148</v>
      </c>
      <c r="D78" s="110"/>
      <c r="E78" s="110"/>
      <c r="F78" s="110"/>
      <c r="G78" s="110"/>
      <c r="H78" s="110"/>
      <c r="I78" s="110"/>
    </row>
    <row r="79" spans="1:9" ht="18" customHeight="1">
      <c r="C79" s="101" t="s">
        <v>149</v>
      </c>
      <c r="D79" s="102"/>
      <c r="E79" s="111" t="s">
        <v>144</v>
      </c>
      <c r="F79" s="112"/>
      <c r="G79" s="111" t="s">
        <v>145</v>
      </c>
      <c r="H79" s="112"/>
      <c r="I79" s="95" t="s">
        <v>10</v>
      </c>
    </row>
    <row r="80" spans="1:9" s="5" customFormat="1" ht="18" customHeight="1">
      <c r="C80" s="103"/>
      <c r="D80" s="104"/>
      <c r="E80" s="12" t="s">
        <v>150</v>
      </c>
      <c r="F80" s="18" t="s">
        <v>151</v>
      </c>
      <c r="G80" s="12" t="s">
        <v>150</v>
      </c>
      <c r="H80" s="18" t="s">
        <v>151</v>
      </c>
      <c r="I80" s="96"/>
    </row>
    <row r="81" spans="1:10" ht="18" customHeight="1">
      <c r="C81" s="105" t="s">
        <v>152</v>
      </c>
      <c r="D81" s="106"/>
      <c r="E81" s="19">
        <f>COUNTIF(F12:F77,"Xuất sắc")</f>
        <v>0</v>
      </c>
      <c r="F81" s="20">
        <f>E81*100/$A$77</f>
        <v>0</v>
      </c>
      <c r="G81" s="19">
        <f>COUNTIF(H12:H77,"Xuất sắc")</f>
        <v>0</v>
      </c>
      <c r="H81" s="20">
        <f>G81*100/$A$77</f>
        <v>0</v>
      </c>
      <c r="I81" s="31"/>
    </row>
    <row r="82" spans="1:10" ht="18" customHeight="1">
      <c r="C82" s="105" t="s">
        <v>153</v>
      </c>
      <c r="D82" s="106"/>
      <c r="E82" s="19">
        <f>COUNTIF(F12:F77,"Tốt")</f>
        <v>0</v>
      </c>
      <c r="F82" s="20">
        <f>E82*100/$A$77</f>
        <v>0</v>
      </c>
      <c r="G82" s="19">
        <f>COUNTIF(H12:H77,"Tốt")</f>
        <v>0</v>
      </c>
      <c r="H82" s="20">
        <f t="shared" ref="H82:H86" si="4">G82*100/$A$77</f>
        <v>0</v>
      </c>
      <c r="I82" s="31"/>
    </row>
    <row r="83" spans="1:10" ht="18" customHeight="1">
      <c r="C83" s="105" t="s">
        <v>154</v>
      </c>
      <c r="D83" s="106"/>
      <c r="E83" s="19">
        <f>COUNTIF(F12:F77,"Khá")</f>
        <v>0</v>
      </c>
      <c r="F83" s="20">
        <f t="shared" ref="F83:F86" si="5">E83*100/$A$77</f>
        <v>0</v>
      </c>
      <c r="G83" s="19">
        <f>COUNTIF(H12:H77,"Khá")</f>
        <v>0</v>
      </c>
      <c r="H83" s="20">
        <f t="shared" si="4"/>
        <v>0</v>
      </c>
      <c r="I83" s="31"/>
    </row>
    <row r="84" spans="1:10" ht="18" customHeight="1">
      <c r="C84" s="105" t="s">
        <v>155</v>
      </c>
      <c r="D84" s="106"/>
      <c r="E84" s="19">
        <f>COUNTIF(F12:F77,"TB")</f>
        <v>0</v>
      </c>
      <c r="F84" s="20">
        <f t="shared" si="5"/>
        <v>0</v>
      </c>
      <c r="G84" s="19">
        <f>COUNTIF(H12:H77,"TB")</f>
        <v>0</v>
      </c>
      <c r="H84" s="20">
        <f t="shared" si="4"/>
        <v>0</v>
      </c>
      <c r="I84" s="31"/>
    </row>
    <row r="85" spans="1:10" ht="18" customHeight="1">
      <c r="C85" s="105" t="s">
        <v>156</v>
      </c>
      <c r="D85" s="106"/>
      <c r="E85" s="19">
        <f>COUNTIF(F12:F77,"Yếu")</f>
        <v>0</v>
      </c>
      <c r="F85" s="20">
        <f t="shared" si="5"/>
        <v>0</v>
      </c>
      <c r="G85" s="19">
        <f>COUNTIF(H12:H77,"Yếu")</f>
        <v>0</v>
      </c>
      <c r="H85" s="20">
        <f t="shared" si="4"/>
        <v>0</v>
      </c>
      <c r="I85" s="31"/>
    </row>
    <row r="86" spans="1:10" ht="18" customHeight="1">
      <c r="C86" s="107" t="s">
        <v>157</v>
      </c>
      <c r="D86" s="108"/>
      <c r="E86" s="21">
        <f>COUNTIF(F12:F77,"Không XL")</f>
        <v>66</v>
      </c>
      <c r="F86" s="22">
        <f t="shared" si="5"/>
        <v>100</v>
      </c>
      <c r="G86" s="21">
        <f>COUNTIF(H12:H77,"Không XL")</f>
        <v>66</v>
      </c>
      <c r="H86" s="22">
        <f t="shared" si="4"/>
        <v>100</v>
      </c>
      <c r="I86" s="32"/>
    </row>
    <row r="87" spans="1:10">
      <c r="C87" s="23"/>
      <c r="D87" s="23"/>
      <c r="F87" s="24"/>
    </row>
    <row r="88" spans="1:10" ht="18" customHeight="1">
      <c r="E88" s="109" t="s">
        <v>158</v>
      </c>
      <c r="F88" s="109"/>
      <c r="G88" s="109"/>
      <c r="H88" s="109"/>
      <c r="I88" s="109"/>
    </row>
    <row r="89" spans="1:10" ht="18" customHeight="1">
      <c r="A89" s="88" t="s">
        <v>159</v>
      </c>
      <c r="B89" s="88"/>
      <c r="C89" s="88"/>
      <c r="D89" s="88"/>
      <c r="E89" s="88"/>
      <c r="F89" s="88" t="s">
        <v>144</v>
      </c>
      <c r="G89" s="88"/>
      <c r="H89" s="88"/>
      <c r="I89" s="33" t="s">
        <v>160</v>
      </c>
      <c r="J89" s="33"/>
    </row>
    <row r="90" spans="1:10" ht="18" customHeight="1"/>
    <row r="91" spans="1:10" ht="18" customHeight="1"/>
    <row r="92" spans="1:10" ht="18" customHeight="1"/>
    <row r="93" spans="1:10" ht="18" customHeight="1"/>
    <row r="94" spans="1:10" s="6" customFormat="1" ht="18" customHeight="1">
      <c r="B94" s="6" t="s">
        <v>161</v>
      </c>
      <c r="D94" s="9" t="s">
        <v>162</v>
      </c>
      <c r="G94" s="9"/>
    </row>
  </sheetData>
  <mergeCells count="30">
    <mergeCell ref="A2:D2"/>
    <mergeCell ref="E2:I2"/>
    <mergeCell ref="A3:D3"/>
    <mergeCell ref="E3:I3"/>
    <mergeCell ref="A4:D4"/>
    <mergeCell ref="E4:I4"/>
    <mergeCell ref="C81:D81"/>
    <mergeCell ref="C82:D82"/>
    <mergeCell ref="A5:D5"/>
    <mergeCell ref="A6:I6"/>
    <mergeCell ref="A7:I7"/>
    <mergeCell ref="A8:I8"/>
    <mergeCell ref="E10:F10"/>
    <mergeCell ref="G10:H10"/>
    <mergeCell ref="A89:E89"/>
    <mergeCell ref="F89:H89"/>
    <mergeCell ref="A10:A11"/>
    <mergeCell ref="B10:B11"/>
    <mergeCell ref="I10:I11"/>
    <mergeCell ref="I79:I80"/>
    <mergeCell ref="C10:D11"/>
    <mergeCell ref="C79:D80"/>
    <mergeCell ref="C83:D83"/>
    <mergeCell ref="C84:D84"/>
    <mergeCell ref="C85:D85"/>
    <mergeCell ref="C86:D86"/>
    <mergeCell ref="E88:I88"/>
    <mergeCell ref="C78:I78"/>
    <mergeCell ref="E79:F79"/>
    <mergeCell ref="G79:H79"/>
  </mergeCells>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abSelected="1" view="pageBreakPreview" zoomScaleNormal="100" workbookViewId="0">
      <selection activeCell="D12" sqref="D12"/>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4.95"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5" t="s">
        <v>350</v>
      </c>
      <c r="B8" s="115"/>
      <c r="C8" s="115"/>
      <c r="D8" s="115"/>
      <c r="E8" s="115"/>
      <c r="F8" s="115"/>
      <c r="G8" s="115"/>
      <c r="H8" s="115"/>
      <c r="I8" s="115"/>
      <c r="J8" s="29"/>
      <c r="K8" s="29"/>
      <c r="L8" s="29"/>
      <c r="M8" s="29"/>
      <c r="N8" s="29"/>
      <c r="O8" s="29"/>
      <c r="P8" s="29"/>
      <c r="Q8" s="29"/>
      <c r="R8" s="29"/>
      <c r="S8" s="29"/>
      <c r="T8" s="29"/>
    </row>
    <row r="9" spans="1:20" s="4" customFormat="1" ht="12" customHeight="1">
      <c r="A9" s="11"/>
      <c r="B9" s="11"/>
      <c r="C9" s="11"/>
      <c r="D9" s="11"/>
      <c r="E9" s="11"/>
      <c r="F9" s="11"/>
      <c r="G9" s="11"/>
      <c r="H9" s="11"/>
      <c r="I9" s="11"/>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18.95" customHeight="1">
      <c r="A12" s="13">
        <v>1</v>
      </c>
      <c r="B12" s="66" t="s">
        <v>272</v>
      </c>
      <c r="C12" s="15" t="s">
        <v>273</v>
      </c>
      <c r="D12" s="16" t="s">
        <v>217</v>
      </c>
      <c r="E12" s="13"/>
      <c r="F12" s="17" t="str">
        <f t="shared" ref="F12:F52" si="0">IF(AND(E12&gt;=90),"Xuất sắc",IF(AND(E12&gt;=80),"Tốt",IF(AND(E12&gt;=70),"Khá",IF(AND(E12&gt;=60),"TB",IF(AND(E12&gt;=50),"TB",IF(AND(E12&lt;50),IF(AND(E12&gt;0),"Yếu",IF(AND(E12=0),"Không XL"," "))))))))</f>
        <v>Không XL</v>
      </c>
      <c r="G12" s="13"/>
      <c r="H12" s="17" t="str">
        <f t="shared" ref="H12:H52" si="1">IF(AND(G12&gt;=90),"Xuất sắc",IF(AND(G12&gt;=80),"Tốt",IF(AND(G12&gt;=70),"Khá",IF(AND(G12&gt;=60),"TB",IF(AND(G12&gt;=50),"TB",IF(AND(G12&lt;50),IF(AND(G12&gt;0),"Yếu",IF(AND(G12=0),"Không XL"," "))))))))</f>
        <v>Không XL</v>
      </c>
      <c r="I12" s="35"/>
    </row>
    <row r="13" spans="1:20" s="5" customFormat="1" ht="18.95" customHeight="1">
      <c r="A13" s="13">
        <v>2</v>
      </c>
      <c r="B13" s="66" t="s">
        <v>274</v>
      </c>
      <c r="C13" s="15" t="s">
        <v>171</v>
      </c>
      <c r="D13" s="16" t="s">
        <v>217</v>
      </c>
      <c r="E13" s="13"/>
      <c r="F13" s="17" t="str">
        <f t="shared" si="0"/>
        <v>Không XL</v>
      </c>
      <c r="G13" s="13"/>
      <c r="H13" s="17" t="str">
        <f t="shared" si="1"/>
        <v>Không XL</v>
      </c>
      <c r="I13" s="30"/>
    </row>
    <row r="14" spans="1:20" s="5" customFormat="1" ht="18.95" customHeight="1">
      <c r="A14" s="13">
        <v>3</v>
      </c>
      <c r="B14" s="66" t="s">
        <v>275</v>
      </c>
      <c r="C14" s="15" t="s">
        <v>171</v>
      </c>
      <c r="D14" s="16" t="s">
        <v>163</v>
      </c>
      <c r="E14" s="13"/>
      <c r="F14" s="17" t="str">
        <f t="shared" si="0"/>
        <v>Không XL</v>
      </c>
      <c r="G14" s="13"/>
      <c r="H14" s="17" t="str">
        <f t="shared" si="1"/>
        <v>Không XL</v>
      </c>
      <c r="I14" s="74" t="s">
        <v>192</v>
      </c>
    </row>
    <row r="15" spans="1:20" s="5" customFormat="1" ht="18.95" customHeight="1">
      <c r="A15" s="13">
        <v>4</v>
      </c>
      <c r="B15" s="66" t="s">
        <v>276</v>
      </c>
      <c r="C15" s="15" t="s">
        <v>245</v>
      </c>
      <c r="D15" s="16" t="s">
        <v>164</v>
      </c>
      <c r="E15" s="13"/>
      <c r="F15" s="17" t="str">
        <f t="shared" si="0"/>
        <v>Không XL</v>
      </c>
      <c r="G15" s="13"/>
      <c r="H15" s="17" t="str">
        <f t="shared" si="1"/>
        <v>Không XL</v>
      </c>
      <c r="I15" s="73" t="s">
        <v>187</v>
      </c>
    </row>
    <row r="16" spans="1:20" s="5" customFormat="1" ht="18.95" customHeight="1">
      <c r="A16" s="13">
        <v>5</v>
      </c>
      <c r="B16" s="66" t="s">
        <v>277</v>
      </c>
      <c r="C16" s="15" t="s">
        <v>278</v>
      </c>
      <c r="D16" s="16" t="s">
        <v>199</v>
      </c>
      <c r="E16" s="13"/>
      <c r="F16" s="17" t="str">
        <f t="shared" si="0"/>
        <v>Không XL</v>
      </c>
      <c r="G16" s="13"/>
      <c r="H16" s="17" t="str">
        <f t="shared" si="1"/>
        <v>Không XL</v>
      </c>
      <c r="I16" s="34"/>
    </row>
    <row r="17" spans="1:9" s="5" customFormat="1" ht="18.95" customHeight="1">
      <c r="A17" s="13">
        <v>6</v>
      </c>
      <c r="B17" s="66" t="s">
        <v>279</v>
      </c>
      <c r="C17" s="15" t="s">
        <v>237</v>
      </c>
      <c r="D17" s="16" t="s">
        <v>221</v>
      </c>
      <c r="E17" s="13"/>
      <c r="F17" s="17" t="str">
        <f t="shared" si="0"/>
        <v>Không XL</v>
      </c>
      <c r="G17" s="13"/>
      <c r="H17" s="17" t="str">
        <f t="shared" si="1"/>
        <v>Không XL</v>
      </c>
      <c r="I17" s="73" t="s">
        <v>188</v>
      </c>
    </row>
    <row r="18" spans="1:9" s="5" customFormat="1" ht="18.95" customHeight="1">
      <c r="A18" s="13">
        <v>7</v>
      </c>
      <c r="B18" s="66" t="s">
        <v>280</v>
      </c>
      <c r="C18" s="15" t="s">
        <v>281</v>
      </c>
      <c r="D18" s="16" t="s">
        <v>221</v>
      </c>
      <c r="E18" s="13"/>
      <c r="F18" s="17" t="str">
        <f t="shared" si="0"/>
        <v>Không XL</v>
      </c>
      <c r="G18" s="13"/>
      <c r="H18" s="17" t="str">
        <f t="shared" si="1"/>
        <v>Không XL</v>
      </c>
      <c r="I18" s="18"/>
    </row>
    <row r="19" spans="1:9" s="5" customFormat="1" ht="18.95" customHeight="1">
      <c r="A19" s="13">
        <v>8</v>
      </c>
      <c r="B19" s="66" t="s">
        <v>282</v>
      </c>
      <c r="C19" s="15" t="s">
        <v>168</v>
      </c>
      <c r="D19" s="16" t="s">
        <v>221</v>
      </c>
      <c r="E19" s="13"/>
      <c r="F19" s="17" t="str">
        <f t="shared" si="0"/>
        <v>Không XL</v>
      </c>
      <c r="G19" s="13"/>
      <c r="H19" s="17" t="str">
        <f t="shared" si="1"/>
        <v>Không XL</v>
      </c>
      <c r="I19" s="34"/>
    </row>
    <row r="20" spans="1:9" s="5" customFormat="1" ht="18.95" customHeight="1">
      <c r="A20" s="13">
        <v>9</v>
      </c>
      <c r="B20" s="66" t="s">
        <v>283</v>
      </c>
      <c r="C20" s="15" t="s">
        <v>284</v>
      </c>
      <c r="D20" s="16" t="s">
        <v>170</v>
      </c>
      <c r="E20" s="13"/>
      <c r="F20" s="17" t="str">
        <f t="shared" si="0"/>
        <v>Không XL</v>
      </c>
      <c r="G20" s="13"/>
      <c r="H20" s="17" t="str">
        <f t="shared" si="1"/>
        <v>Không XL</v>
      </c>
      <c r="I20" s="35"/>
    </row>
    <row r="21" spans="1:9" s="5" customFormat="1" ht="18.95" customHeight="1">
      <c r="A21" s="13">
        <v>10</v>
      </c>
      <c r="B21" s="66" t="s">
        <v>285</v>
      </c>
      <c r="C21" s="15" t="s">
        <v>286</v>
      </c>
      <c r="D21" s="16" t="s">
        <v>222</v>
      </c>
      <c r="E21" s="13"/>
      <c r="F21" s="17" t="str">
        <f t="shared" si="0"/>
        <v>Không XL</v>
      </c>
      <c r="G21" s="13"/>
      <c r="H21" s="17" t="str">
        <f t="shared" si="1"/>
        <v>Không XL</v>
      </c>
      <c r="I21" s="35"/>
    </row>
    <row r="22" spans="1:9" s="5" customFormat="1" ht="18.95" customHeight="1">
      <c r="A22" s="13">
        <v>11</v>
      </c>
      <c r="B22" s="66" t="s">
        <v>287</v>
      </c>
      <c r="C22" s="15" t="s">
        <v>288</v>
      </c>
      <c r="D22" s="16" t="s">
        <v>289</v>
      </c>
      <c r="E22" s="13"/>
      <c r="F22" s="17" t="str">
        <f t="shared" si="0"/>
        <v>Không XL</v>
      </c>
      <c r="G22" s="13"/>
      <c r="H22" s="17" t="str">
        <f t="shared" si="1"/>
        <v>Không XL</v>
      </c>
      <c r="I22" s="35"/>
    </row>
    <row r="23" spans="1:9" s="5" customFormat="1" ht="18.95" customHeight="1">
      <c r="A23" s="13">
        <v>12</v>
      </c>
      <c r="B23" s="66" t="s">
        <v>290</v>
      </c>
      <c r="C23" s="15" t="s">
        <v>291</v>
      </c>
      <c r="D23" s="16" t="s">
        <v>292</v>
      </c>
      <c r="E23" s="13"/>
      <c r="F23" s="17" t="str">
        <f t="shared" si="0"/>
        <v>Không XL</v>
      </c>
      <c r="G23" s="13"/>
      <c r="H23" s="17" t="str">
        <f t="shared" si="1"/>
        <v>Không XL</v>
      </c>
      <c r="I23" s="34"/>
    </row>
    <row r="24" spans="1:9" s="5" customFormat="1" ht="18.95" customHeight="1">
      <c r="A24" s="13">
        <v>13</v>
      </c>
      <c r="B24" s="66" t="s">
        <v>293</v>
      </c>
      <c r="C24" s="15" t="s">
        <v>171</v>
      </c>
      <c r="D24" s="16" t="s">
        <v>294</v>
      </c>
      <c r="E24" s="13"/>
      <c r="F24" s="17" t="str">
        <f t="shared" si="0"/>
        <v>Không XL</v>
      </c>
      <c r="G24" s="13"/>
      <c r="H24" s="17" t="str">
        <f t="shared" si="1"/>
        <v>Không XL</v>
      </c>
      <c r="I24" s="34"/>
    </row>
    <row r="25" spans="1:9" s="5" customFormat="1" ht="18.95" customHeight="1">
      <c r="A25" s="13">
        <v>14</v>
      </c>
      <c r="B25" s="66" t="s">
        <v>295</v>
      </c>
      <c r="C25" s="15" t="s">
        <v>296</v>
      </c>
      <c r="D25" s="16" t="s">
        <v>172</v>
      </c>
      <c r="E25" s="13"/>
      <c r="F25" s="17" t="str">
        <f t="shared" si="0"/>
        <v>Không XL</v>
      </c>
      <c r="G25" s="13"/>
      <c r="H25" s="17" t="str">
        <f t="shared" si="1"/>
        <v>Không XL</v>
      </c>
      <c r="I25" s="34"/>
    </row>
    <row r="26" spans="1:9" s="5" customFormat="1" ht="18.95" customHeight="1">
      <c r="A26" s="13">
        <v>15</v>
      </c>
      <c r="B26" s="66" t="s">
        <v>297</v>
      </c>
      <c r="C26" s="15" t="s">
        <v>298</v>
      </c>
      <c r="D26" s="16" t="s">
        <v>241</v>
      </c>
      <c r="E26" s="13"/>
      <c r="F26" s="17" t="str">
        <f t="shared" si="0"/>
        <v>Không XL</v>
      </c>
      <c r="G26" s="13"/>
      <c r="H26" s="17" t="str">
        <f t="shared" si="1"/>
        <v>Không XL</v>
      </c>
      <c r="I26" s="18"/>
    </row>
    <row r="27" spans="1:9" s="5" customFormat="1" ht="18.95" customHeight="1">
      <c r="A27" s="13">
        <v>16</v>
      </c>
      <c r="B27" s="66" t="s">
        <v>299</v>
      </c>
      <c r="C27" s="15" t="s">
        <v>300</v>
      </c>
      <c r="D27" s="16" t="s">
        <v>175</v>
      </c>
      <c r="E27" s="13"/>
      <c r="F27" s="17" t="str">
        <f t="shared" si="0"/>
        <v>Không XL</v>
      </c>
      <c r="G27" s="13"/>
      <c r="H27" s="17" t="str">
        <f t="shared" si="1"/>
        <v>Không XL</v>
      </c>
      <c r="I27" s="34"/>
    </row>
    <row r="28" spans="1:9" s="5" customFormat="1" ht="18.95" customHeight="1">
      <c r="A28" s="13">
        <v>17</v>
      </c>
      <c r="B28" s="66" t="s">
        <v>301</v>
      </c>
      <c r="C28" s="15" t="s">
        <v>207</v>
      </c>
      <c r="D28" s="16" t="s">
        <v>175</v>
      </c>
      <c r="E28" s="13"/>
      <c r="F28" s="17" t="str">
        <f t="shared" si="0"/>
        <v>Không XL</v>
      </c>
      <c r="G28" s="13"/>
      <c r="H28" s="17" t="str">
        <f t="shared" si="1"/>
        <v>Không XL</v>
      </c>
      <c r="I28" s="34"/>
    </row>
    <row r="29" spans="1:9" s="5" customFormat="1" ht="18.95" customHeight="1">
      <c r="A29" s="13">
        <v>18</v>
      </c>
      <c r="B29" s="66" t="s">
        <v>302</v>
      </c>
      <c r="C29" s="15" t="s">
        <v>303</v>
      </c>
      <c r="D29" s="16" t="s">
        <v>175</v>
      </c>
      <c r="E29" s="13"/>
      <c r="F29" s="17" t="str">
        <f t="shared" si="0"/>
        <v>Không XL</v>
      </c>
      <c r="G29" s="13"/>
      <c r="H29" s="17" t="str">
        <f t="shared" si="1"/>
        <v>Không XL</v>
      </c>
      <c r="I29" s="34"/>
    </row>
    <row r="30" spans="1:9" s="5" customFormat="1" ht="18.95" customHeight="1">
      <c r="A30" s="13">
        <v>19</v>
      </c>
      <c r="B30" s="66" t="s">
        <v>304</v>
      </c>
      <c r="C30" s="15" t="s">
        <v>305</v>
      </c>
      <c r="D30" s="16" t="s">
        <v>175</v>
      </c>
      <c r="E30" s="13"/>
      <c r="F30" s="17" t="str">
        <f t="shared" si="0"/>
        <v>Không XL</v>
      </c>
      <c r="G30" s="13"/>
      <c r="H30" s="17" t="str">
        <f t="shared" si="1"/>
        <v>Không XL</v>
      </c>
      <c r="I30" s="34"/>
    </row>
    <row r="31" spans="1:9" s="5" customFormat="1" ht="18.95" customHeight="1">
      <c r="A31" s="13">
        <v>20</v>
      </c>
      <c r="B31" s="66" t="s">
        <v>306</v>
      </c>
      <c r="C31" s="15" t="s">
        <v>307</v>
      </c>
      <c r="D31" s="16" t="s">
        <v>308</v>
      </c>
      <c r="E31" s="13"/>
      <c r="F31" s="17" t="str">
        <f t="shared" si="0"/>
        <v>Không XL</v>
      </c>
      <c r="G31" s="13"/>
      <c r="H31" s="17" t="str">
        <f t="shared" si="1"/>
        <v>Không XL</v>
      </c>
      <c r="I31" s="30"/>
    </row>
    <row r="32" spans="1:9" s="5" customFormat="1" ht="18.95" customHeight="1">
      <c r="A32" s="13">
        <v>21</v>
      </c>
      <c r="B32" s="66" t="s">
        <v>309</v>
      </c>
      <c r="C32" s="15" t="s">
        <v>233</v>
      </c>
      <c r="D32" s="16" t="s">
        <v>242</v>
      </c>
      <c r="E32" s="13"/>
      <c r="F32" s="17" t="str">
        <f t="shared" si="0"/>
        <v>Không XL</v>
      </c>
      <c r="G32" s="13"/>
      <c r="H32" s="17" t="str">
        <f t="shared" si="1"/>
        <v>Không XL</v>
      </c>
      <c r="I32" s="73" t="s">
        <v>169</v>
      </c>
    </row>
    <row r="33" spans="1:9" s="5" customFormat="1" ht="18.95" customHeight="1">
      <c r="A33" s="13">
        <v>22</v>
      </c>
      <c r="B33" s="66" t="s">
        <v>310</v>
      </c>
      <c r="C33" s="15" t="s">
        <v>311</v>
      </c>
      <c r="D33" s="16" t="s">
        <v>312</v>
      </c>
      <c r="E33" s="13"/>
      <c r="F33" s="17" t="str">
        <f t="shared" si="0"/>
        <v>Không XL</v>
      </c>
      <c r="G33" s="13"/>
      <c r="H33" s="17" t="str">
        <f t="shared" si="1"/>
        <v>Không XL</v>
      </c>
      <c r="I33" s="18"/>
    </row>
    <row r="34" spans="1:9" s="5" customFormat="1" ht="18.95" customHeight="1">
      <c r="A34" s="13">
        <v>23</v>
      </c>
      <c r="B34" s="66" t="s">
        <v>313</v>
      </c>
      <c r="C34" s="15" t="s">
        <v>314</v>
      </c>
      <c r="D34" s="16" t="s">
        <v>315</v>
      </c>
      <c r="E34" s="13"/>
      <c r="F34" s="17" t="str">
        <f t="shared" si="0"/>
        <v>Không XL</v>
      </c>
      <c r="G34" s="13"/>
      <c r="H34" s="17" t="str">
        <f t="shared" si="1"/>
        <v>Không XL</v>
      </c>
      <c r="I34" s="18"/>
    </row>
    <row r="35" spans="1:9" s="5" customFormat="1" ht="18.95" customHeight="1">
      <c r="A35" s="13">
        <v>24</v>
      </c>
      <c r="B35" s="66" t="s">
        <v>316</v>
      </c>
      <c r="C35" s="15" t="s">
        <v>317</v>
      </c>
      <c r="D35" s="16" t="s">
        <v>266</v>
      </c>
      <c r="E35" s="13"/>
      <c r="F35" s="17" t="str">
        <f t="shared" si="0"/>
        <v>Không XL</v>
      </c>
      <c r="G35" s="13"/>
      <c r="H35" s="17" t="str">
        <f t="shared" si="1"/>
        <v>Không XL</v>
      </c>
      <c r="I35" s="18"/>
    </row>
    <row r="36" spans="1:9" s="5" customFormat="1" ht="18.95" customHeight="1">
      <c r="A36" s="13">
        <v>25</v>
      </c>
      <c r="B36" s="66" t="s">
        <v>318</v>
      </c>
      <c r="C36" s="15" t="s">
        <v>173</v>
      </c>
      <c r="D36" s="16" t="s">
        <v>209</v>
      </c>
      <c r="E36" s="13"/>
      <c r="F36" s="17" t="str">
        <f t="shared" si="0"/>
        <v>Không XL</v>
      </c>
      <c r="G36" s="13"/>
      <c r="H36" s="17" t="str">
        <f t="shared" si="1"/>
        <v>Không XL</v>
      </c>
      <c r="I36" s="18"/>
    </row>
    <row r="37" spans="1:9" s="5" customFormat="1" ht="18.95" customHeight="1">
      <c r="A37" s="13">
        <v>26</v>
      </c>
      <c r="B37" s="66" t="s">
        <v>319</v>
      </c>
      <c r="C37" s="15" t="s">
        <v>320</v>
      </c>
      <c r="D37" s="16" t="s">
        <v>321</v>
      </c>
      <c r="E37" s="13"/>
      <c r="F37" s="17" t="str">
        <f t="shared" si="0"/>
        <v>Không XL</v>
      </c>
      <c r="G37" s="13"/>
      <c r="H37" s="17" t="str">
        <f t="shared" si="1"/>
        <v>Không XL</v>
      </c>
      <c r="I37" s="18"/>
    </row>
    <row r="38" spans="1:9" s="5" customFormat="1" ht="18.95" customHeight="1">
      <c r="A38" s="13">
        <v>27</v>
      </c>
      <c r="B38" s="66" t="s">
        <v>322</v>
      </c>
      <c r="C38" s="15" t="s">
        <v>323</v>
      </c>
      <c r="D38" s="16" t="s">
        <v>324</v>
      </c>
      <c r="E38" s="13"/>
      <c r="F38" s="17" t="str">
        <f t="shared" si="0"/>
        <v>Không XL</v>
      </c>
      <c r="G38" s="13"/>
      <c r="H38" s="17" t="str">
        <f t="shared" si="1"/>
        <v>Không XL</v>
      </c>
      <c r="I38" s="18"/>
    </row>
    <row r="39" spans="1:9" s="5" customFormat="1" ht="18.95" customHeight="1">
      <c r="A39" s="13">
        <v>28</v>
      </c>
      <c r="B39" s="66" t="s">
        <v>325</v>
      </c>
      <c r="C39" s="15" t="s">
        <v>326</v>
      </c>
      <c r="D39" s="16" t="s">
        <v>184</v>
      </c>
      <c r="E39" s="13"/>
      <c r="F39" s="17" t="str">
        <f t="shared" si="0"/>
        <v>Không XL</v>
      </c>
      <c r="G39" s="13"/>
      <c r="H39" s="17" t="str">
        <f t="shared" si="1"/>
        <v>Không XL</v>
      </c>
      <c r="I39" s="73" t="s">
        <v>165</v>
      </c>
    </row>
    <row r="40" spans="1:9" s="5" customFormat="1" ht="18.95" customHeight="1">
      <c r="A40" s="13">
        <v>29</v>
      </c>
      <c r="B40" s="66" t="s">
        <v>327</v>
      </c>
      <c r="C40" s="15" t="s">
        <v>185</v>
      </c>
      <c r="D40" s="16" t="s">
        <v>186</v>
      </c>
      <c r="E40" s="13"/>
      <c r="F40" s="17" t="str">
        <f t="shared" si="0"/>
        <v>Không XL</v>
      </c>
      <c r="G40" s="13"/>
      <c r="H40" s="17" t="str">
        <f t="shared" si="1"/>
        <v>Không XL</v>
      </c>
      <c r="I40" s="73" t="s">
        <v>481</v>
      </c>
    </row>
    <row r="41" spans="1:9" s="5" customFormat="1" ht="18.95" customHeight="1">
      <c r="A41" s="13">
        <v>30</v>
      </c>
      <c r="B41" s="66" t="s">
        <v>328</v>
      </c>
      <c r="C41" s="15" t="s">
        <v>329</v>
      </c>
      <c r="D41" s="16" t="s">
        <v>190</v>
      </c>
      <c r="E41" s="13"/>
      <c r="F41" s="17" t="str">
        <f t="shared" si="0"/>
        <v>Không XL</v>
      </c>
      <c r="G41" s="13"/>
      <c r="H41" s="17" t="str">
        <f t="shared" si="1"/>
        <v>Không XL</v>
      </c>
      <c r="I41" s="18"/>
    </row>
    <row r="42" spans="1:9" s="5" customFormat="1" ht="18.95" customHeight="1">
      <c r="A42" s="13">
        <v>31</v>
      </c>
      <c r="B42" s="66" t="s">
        <v>330</v>
      </c>
      <c r="C42" s="15" t="s">
        <v>206</v>
      </c>
      <c r="D42" s="16" t="s">
        <v>331</v>
      </c>
      <c r="E42" s="13"/>
      <c r="F42" s="17" t="str">
        <f t="shared" si="0"/>
        <v>Không XL</v>
      </c>
      <c r="G42" s="13"/>
      <c r="H42" s="17" t="str">
        <f t="shared" si="1"/>
        <v>Không XL</v>
      </c>
      <c r="I42" s="34"/>
    </row>
    <row r="43" spans="1:9" s="5" customFormat="1" ht="18.95" customHeight="1">
      <c r="A43" s="13">
        <v>32</v>
      </c>
      <c r="B43" s="66" t="s">
        <v>332</v>
      </c>
      <c r="C43" s="15" t="s">
        <v>333</v>
      </c>
      <c r="D43" s="16" t="s">
        <v>234</v>
      </c>
      <c r="E43" s="13"/>
      <c r="F43" s="17" t="str">
        <f t="shared" si="0"/>
        <v>Không XL</v>
      </c>
      <c r="G43" s="13"/>
      <c r="H43" s="17" t="str">
        <f t="shared" si="1"/>
        <v>Không XL</v>
      </c>
      <c r="I43" s="34"/>
    </row>
    <row r="44" spans="1:9" s="5" customFormat="1" ht="18.95" customHeight="1">
      <c r="A44" s="13">
        <v>33</v>
      </c>
      <c r="B44" s="66" t="s">
        <v>334</v>
      </c>
      <c r="C44" s="15" t="s">
        <v>335</v>
      </c>
      <c r="D44" s="16" t="s">
        <v>336</v>
      </c>
      <c r="E44" s="13"/>
      <c r="F44" s="17" t="str">
        <f t="shared" si="0"/>
        <v>Không XL</v>
      </c>
      <c r="G44" s="13"/>
      <c r="H44" s="17" t="str">
        <f t="shared" si="1"/>
        <v>Không XL</v>
      </c>
      <c r="I44" s="18"/>
    </row>
    <row r="45" spans="1:9" s="5" customFormat="1" ht="18.95" customHeight="1">
      <c r="A45" s="13">
        <v>34</v>
      </c>
      <c r="B45" s="66" t="s">
        <v>337</v>
      </c>
      <c r="C45" s="15" t="s">
        <v>211</v>
      </c>
      <c r="D45" s="16" t="s">
        <v>214</v>
      </c>
      <c r="E45" s="13"/>
      <c r="F45" s="17" t="str">
        <f t="shared" si="0"/>
        <v>Không XL</v>
      </c>
      <c r="G45" s="13"/>
      <c r="H45" s="17" t="str">
        <f t="shared" si="1"/>
        <v>Không XL</v>
      </c>
      <c r="I45" s="73" t="s">
        <v>167</v>
      </c>
    </row>
    <row r="46" spans="1:9" s="5" customFormat="1" ht="18.95" customHeight="1">
      <c r="A46" s="13">
        <v>35</v>
      </c>
      <c r="B46" s="66" t="s">
        <v>338</v>
      </c>
      <c r="C46" s="15" t="s">
        <v>168</v>
      </c>
      <c r="D46" s="16" t="s">
        <v>250</v>
      </c>
      <c r="E46" s="13"/>
      <c r="F46" s="17" t="str">
        <f t="shared" si="0"/>
        <v>Không XL</v>
      </c>
      <c r="G46" s="13"/>
      <c r="H46" s="17" t="str">
        <f t="shared" si="1"/>
        <v>Không XL</v>
      </c>
      <c r="I46" s="34"/>
    </row>
    <row r="47" spans="1:9" s="5" customFormat="1" ht="18.95" customHeight="1">
      <c r="A47" s="13">
        <v>36</v>
      </c>
      <c r="B47" s="66" t="s">
        <v>339</v>
      </c>
      <c r="C47" s="15" t="s">
        <v>268</v>
      </c>
      <c r="D47" s="16" t="s">
        <v>230</v>
      </c>
      <c r="E47" s="13"/>
      <c r="F47" s="17" t="str">
        <f t="shared" si="0"/>
        <v>Không XL</v>
      </c>
      <c r="G47" s="13"/>
      <c r="H47" s="17" t="str">
        <f t="shared" si="1"/>
        <v>Không XL</v>
      </c>
      <c r="I47" s="35"/>
    </row>
    <row r="48" spans="1:9" s="5" customFormat="1" ht="18.95" customHeight="1">
      <c r="A48" s="13">
        <v>37</v>
      </c>
      <c r="B48" s="66" t="s">
        <v>340</v>
      </c>
      <c r="C48" s="15" t="s">
        <v>341</v>
      </c>
      <c r="D48" s="16" t="s">
        <v>342</v>
      </c>
      <c r="E48" s="13"/>
      <c r="F48" s="17" t="str">
        <f t="shared" si="0"/>
        <v>Không XL</v>
      </c>
      <c r="G48" s="13"/>
      <c r="H48" s="17" t="str">
        <f t="shared" si="1"/>
        <v>Không XL</v>
      </c>
      <c r="I48" s="34"/>
    </row>
    <row r="49" spans="1:10" s="5" customFormat="1" ht="18.95" customHeight="1">
      <c r="A49" s="13">
        <v>38</v>
      </c>
      <c r="B49" s="66" t="s">
        <v>343</v>
      </c>
      <c r="C49" s="15" t="s">
        <v>344</v>
      </c>
      <c r="D49" s="16" t="s">
        <v>196</v>
      </c>
      <c r="E49" s="13"/>
      <c r="F49" s="17" t="str">
        <f t="shared" si="0"/>
        <v>Không XL</v>
      </c>
      <c r="G49" s="13"/>
      <c r="H49" s="17" t="str">
        <f t="shared" si="1"/>
        <v>Không XL</v>
      </c>
      <c r="I49" s="35"/>
    </row>
    <row r="50" spans="1:10" s="5" customFormat="1" ht="18.95" customHeight="1">
      <c r="A50" s="13">
        <v>39</v>
      </c>
      <c r="B50" s="66" t="s">
        <v>345</v>
      </c>
      <c r="C50" s="15" t="s">
        <v>219</v>
      </c>
      <c r="D50" s="16" t="s">
        <v>251</v>
      </c>
      <c r="E50" s="13"/>
      <c r="F50" s="17" t="str">
        <f t="shared" si="0"/>
        <v>Không XL</v>
      </c>
      <c r="G50" s="13"/>
      <c r="H50" s="17" t="str">
        <f t="shared" si="1"/>
        <v>Không XL</v>
      </c>
      <c r="I50" s="35"/>
    </row>
    <row r="51" spans="1:10" s="5" customFormat="1" ht="18.95" customHeight="1">
      <c r="A51" s="13">
        <v>40</v>
      </c>
      <c r="B51" s="66" t="s">
        <v>346</v>
      </c>
      <c r="C51" s="15" t="s">
        <v>347</v>
      </c>
      <c r="D51" s="16" t="s">
        <v>232</v>
      </c>
      <c r="E51" s="13"/>
      <c r="F51" s="17" t="str">
        <f t="shared" si="0"/>
        <v>Không XL</v>
      </c>
      <c r="G51" s="13"/>
      <c r="H51" s="17" t="str">
        <f t="shared" si="1"/>
        <v>Không XL</v>
      </c>
      <c r="I51" s="35"/>
    </row>
    <row r="52" spans="1:10" s="5" customFormat="1" ht="18.95" customHeight="1">
      <c r="A52" s="13">
        <v>41</v>
      </c>
      <c r="B52" s="66" t="s">
        <v>348</v>
      </c>
      <c r="C52" s="15" t="s">
        <v>349</v>
      </c>
      <c r="D52" s="16" t="s">
        <v>232</v>
      </c>
      <c r="E52" s="13"/>
      <c r="F52" s="17" t="str">
        <f t="shared" si="0"/>
        <v>Không XL</v>
      </c>
      <c r="G52" s="13"/>
      <c r="H52" s="17" t="str">
        <f t="shared" si="1"/>
        <v>Không XL</v>
      </c>
      <c r="I52" s="34"/>
    </row>
    <row r="53" spans="1:10" ht="20.100000000000001" customHeight="1">
      <c r="A53" s="8"/>
      <c r="B53" s="8"/>
      <c r="C53" s="110" t="s">
        <v>148</v>
      </c>
      <c r="D53" s="110"/>
      <c r="E53" s="110"/>
      <c r="F53" s="110"/>
      <c r="G53" s="110"/>
      <c r="H53" s="110"/>
      <c r="I53" s="110"/>
    </row>
    <row r="54" spans="1:10" ht="18" customHeight="1">
      <c r="C54" s="101" t="s">
        <v>149</v>
      </c>
      <c r="D54" s="102"/>
      <c r="E54" s="111" t="s">
        <v>144</v>
      </c>
      <c r="F54" s="112"/>
      <c r="G54" s="111" t="s">
        <v>145</v>
      </c>
      <c r="H54" s="112"/>
      <c r="I54" s="95" t="s">
        <v>10</v>
      </c>
    </row>
    <row r="55" spans="1:10" s="5" customFormat="1" ht="18" customHeight="1">
      <c r="C55" s="103"/>
      <c r="D55" s="104"/>
      <c r="E55" s="12" t="s">
        <v>150</v>
      </c>
      <c r="F55" s="18" t="s">
        <v>151</v>
      </c>
      <c r="G55" s="12" t="s">
        <v>150</v>
      </c>
      <c r="H55" s="18" t="s">
        <v>151</v>
      </c>
      <c r="I55" s="96"/>
    </row>
    <row r="56" spans="1:10" ht="18" customHeight="1">
      <c r="C56" s="105" t="s">
        <v>152</v>
      </c>
      <c r="D56" s="106"/>
      <c r="E56" s="19">
        <f>COUNTIF(F12:F52,"Xuất sắc")</f>
        <v>0</v>
      </c>
      <c r="F56" s="20">
        <f t="shared" ref="F56:F61" si="2">E56*100/$A$52</f>
        <v>0</v>
      </c>
      <c r="G56" s="19">
        <f>COUNTIF(H12:H52,"Xuất sắc")</f>
        <v>0</v>
      </c>
      <c r="H56" s="20">
        <f t="shared" ref="H56:H61" si="3">G56*100/$A$52</f>
        <v>0</v>
      </c>
      <c r="I56" s="31"/>
    </row>
    <row r="57" spans="1:10" ht="18" customHeight="1">
      <c r="C57" s="105" t="s">
        <v>153</v>
      </c>
      <c r="D57" s="106"/>
      <c r="E57" s="19">
        <f>COUNTIF(F12:F52,"Tốt")</f>
        <v>0</v>
      </c>
      <c r="F57" s="20">
        <f t="shared" si="2"/>
        <v>0</v>
      </c>
      <c r="G57" s="19">
        <f>COUNTIF(H12:H52,"Tốt")</f>
        <v>0</v>
      </c>
      <c r="H57" s="20">
        <f t="shared" si="3"/>
        <v>0</v>
      </c>
      <c r="I57" s="31"/>
    </row>
    <row r="58" spans="1:10" ht="18" customHeight="1">
      <c r="C58" s="105" t="s">
        <v>154</v>
      </c>
      <c r="D58" s="106"/>
      <c r="E58" s="19">
        <f>COUNTIF(F12:F52,"Khá")</f>
        <v>0</v>
      </c>
      <c r="F58" s="20">
        <f t="shared" si="2"/>
        <v>0</v>
      </c>
      <c r="G58" s="19">
        <f>COUNTIF(H12:H52,"Khá")</f>
        <v>0</v>
      </c>
      <c r="H58" s="20">
        <f t="shared" si="3"/>
        <v>0</v>
      </c>
      <c r="I58" s="31"/>
    </row>
    <row r="59" spans="1:10" ht="18" customHeight="1">
      <c r="C59" s="105" t="s">
        <v>155</v>
      </c>
      <c r="D59" s="106"/>
      <c r="E59" s="19">
        <f>COUNTIF(F12:F52,"TB")</f>
        <v>0</v>
      </c>
      <c r="F59" s="20">
        <f t="shared" si="2"/>
        <v>0</v>
      </c>
      <c r="G59" s="19">
        <f>COUNTIF(H12:H52,"TB")</f>
        <v>0</v>
      </c>
      <c r="H59" s="20">
        <f t="shared" si="3"/>
        <v>0</v>
      </c>
      <c r="I59" s="31"/>
    </row>
    <row r="60" spans="1:10" ht="18" customHeight="1">
      <c r="C60" s="105" t="s">
        <v>156</v>
      </c>
      <c r="D60" s="106"/>
      <c r="E60" s="19">
        <f>COUNTIF(F12:F52,"Yếu")</f>
        <v>0</v>
      </c>
      <c r="F60" s="20">
        <f t="shared" si="2"/>
        <v>0</v>
      </c>
      <c r="G60" s="19">
        <f>COUNTIF(H12:H52,"Yếu")</f>
        <v>0</v>
      </c>
      <c r="H60" s="20">
        <f t="shared" si="3"/>
        <v>0</v>
      </c>
      <c r="I60" s="31"/>
    </row>
    <row r="61" spans="1:10" ht="18" customHeight="1">
      <c r="C61" s="107" t="s">
        <v>157</v>
      </c>
      <c r="D61" s="108"/>
      <c r="E61" s="21">
        <f>COUNTIF(F12:F52,"Không XL")</f>
        <v>41</v>
      </c>
      <c r="F61" s="22">
        <f t="shared" si="2"/>
        <v>100</v>
      </c>
      <c r="G61" s="21">
        <f>COUNTIF(H12:H52,"Không XL")</f>
        <v>41</v>
      </c>
      <c r="H61" s="22">
        <f t="shared" si="3"/>
        <v>100</v>
      </c>
      <c r="I61" s="32"/>
    </row>
    <row r="62" spans="1:10">
      <c r="C62" s="23"/>
      <c r="D62" s="23"/>
      <c r="F62" s="24"/>
    </row>
    <row r="63" spans="1:10" ht="18" customHeight="1">
      <c r="E63" s="109" t="s">
        <v>353</v>
      </c>
      <c r="F63" s="109"/>
      <c r="G63" s="109"/>
      <c r="H63" s="109"/>
      <c r="I63" s="109"/>
    </row>
    <row r="64" spans="1:10" ht="18" customHeight="1">
      <c r="A64" s="88" t="s">
        <v>159</v>
      </c>
      <c r="B64" s="88"/>
      <c r="C64" s="88"/>
      <c r="D64" s="88"/>
      <c r="E64" s="88"/>
      <c r="F64" s="88" t="s">
        <v>144</v>
      </c>
      <c r="G64" s="88"/>
      <c r="H64" s="88"/>
      <c r="I64" s="33" t="s">
        <v>160</v>
      </c>
      <c r="J64" s="33"/>
    </row>
    <row r="65" spans="4:9" ht="18" customHeight="1"/>
    <row r="66" spans="4:9" ht="18" customHeight="1"/>
    <row r="67" spans="4:9" ht="18" customHeight="1"/>
    <row r="68" spans="4:9" ht="18" customHeight="1"/>
    <row r="69" spans="4:9" s="6" customFormat="1" ht="18" customHeight="1">
      <c r="D69" s="9" t="s">
        <v>162</v>
      </c>
      <c r="G69" s="9" t="s">
        <v>351</v>
      </c>
      <c r="I69" s="6" t="s">
        <v>352</v>
      </c>
    </row>
  </sheetData>
  <mergeCells count="30">
    <mergeCell ref="A2:D2"/>
    <mergeCell ref="E2:I2"/>
    <mergeCell ref="A3:D3"/>
    <mergeCell ref="E3:I3"/>
    <mergeCell ref="A4:D4"/>
    <mergeCell ref="E4:I4"/>
    <mergeCell ref="C56:D56"/>
    <mergeCell ref="C57:D57"/>
    <mergeCell ref="A5:D5"/>
    <mergeCell ref="A6:I6"/>
    <mergeCell ref="A7:I7"/>
    <mergeCell ref="A8:I8"/>
    <mergeCell ref="E10:F10"/>
    <mergeCell ref="G10:H10"/>
    <mergeCell ref="A64:E64"/>
    <mergeCell ref="F64:H64"/>
    <mergeCell ref="A10:A11"/>
    <mergeCell ref="B10:B11"/>
    <mergeCell ref="I10:I11"/>
    <mergeCell ref="I54:I55"/>
    <mergeCell ref="C10:D11"/>
    <mergeCell ref="C54:D55"/>
    <mergeCell ref="C58:D58"/>
    <mergeCell ref="C59:D59"/>
    <mergeCell ref="C60:D60"/>
    <mergeCell ref="C61:D61"/>
    <mergeCell ref="E63:I63"/>
    <mergeCell ref="C53:I53"/>
    <mergeCell ref="E54:F54"/>
    <mergeCell ref="G54:H54"/>
  </mergeCells>
  <pageMargins left="0.51181102362204722" right="0.23622047244094491" top="0.51181102362204722" bottom="0.51181102362204722" header="0" footer="0.23622047244094491"/>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
  <sheetViews>
    <sheetView view="pageBreakPreview" zoomScaleNormal="100" workbookViewId="0">
      <selection activeCell="H41" sqref="H41"/>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4.95"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9" t="s">
        <v>400</v>
      </c>
      <c r="B8" s="115"/>
      <c r="C8" s="115"/>
      <c r="D8" s="115"/>
      <c r="E8" s="115"/>
      <c r="F8" s="115"/>
      <c r="G8" s="115"/>
      <c r="H8" s="115"/>
      <c r="I8" s="115"/>
      <c r="J8" s="29"/>
      <c r="K8" s="29"/>
      <c r="L8" s="29"/>
      <c r="M8" s="29"/>
      <c r="N8" s="29"/>
      <c r="O8" s="29"/>
      <c r="P8" s="29"/>
      <c r="Q8" s="29"/>
      <c r="R8" s="29"/>
      <c r="S8" s="29"/>
      <c r="T8" s="29"/>
    </row>
    <row r="9" spans="1:20" s="4" customFormat="1" ht="12" customHeight="1">
      <c r="A9" s="11"/>
      <c r="B9" s="11"/>
      <c r="C9" s="11"/>
      <c r="D9" s="11"/>
      <c r="E9" s="11"/>
      <c r="F9" s="11"/>
      <c r="G9" s="11"/>
      <c r="H9" s="11"/>
      <c r="I9" s="11"/>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24" customHeight="1">
      <c r="A12" s="13">
        <v>1</v>
      </c>
      <c r="B12" s="66" t="s">
        <v>354</v>
      </c>
      <c r="C12" s="15" t="s">
        <v>193</v>
      </c>
      <c r="D12" s="16" t="s">
        <v>163</v>
      </c>
      <c r="E12" s="13"/>
      <c r="F12" s="17" t="str">
        <f t="shared" ref="F12:F36" si="0">IF(AND(E12&gt;=90),"Xuất sắc",IF(AND(E12&gt;=80),"Tốt",IF(AND(E12&gt;=70),"Khá",IF(AND(E12&gt;=60),"TB",IF(AND(E12&gt;=50),"TB",IF(AND(E12&lt;50),IF(AND(E12&gt;0),"Yếu",IF(AND(E12=0),"Không XL"," "))))))))</f>
        <v>Không XL</v>
      </c>
      <c r="G12" s="13"/>
      <c r="H12" s="17" t="str">
        <f t="shared" ref="H12:H36" si="1">IF(AND(G12&gt;=90),"Xuất sắc",IF(AND(G12&gt;=80),"Tốt",IF(AND(G12&gt;=70),"Khá",IF(AND(G12&gt;=60),"TB",IF(AND(G12&gt;=50),"TB",IF(AND(G12&lt;50),IF(AND(G12&gt;0),"Yếu",IF(AND(G12=0),"Không XL"," "))))))))</f>
        <v>Không XL</v>
      </c>
      <c r="I12" s="35"/>
    </row>
    <row r="13" spans="1:20" s="5" customFormat="1" ht="24" customHeight="1">
      <c r="A13" s="13">
        <v>2</v>
      </c>
      <c r="B13" s="66" t="s">
        <v>355</v>
      </c>
      <c r="C13" s="15" t="s">
        <v>356</v>
      </c>
      <c r="D13" s="16" t="s">
        <v>166</v>
      </c>
      <c r="E13" s="13"/>
      <c r="F13" s="17" t="str">
        <f t="shared" si="0"/>
        <v>Không XL</v>
      </c>
      <c r="G13" s="13"/>
      <c r="H13" s="17" t="str">
        <f t="shared" si="1"/>
        <v>Không XL</v>
      </c>
      <c r="I13" s="30"/>
    </row>
    <row r="14" spans="1:20" s="5" customFormat="1" ht="24" customHeight="1">
      <c r="A14" s="13">
        <v>3</v>
      </c>
      <c r="B14" s="66" t="s">
        <v>357</v>
      </c>
      <c r="C14" s="15" t="s">
        <v>358</v>
      </c>
      <c r="D14" s="16" t="s">
        <v>236</v>
      </c>
      <c r="E14" s="13"/>
      <c r="F14" s="17" t="str">
        <f t="shared" si="0"/>
        <v>Không XL</v>
      </c>
      <c r="G14" s="13"/>
      <c r="H14" s="17" t="str">
        <f t="shared" si="1"/>
        <v>Không XL</v>
      </c>
      <c r="I14" s="30"/>
    </row>
    <row r="15" spans="1:20" s="5" customFormat="1" ht="24" customHeight="1">
      <c r="A15" s="13">
        <v>4</v>
      </c>
      <c r="B15" s="66" t="s">
        <v>359</v>
      </c>
      <c r="C15" s="15" t="s">
        <v>181</v>
      </c>
      <c r="D15" s="16" t="s">
        <v>255</v>
      </c>
      <c r="E15" s="13"/>
      <c r="F15" s="17" t="str">
        <f t="shared" si="0"/>
        <v>Không XL</v>
      </c>
      <c r="G15" s="13"/>
      <c r="H15" s="17" t="str">
        <f t="shared" si="1"/>
        <v>Không XL</v>
      </c>
      <c r="I15" s="34"/>
    </row>
    <row r="16" spans="1:20" s="5" customFormat="1" ht="24" customHeight="1">
      <c r="A16" s="13">
        <v>5</v>
      </c>
      <c r="B16" s="66" t="s">
        <v>360</v>
      </c>
      <c r="C16" s="15" t="s">
        <v>361</v>
      </c>
      <c r="D16" s="16" t="s">
        <v>204</v>
      </c>
      <c r="E16" s="13"/>
      <c r="F16" s="17" t="str">
        <f t="shared" si="0"/>
        <v>Không XL</v>
      </c>
      <c r="G16" s="13"/>
      <c r="H16" s="17" t="str">
        <f t="shared" si="1"/>
        <v>Không XL</v>
      </c>
      <c r="I16" s="34"/>
    </row>
    <row r="17" spans="1:9" s="5" customFormat="1" ht="24" customHeight="1">
      <c r="A17" s="13">
        <v>6</v>
      </c>
      <c r="B17" s="66" t="s">
        <v>362</v>
      </c>
      <c r="C17" s="15" t="s">
        <v>363</v>
      </c>
      <c r="D17" s="16" t="s">
        <v>174</v>
      </c>
      <c r="E17" s="13"/>
      <c r="F17" s="17" t="str">
        <f t="shared" si="0"/>
        <v>Không XL</v>
      </c>
      <c r="G17" s="13"/>
      <c r="H17" s="17" t="str">
        <f t="shared" si="1"/>
        <v>Không XL</v>
      </c>
      <c r="I17" s="34"/>
    </row>
    <row r="18" spans="1:9" s="5" customFormat="1" ht="24" customHeight="1">
      <c r="A18" s="13">
        <v>7</v>
      </c>
      <c r="B18" s="66" t="s">
        <v>364</v>
      </c>
      <c r="C18" s="15" t="s">
        <v>171</v>
      </c>
      <c r="D18" s="16" t="s">
        <v>174</v>
      </c>
      <c r="E18" s="13"/>
      <c r="F18" s="17" t="str">
        <f t="shared" si="0"/>
        <v>Không XL</v>
      </c>
      <c r="G18" s="13"/>
      <c r="H18" s="17" t="str">
        <f t="shared" si="1"/>
        <v>Không XL</v>
      </c>
      <c r="I18" s="18"/>
    </row>
    <row r="19" spans="1:9" s="5" customFormat="1" ht="24" customHeight="1">
      <c r="A19" s="13">
        <v>8</v>
      </c>
      <c r="B19" s="66" t="s">
        <v>365</v>
      </c>
      <c r="C19" s="15" t="s">
        <v>227</v>
      </c>
      <c r="D19" s="16" t="s">
        <v>366</v>
      </c>
      <c r="E19" s="13"/>
      <c r="F19" s="17" t="str">
        <f t="shared" si="0"/>
        <v>Không XL</v>
      </c>
      <c r="G19" s="13"/>
      <c r="H19" s="17" t="str">
        <f t="shared" si="1"/>
        <v>Không XL</v>
      </c>
      <c r="I19" s="34"/>
    </row>
    <row r="20" spans="1:9" s="5" customFormat="1" ht="24" customHeight="1">
      <c r="A20" s="13">
        <v>9</v>
      </c>
      <c r="B20" s="66" t="s">
        <v>367</v>
      </c>
      <c r="C20" s="15" t="s">
        <v>368</v>
      </c>
      <c r="D20" s="16" t="s">
        <v>175</v>
      </c>
      <c r="E20" s="13"/>
      <c r="F20" s="17" t="str">
        <f t="shared" si="0"/>
        <v>Không XL</v>
      </c>
      <c r="G20" s="13"/>
      <c r="H20" s="17" t="str">
        <f t="shared" si="1"/>
        <v>Không XL</v>
      </c>
      <c r="I20" s="35"/>
    </row>
    <row r="21" spans="1:9" s="5" customFormat="1" ht="24" customHeight="1">
      <c r="A21" s="13">
        <v>10</v>
      </c>
      <c r="B21" s="66" t="s">
        <v>369</v>
      </c>
      <c r="C21" s="15" t="s">
        <v>370</v>
      </c>
      <c r="D21" s="16" t="s">
        <v>256</v>
      </c>
      <c r="E21" s="13"/>
      <c r="F21" s="17" t="str">
        <f t="shared" si="0"/>
        <v>Không XL</v>
      </c>
      <c r="G21" s="13"/>
      <c r="H21" s="17" t="str">
        <f t="shared" si="1"/>
        <v>Không XL</v>
      </c>
      <c r="I21" s="35"/>
    </row>
    <row r="22" spans="1:9" s="5" customFormat="1" ht="24" customHeight="1">
      <c r="A22" s="13">
        <v>11</v>
      </c>
      <c r="B22" s="66" t="s">
        <v>371</v>
      </c>
      <c r="C22" s="15" t="s">
        <v>372</v>
      </c>
      <c r="D22" s="16" t="s">
        <v>308</v>
      </c>
      <c r="E22" s="13"/>
      <c r="F22" s="17" t="str">
        <f t="shared" si="0"/>
        <v>Không XL</v>
      </c>
      <c r="G22" s="13"/>
      <c r="H22" s="17" t="str">
        <f t="shared" si="1"/>
        <v>Không XL</v>
      </c>
      <c r="I22" s="74" t="s">
        <v>165</v>
      </c>
    </row>
    <row r="23" spans="1:9" s="5" customFormat="1" ht="24" customHeight="1">
      <c r="A23" s="13">
        <v>12</v>
      </c>
      <c r="B23" s="66" t="s">
        <v>373</v>
      </c>
      <c r="C23" s="15" t="s">
        <v>202</v>
      </c>
      <c r="D23" s="16" t="s">
        <v>226</v>
      </c>
      <c r="E23" s="13"/>
      <c r="F23" s="17" t="str">
        <f t="shared" si="0"/>
        <v>Không XL</v>
      </c>
      <c r="G23" s="13"/>
      <c r="H23" s="17" t="str">
        <f t="shared" si="1"/>
        <v>Không XL</v>
      </c>
      <c r="I23" s="34"/>
    </row>
    <row r="24" spans="1:9" s="5" customFormat="1" ht="24" customHeight="1">
      <c r="A24" s="13">
        <v>13</v>
      </c>
      <c r="B24" s="66" t="s">
        <v>374</v>
      </c>
      <c r="C24" s="15" t="s">
        <v>320</v>
      </c>
      <c r="D24" s="16" t="s">
        <v>375</v>
      </c>
      <c r="E24" s="13"/>
      <c r="F24" s="17" t="str">
        <f t="shared" si="0"/>
        <v>Không XL</v>
      </c>
      <c r="G24" s="13"/>
      <c r="H24" s="17" t="str">
        <f t="shared" si="1"/>
        <v>Không XL</v>
      </c>
      <c r="I24" s="34"/>
    </row>
    <row r="25" spans="1:9" s="5" customFormat="1" ht="24" customHeight="1">
      <c r="A25" s="13">
        <v>14</v>
      </c>
      <c r="B25" s="66" t="s">
        <v>376</v>
      </c>
      <c r="C25" s="15" t="s">
        <v>377</v>
      </c>
      <c r="D25" s="16" t="s">
        <v>208</v>
      </c>
      <c r="E25" s="13"/>
      <c r="F25" s="17" t="str">
        <f t="shared" si="0"/>
        <v>Không XL</v>
      </c>
      <c r="G25" s="13"/>
      <c r="H25" s="17" t="str">
        <f t="shared" si="1"/>
        <v>Không XL</v>
      </c>
      <c r="I25" s="34"/>
    </row>
    <row r="26" spans="1:9" s="5" customFormat="1" ht="24" customHeight="1">
      <c r="A26" s="13">
        <v>15</v>
      </c>
      <c r="B26" s="66" t="s">
        <v>378</v>
      </c>
      <c r="C26" s="15" t="s">
        <v>379</v>
      </c>
      <c r="D26" s="16" t="s">
        <v>380</v>
      </c>
      <c r="E26" s="13"/>
      <c r="F26" s="17" t="str">
        <f t="shared" si="0"/>
        <v>Không XL</v>
      </c>
      <c r="G26" s="13"/>
      <c r="H26" s="17" t="str">
        <f t="shared" si="1"/>
        <v>Không XL</v>
      </c>
      <c r="I26" s="18"/>
    </row>
    <row r="27" spans="1:9" s="5" customFormat="1" ht="24" customHeight="1">
      <c r="A27" s="13">
        <v>16</v>
      </c>
      <c r="B27" s="66" t="s">
        <v>381</v>
      </c>
      <c r="C27" s="15" t="s">
        <v>382</v>
      </c>
      <c r="D27" s="16" t="s">
        <v>267</v>
      </c>
      <c r="E27" s="13"/>
      <c r="F27" s="17" t="str">
        <f t="shared" si="0"/>
        <v>Không XL</v>
      </c>
      <c r="G27" s="13"/>
      <c r="H27" s="17" t="str">
        <f t="shared" si="1"/>
        <v>Không XL</v>
      </c>
      <c r="I27" s="34"/>
    </row>
    <row r="28" spans="1:9" s="5" customFormat="1" ht="24" customHeight="1">
      <c r="A28" s="13">
        <v>17</v>
      </c>
      <c r="B28" s="66" t="s">
        <v>383</v>
      </c>
      <c r="C28" s="15" t="s">
        <v>384</v>
      </c>
      <c r="D28" s="16" t="s">
        <v>267</v>
      </c>
      <c r="E28" s="13"/>
      <c r="F28" s="17" t="str">
        <f t="shared" si="0"/>
        <v>Không XL</v>
      </c>
      <c r="G28" s="13"/>
      <c r="H28" s="17" t="str">
        <f t="shared" si="1"/>
        <v>Không XL</v>
      </c>
      <c r="I28" s="34"/>
    </row>
    <row r="29" spans="1:9" s="5" customFormat="1" ht="24" customHeight="1">
      <c r="A29" s="13">
        <v>18</v>
      </c>
      <c r="B29" s="66" t="s">
        <v>385</v>
      </c>
      <c r="C29" s="15" t="s">
        <v>386</v>
      </c>
      <c r="D29" s="16" t="s">
        <v>228</v>
      </c>
      <c r="E29" s="13"/>
      <c r="F29" s="17" t="str">
        <f t="shared" si="0"/>
        <v>Không XL</v>
      </c>
      <c r="G29" s="13"/>
      <c r="H29" s="17" t="str">
        <f t="shared" si="1"/>
        <v>Không XL</v>
      </c>
      <c r="I29" s="34"/>
    </row>
    <row r="30" spans="1:9" s="5" customFormat="1" ht="24" customHeight="1">
      <c r="A30" s="13">
        <v>19</v>
      </c>
      <c r="B30" s="66" t="s">
        <v>387</v>
      </c>
      <c r="C30" s="15" t="s">
        <v>388</v>
      </c>
      <c r="D30" s="16" t="s">
        <v>186</v>
      </c>
      <c r="E30" s="13"/>
      <c r="F30" s="17" t="str">
        <f t="shared" si="0"/>
        <v>Không XL</v>
      </c>
      <c r="G30" s="13"/>
      <c r="H30" s="17" t="str">
        <f t="shared" si="1"/>
        <v>Không XL</v>
      </c>
      <c r="I30" s="34"/>
    </row>
    <row r="31" spans="1:9" s="5" customFormat="1" ht="24" customHeight="1">
      <c r="A31" s="13">
        <v>20</v>
      </c>
      <c r="B31" s="66" t="s">
        <v>389</v>
      </c>
      <c r="C31" s="15" t="s">
        <v>180</v>
      </c>
      <c r="D31" s="16" t="s">
        <v>248</v>
      </c>
      <c r="E31" s="13"/>
      <c r="F31" s="17" t="str">
        <f t="shared" si="0"/>
        <v>Không XL</v>
      </c>
      <c r="G31" s="13"/>
      <c r="H31" s="17" t="str">
        <f t="shared" si="1"/>
        <v>Không XL</v>
      </c>
      <c r="I31" s="30"/>
    </row>
    <row r="32" spans="1:9" s="5" customFormat="1" ht="24" customHeight="1">
      <c r="A32" s="13">
        <v>21</v>
      </c>
      <c r="B32" s="66" t="s">
        <v>390</v>
      </c>
      <c r="C32" s="15" t="s">
        <v>229</v>
      </c>
      <c r="D32" s="16" t="s">
        <v>190</v>
      </c>
      <c r="E32" s="13"/>
      <c r="F32" s="17" t="str">
        <f t="shared" si="0"/>
        <v>Không XL</v>
      </c>
      <c r="G32" s="13"/>
      <c r="H32" s="17" t="str">
        <f t="shared" si="1"/>
        <v>Không XL</v>
      </c>
      <c r="I32" s="18"/>
    </row>
    <row r="33" spans="1:10" s="5" customFormat="1" ht="24" customHeight="1">
      <c r="A33" s="13">
        <v>22</v>
      </c>
      <c r="B33" s="66" t="s">
        <v>391</v>
      </c>
      <c r="C33" s="15" t="s">
        <v>171</v>
      </c>
      <c r="D33" s="16" t="s">
        <v>191</v>
      </c>
      <c r="E33" s="13"/>
      <c r="F33" s="17" t="str">
        <f t="shared" si="0"/>
        <v>Không XL</v>
      </c>
      <c r="G33" s="13"/>
      <c r="H33" s="17" t="str">
        <f t="shared" si="1"/>
        <v>Không XL</v>
      </c>
      <c r="I33" s="18"/>
    </row>
    <row r="34" spans="1:10" s="5" customFormat="1" ht="24" customHeight="1">
      <c r="A34" s="13">
        <v>23</v>
      </c>
      <c r="B34" s="66" t="s">
        <v>392</v>
      </c>
      <c r="C34" s="15" t="s">
        <v>393</v>
      </c>
      <c r="D34" s="16" t="s">
        <v>394</v>
      </c>
      <c r="E34" s="13"/>
      <c r="F34" s="17" t="str">
        <f t="shared" si="0"/>
        <v>Không XL</v>
      </c>
      <c r="G34" s="13"/>
      <c r="H34" s="17" t="str">
        <f t="shared" si="1"/>
        <v>Không XL</v>
      </c>
      <c r="I34" s="73" t="s">
        <v>187</v>
      </c>
    </row>
    <row r="35" spans="1:10" s="5" customFormat="1" ht="24" customHeight="1">
      <c r="A35" s="13">
        <v>24</v>
      </c>
      <c r="B35" s="66" t="s">
        <v>395</v>
      </c>
      <c r="C35" s="15" t="s">
        <v>396</v>
      </c>
      <c r="D35" s="16" t="s">
        <v>397</v>
      </c>
      <c r="E35" s="13"/>
      <c r="F35" s="17" t="str">
        <f t="shared" si="0"/>
        <v>Không XL</v>
      </c>
      <c r="G35" s="13"/>
      <c r="H35" s="17" t="str">
        <f t="shared" si="1"/>
        <v>Không XL</v>
      </c>
      <c r="I35" s="18"/>
    </row>
    <row r="36" spans="1:10" s="5" customFormat="1" ht="24" customHeight="1">
      <c r="A36" s="13">
        <v>25</v>
      </c>
      <c r="B36" s="66" t="s">
        <v>398</v>
      </c>
      <c r="C36" s="15" t="s">
        <v>399</v>
      </c>
      <c r="D36" s="16" t="s">
        <v>251</v>
      </c>
      <c r="E36" s="13"/>
      <c r="F36" s="17" t="str">
        <f t="shared" si="0"/>
        <v>Không XL</v>
      </c>
      <c r="G36" s="13"/>
      <c r="H36" s="17" t="str">
        <f t="shared" si="1"/>
        <v>Không XL</v>
      </c>
      <c r="I36" s="73" t="s">
        <v>179</v>
      </c>
    </row>
    <row r="37" spans="1:10" ht="20.100000000000001" customHeight="1">
      <c r="A37" s="8"/>
      <c r="B37" s="8"/>
      <c r="C37" s="110" t="s">
        <v>148</v>
      </c>
      <c r="D37" s="110"/>
      <c r="E37" s="110"/>
      <c r="F37" s="110"/>
      <c r="G37" s="110"/>
      <c r="H37" s="110"/>
      <c r="I37" s="110"/>
    </row>
    <row r="38" spans="1:10" ht="18" customHeight="1">
      <c r="C38" s="101" t="s">
        <v>149</v>
      </c>
      <c r="D38" s="102"/>
      <c r="E38" s="111" t="s">
        <v>144</v>
      </c>
      <c r="F38" s="112"/>
      <c r="G38" s="111" t="s">
        <v>145</v>
      </c>
      <c r="H38" s="112"/>
      <c r="I38" s="95" t="s">
        <v>10</v>
      </c>
    </row>
    <row r="39" spans="1:10" s="5" customFormat="1" ht="18" customHeight="1">
      <c r="C39" s="103"/>
      <c r="D39" s="104"/>
      <c r="E39" s="12" t="s">
        <v>150</v>
      </c>
      <c r="F39" s="18" t="s">
        <v>151</v>
      </c>
      <c r="G39" s="12" t="s">
        <v>150</v>
      </c>
      <c r="H39" s="18" t="s">
        <v>151</v>
      </c>
      <c r="I39" s="96"/>
    </row>
    <row r="40" spans="1:10" ht="18" customHeight="1">
      <c r="C40" s="105" t="s">
        <v>152</v>
      </c>
      <c r="D40" s="106"/>
      <c r="E40" s="19">
        <f>COUNTIF(F12:F36,"Xuất sắc")</f>
        <v>0</v>
      </c>
      <c r="F40" s="20">
        <f>E40*100/$A$36</f>
        <v>0</v>
      </c>
      <c r="G40" s="19">
        <f>COUNTIF(H12:H36,"Xuất sắc")</f>
        <v>0</v>
      </c>
      <c r="H40" s="20">
        <f>G40*100/$A$36</f>
        <v>0</v>
      </c>
      <c r="I40" s="31"/>
    </row>
    <row r="41" spans="1:10" ht="18" customHeight="1">
      <c r="C41" s="105" t="s">
        <v>153</v>
      </c>
      <c r="D41" s="106"/>
      <c r="E41" s="19">
        <f>COUNTIF(F12:F36,"Tốt")</f>
        <v>0</v>
      </c>
      <c r="F41" s="20">
        <f t="shared" ref="F41:F45" si="2">E41*100/$A$36</f>
        <v>0</v>
      </c>
      <c r="G41" s="19">
        <f>COUNTIF(H12:H36,"Tốt")</f>
        <v>0</v>
      </c>
      <c r="H41" s="20">
        <f t="shared" ref="H41:H45" si="3">G41*100/$A$36</f>
        <v>0</v>
      </c>
      <c r="I41" s="31"/>
    </row>
    <row r="42" spans="1:10" ht="18" customHeight="1">
      <c r="C42" s="105" t="s">
        <v>154</v>
      </c>
      <c r="D42" s="106"/>
      <c r="E42" s="19">
        <f>COUNTIF(F12:F36,"Khá")</f>
        <v>0</v>
      </c>
      <c r="F42" s="20">
        <f t="shared" si="2"/>
        <v>0</v>
      </c>
      <c r="G42" s="19">
        <f>COUNTIF(H12:H36,"Khá")</f>
        <v>0</v>
      </c>
      <c r="H42" s="20">
        <f t="shared" si="3"/>
        <v>0</v>
      </c>
      <c r="I42" s="31"/>
    </row>
    <row r="43" spans="1:10" ht="18" customHeight="1">
      <c r="C43" s="105" t="s">
        <v>155</v>
      </c>
      <c r="D43" s="106"/>
      <c r="E43" s="19">
        <f>COUNTIF(F12:F36,"TB")</f>
        <v>0</v>
      </c>
      <c r="F43" s="20">
        <f t="shared" si="2"/>
        <v>0</v>
      </c>
      <c r="G43" s="19">
        <f>COUNTIF(H12:H36,"TB")</f>
        <v>0</v>
      </c>
      <c r="H43" s="20">
        <f t="shared" si="3"/>
        <v>0</v>
      </c>
      <c r="I43" s="31"/>
    </row>
    <row r="44" spans="1:10" ht="18" customHeight="1">
      <c r="C44" s="105" t="s">
        <v>156</v>
      </c>
      <c r="D44" s="106"/>
      <c r="E44" s="19">
        <f>COUNTIF(F12:F36,"Yếu")</f>
        <v>0</v>
      </c>
      <c r="F44" s="20">
        <f t="shared" si="2"/>
        <v>0</v>
      </c>
      <c r="G44" s="19">
        <f>COUNTIF(H12:H36,"Yếu")</f>
        <v>0</v>
      </c>
      <c r="H44" s="20">
        <f t="shared" si="3"/>
        <v>0</v>
      </c>
      <c r="I44" s="31"/>
    </row>
    <row r="45" spans="1:10" ht="18" customHeight="1" thickBot="1">
      <c r="C45" s="107" t="s">
        <v>157</v>
      </c>
      <c r="D45" s="108"/>
      <c r="E45" s="21">
        <f>COUNTIF(F12:F36,"Không XL")</f>
        <v>25</v>
      </c>
      <c r="F45" s="22">
        <f t="shared" si="2"/>
        <v>100</v>
      </c>
      <c r="G45" s="21">
        <f>COUNTIF(H12:H36,"Không XL")</f>
        <v>25</v>
      </c>
      <c r="H45" s="22">
        <f t="shared" si="3"/>
        <v>100</v>
      </c>
      <c r="I45" s="32"/>
    </row>
    <row r="46" spans="1:10">
      <c r="C46" s="23"/>
      <c r="D46" s="23"/>
      <c r="F46" s="24"/>
    </row>
    <row r="47" spans="1:10" ht="18" customHeight="1">
      <c r="E47" s="109" t="s">
        <v>353</v>
      </c>
      <c r="F47" s="109"/>
      <c r="G47" s="109"/>
      <c r="H47" s="109"/>
      <c r="I47" s="109"/>
    </row>
    <row r="48" spans="1:10" ht="18" customHeight="1">
      <c r="A48" s="88" t="s">
        <v>159</v>
      </c>
      <c r="B48" s="88"/>
      <c r="C48" s="88"/>
      <c r="D48" s="88"/>
      <c r="E48" s="88"/>
      <c r="F48" s="88" t="s">
        <v>144</v>
      </c>
      <c r="G48" s="88"/>
      <c r="H48" s="88"/>
      <c r="I48" s="33" t="s">
        <v>160</v>
      </c>
      <c r="J48" s="33"/>
    </row>
    <row r="49" spans="4:9" ht="18" customHeight="1"/>
    <row r="50" spans="4:9" ht="18" customHeight="1"/>
    <row r="51" spans="4:9" ht="18" customHeight="1"/>
    <row r="52" spans="4:9" ht="18" customHeight="1"/>
    <row r="53" spans="4:9" s="6" customFormat="1" ht="18" customHeight="1">
      <c r="D53" s="9" t="s">
        <v>162</v>
      </c>
      <c r="G53" s="71" t="s">
        <v>401</v>
      </c>
      <c r="I53" s="72" t="s">
        <v>402</v>
      </c>
    </row>
  </sheetData>
  <mergeCells count="30">
    <mergeCell ref="A2:D2"/>
    <mergeCell ref="E2:I2"/>
    <mergeCell ref="A3:D3"/>
    <mergeCell ref="E3:I3"/>
    <mergeCell ref="A4:D4"/>
    <mergeCell ref="E4:I4"/>
    <mergeCell ref="C40:D40"/>
    <mergeCell ref="A5:D5"/>
    <mergeCell ref="A6:I6"/>
    <mergeCell ref="A7:I7"/>
    <mergeCell ref="A8:I8"/>
    <mergeCell ref="A10:A11"/>
    <mergeCell ref="B10:B11"/>
    <mergeCell ref="C10:D11"/>
    <mergeCell ref="E10:F10"/>
    <mergeCell ref="G10:H10"/>
    <mergeCell ref="I10:I11"/>
    <mergeCell ref="C37:I37"/>
    <mergeCell ref="C38:D39"/>
    <mergeCell ref="E38:F38"/>
    <mergeCell ref="G38:H38"/>
    <mergeCell ref="I38:I39"/>
    <mergeCell ref="A48:E48"/>
    <mergeCell ref="F48:H48"/>
    <mergeCell ref="C41:D41"/>
    <mergeCell ref="C42:D42"/>
    <mergeCell ref="C43:D43"/>
    <mergeCell ref="C44:D44"/>
    <mergeCell ref="C45:D45"/>
    <mergeCell ref="E47:I47"/>
  </mergeCells>
  <pageMargins left="0.5" right="0.25" top="0.59" bottom="0.5" header="0" footer="0.25"/>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
  <sheetViews>
    <sheetView view="pageBreakPreview" zoomScaleNormal="100" workbookViewId="0">
      <selection activeCell="A7" sqref="A7:I7"/>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4.95"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9" t="s">
        <v>482</v>
      </c>
      <c r="B8" s="115"/>
      <c r="C8" s="115"/>
      <c r="D8" s="115"/>
      <c r="E8" s="115"/>
      <c r="F8" s="115"/>
      <c r="G8" s="115"/>
      <c r="H8" s="115"/>
      <c r="I8" s="115"/>
      <c r="J8" s="29"/>
      <c r="K8" s="29"/>
      <c r="L8" s="29"/>
      <c r="M8" s="29"/>
      <c r="N8" s="29"/>
      <c r="O8" s="29"/>
      <c r="P8" s="29"/>
      <c r="Q8" s="29"/>
      <c r="R8" s="29"/>
      <c r="S8" s="29"/>
      <c r="T8" s="29"/>
    </row>
    <row r="9" spans="1:20" s="4" customFormat="1" ht="12" customHeight="1">
      <c r="A9" s="11"/>
      <c r="B9" s="11"/>
      <c r="C9" s="11"/>
      <c r="D9" s="11"/>
      <c r="E9" s="11"/>
      <c r="F9" s="11"/>
      <c r="G9" s="11"/>
      <c r="H9" s="11"/>
      <c r="I9" s="11"/>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18.95" customHeight="1">
      <c r="A12" s="13">
        <v>1</v>
      </c>
      <c r="B12" s="66" t="s">
        <v>403</v>
      </c>
      <c r="C12" s="15" t="s">
        <v>176</v>
      </c>
      <c r="D12" s="16" t="s">
        <v>198</v>
      </c>
      <c r="E12" s="13"/>
      <c r="F12" s="17" t="str">
        <f t="shared" ref="F12:F55" si="0">IF(AND(E12&gt;=90),"Xuất sắc",IF(AND(E12&gt;=80),"Tốt",IF(AND(E12&gt;=70),"Khá",IF(AND(E12&gt;=60),"TB",IF(AND(E12&gt;=50),"TB",IF(AND(E12&lt;50),IF(AND(E12&gt;0),"Yếu",IF(AND(E12=0),"Không XL"," "))))))))</f>
        <v>Không XL</v>
      </c>
      <c r="G12" s="13"/>
      <c r="H12" s="17" t="str">
        <f t="shared" ref="H12:H55" si="1">IF(AND(G12&gt;=90),"Xuất sắc",IF(AND(G12&gt;=80),"Tốt",IF(AND(G12&gt;=70),"Khá",IF(AND(G12&gt;=60),"TB",IF(AND(G12&gt;=50),"TB",IF(AND(G12&lt;50),IF(AND(G12&gt;0),"Yếu",IF(AND(G12=0),"Không XL"," "))))))))</f>
        <v>Không XL</v>
      </c>
      <c r="I12" s="35"/>
    </row>
    <row r="13" spans="1:20" s="5" customFormat="1" ht="18.95" customHeight="1">
      <c r="A13" s="13">
        <v>2</v>
      </c>
      <c r="B13" s="66" t="s">
        <v>404</v>
      </c>
      <c r="C13" s="15" t="s">
        <v>405</v>
      </c>
      <c r="D13" s="16" t="s">
        <v>164</v>
      </c>
      <c r="E13" s="13"/>
      <c r="F13" s="17" t="str">
        <f t="shared" si="0"/>
        <v>Không XL</v>
      </c>
      <c r="G13" s="13"/>
      <c r="H13" s="17" t="str">
        <f t="shared" si="1"/>
        <v>Không XL</v>
      </c>
      <c r="I13" s="30"/>
    </row>
    <row r="14" spans="1:20" s="5" customFormat="1" ht="18.95" customHeight="1">
      <c r="A14" s="13">
        <v>3</v>
      </c>
      <c r="B14" s="66" t="s">
        <v>406</v>
      </c>
      <c r="C14" s="15" t="s">
        <v>407</v>
      </c>
      <c r="D14" s="16" t="s">
        <v>166</v>
      </c>
      <c r="E14" s="13"/>
      <c r="F14" s="17" t="str">
        <f t="shared" si="0"/>
        <v>Không XL</v>
      </c>
      <c r="G14" s="13"/>
      <c r="H14" s="17" t="str">
        <f t="shared" si="1"/>
        <v>Không XL</v>
      </c>
      <c r="I14" s="74"/>
    </row>
    <row r="15" spans="1:20" s="5" customFormat="1" ht="18.95" customHeight="1">
      <c r="A15" s="13">
        <v>4</v>
      </c>
      <c r="B15" s="66" t="s">
        <v>408</v>
      </c>
      <c r="C15" s="15" t="s">
        <v>409</v>
      </c>
      <c r="D15" s="16" t="s">
        <v>252</v>
      </c>
      <c r="E15" s="13"/>
      <c r="F15" s="17" t="str">
        <f t="shared" si="0"/>
        <v>Không XL</v>
      </c>
      <c r="G15" s="13"/>
      <c r="H15" s="17" t="str">
        <f t="shared" si="1"/>
        <v>Không XL</v>
      </c>
      <c r="I15" s="73"/>
    </row>
    <row r="16" spans="1:20" s="5" customFormat="1" ht="18.95" customHeight="1">
      <c r="A16" s="13">
        <v>5</v>
      </c>
      <c r="B16" s="66" t="s">
        <v>410</v>
      </c>
      <c r="C16" s="15" t="s">
        <v>229</v>
      </c>
      <c r="D16" s="16" t="s">
        <v>252</v>
      </c>
      <c r="E16" s="13"/>
      <c r="F16" s="17" t="str">
        <f t="shared" si="0"/>
        <v>Không XL</v>
      </c>
      <c r="G16" s="13"/>
      <c r="H16" s="17" t="str">
        <f t="shared" si="1"/>
        <v>Không XL</v>
      </c>
      <c r="I16" s="34"/>
    </row>
    <row r="17" spans="1:9" s="5" customFormat="1" ht="18.95" customHeight="1">
      <c r="A17" s="13">
        <v>6</v>
      </c>
      <c r="B17" s="66" t="s">
        <v>411</v>
      </c>
      <c r="C17" s="15" t="s">
        <v>412</v>
      </c>
      <c r="D17" s="16" t="s">
        <v>255</v>
      </c>
      <c r="E17" s="13"/>
      <c r="F17" s="17" t="str">
        <f t="shared" si="0"/>
        <v>Không XL</v>
      </c>
      <c r="G17" s="13"/>
      <c r="H17" s="17" t="str">
        <f t="shared" si="1"/>
        <v>Không XL</v>
      </c>
      <c r="I17" s="73"/>
    </row>
    <row r="18" spans="1:9" s="5" customFormat="1" ht="18.95" customHeight="1">
      <c r="A18" s="13">
        <v>7</v>
      </c>
      <c r="B18" s="66" t="s">
        <v>413</v>
      </c>
      <c r="C18" s="15" t="s">
        <v>414</v>
      </c>
      <c r="D18" s="16" t="s">
        <v>205</v>
      </c>
      <c r="E18" s="13"/>
      <c r="F18" s="17" t="str">
        <f t="shared" si="0"/>
        <v>Không XL</v>
      </c>
      <c r="G18" s="13"/>
      <c r="H18" s="17" t="str">
        <f t="shared" si="1"/>
        <v>Không XL</v>
      </c>
      <c r="I18" s="18"/>
    </row>
    <row r="19" spans="1:9" s="5" customFormat="1" ht="18.95" customHeight="1">
      <c r="A19" s="13">
        <v>8</v>
      </c>
      <c r="B19" s="66" t="s">
        <v>415</v>
      </c>
      <c r="C19" s="15" t="s">
        <v>416</v>
      </c>
      <c r="D19" s="16" t="s">
        <v>175</v>
      </c>
      <c r="E19" s="13"/>
      <c r="F19" s="17" t="str">
        <f t="shared" si="0"/>
        <v>Không XL</v>
      </c>
      <c r="G19" s="13"/>
      <c r="H19" s="17" t="str">
        <f t="shared" si="1"/>
        <v>Không XL</v>
      </c>
      <c r="I19" s="34"/>
    </row>
    <row r="20" spans="1:9" s="5" customFormat="1" ht="18.95" customHeight="1">
      <c r="A20" s="13">
        <v>9</v>
      </c>
      <c r="B20" s="66" t="s">
        <v>417</v>
      </c>
      <c r="C20" s="15" t="s">
        <v>183</v>
      </c>
      <c r="D20" s="16" t="s">
        <v>256</v>
      </c>
      <c r="E20" s="13"/>
      <c r="F20" s="17" t="str">
        <f t="shared" si="0"/>
        <v>Không XL</v>
      </c>
      <c r="G20" s="13"/>
      <c r="H20" s="17" t="str">
        <f t="shared" si="1"/>
        <v>Không XL</v>
      </c>
      <c r="I20" s="35"/>
    </row>
    <row r="21" spans="1:9" s="5" customFormat="1" ht="18.95" customHeight="1">
      <c r="A21" s="13">
        <v>10</v>
      </c>
      <c r="B21" s="66" t="s">
        <v>418</v>
      </c>
      <c r="C21" s="15" t="s">
        <v>223</v>
      </c>
      <c r="D21" s="16" t="s">
        <v>256</v>
      </c>
      <c r="E21" s="13"/>
      <c r="F21" s="17" t="str">
        <f t="shared" si="0"/>
        <v>Không XL</v>
      </c>
      <c r="G21" s="13"/>
      <c r="H21" s="17" t="str">
        <f t="shared" si="1"/>
        <v>Không XL</v>
      </c>
      <c r="I21" s="35"/>
    </row>
    <row r="22" spans="1:9" s="5" customFormat="1" ht="18.95" customHeight="1">
      <c r="A22" s="13">
        <v>11</v>
      </c>
      <c r="B22" s="66" t="s">
        <v>419</v>
      </c>
      <c r="C22" s="15" t="s">
        <v>420</v>
      </c>
      <c r="D22" s="16" t="s">
        <v>226</v>
      </c>
      <c r="E22" s="13"/>
      <c r="F22" s="17" t="str">
        <f t="shared" si="0"/>
        <v>Không XL</v>
      </c>
      <c r="G22" s="13"/>
      <c r="H22" s="17" t="str">
        <f t="shared" si="1"/>
        <v>Không XL</v>
      </c>
      <c r="I22" s="35"/>
    </row>
    <row r="23" spans="1:9" s="5" customFormat="1" ht="18.95" customHeight="1">
      <c r="A23" s="13">
        <v>12</v>
      </c>
      <c r="B23" s="66" t="s">
        <v>421</v>
      </c>
      <c r="C23" s="15" t="s">
        <v>422</v>
      </c>
      <c r="D23" s="16" t="s">
        <v>177</v>
      </c>
      <c r="E23" s="13"/>
      <c r="F23" s="17" t="str">
        <f t="shared" si="0"/>
        <v>Không XL</v>
      </c>
      <c r="G23" s="13"/>
      <c r="H23" s="17" t="str">
        <f t="shared" si="1"/>
        <v>Không XL</v>
      </c>
      <c r="I23" s="34"/>
    </row>
    <row r="24" spans="1:9" s="5" customFormat="1" ht="18.95" customHeight="1">
      <c r="A24" s="13">
        <v>13</v>
      </c>
      <c r="B24" s="66" t="s">
        <v>423</v>
      </c>
      <c r="C24" s="15" t="s">
        <v>424</v>
      </c>
      <c r="D24" s="16" t="s">
        <v>177</v>
      </c>
      <c r="E24" s="13"/>
      <c r="F24" s="17" t="str">
        <f t="shared" si="0"/>
        <v>Không XL</v>
      </c>
      <c r="G24" s="13"/>
      <c r="H24" s="17" t="str">
        <f t="shared" si="1"/>
        <v>Không XL</v>
      </c>
      <c r="I24" s="34"/>
    </row>
    <row r="25" spans="1:9" s="5" customFormat="1" ht="18.95" customHeight="1">
      <c r="A25" s="13">
        <v>14</v>
      </c>
      <c r="B25" s="66" t="s">
        <v>425</v>
      </c>
      <c r="C25" s="15" t="s">
        <v>426</v>
      </c>
      <c r="D25" s="16" t="s">
        <v>242</v>
      </c>
      <c r="E25" s="13"/>
      <c r="F25" s="17" t="str">
        <f t="shared" si="0"/>
        <v>Không XL</v>
      </c>
      <c r="G25" s="13"/>
      <c r="H25" s="17" t="str">
        <f t="shared" si="1"/>
        <v>Không XL</v>
      </c>
      <c r="I25" s="34"/>
    </row>
    <row r="26" spans="1:9" s="5" customFormat="1" ht="18.95" customHeight="1">
      <c r="A26" s="13">
        <v>15</v>
      </c>
      <c r="B26" s="66" t="s">
        <v>427</v>
      </c>
      <c r="C26" s="15" t="s">
        <v>428</v>
      </c>
      <c r="D26" s="16" t="s">
        <v>429</v>
      </c>
      <c r="E26" s="13"/>
      <c r="F26" s="17" t="str">
        <f t="shared" si="0"/>
        <v>Không XL</v>
      </c>
      <c r="G26" s="13"/>
      <c r="H26" s="17" t="str">
        <f t="shared" si="1"/>
        <v>Không XL</v>
      </c>
      <c r="I26" s="18"/>
    </row>
    <row r="27" spans="1:9" s="5" customFormat="1" ht="18.95" customHeight="1">
      <c r="A27" s="13">
        <v>16</v>
      </c>
      <c r="B27" s="66" t="s">
        <v>430</v>
      </c>
      <c r="C27" s="15" t="s">
        <v>431</v>
      </c>
      <c r="D27" s="16" t="s">
        <v>266</v>
      </c>
      <c r="E27" s="13"/>
      <c r="F27" s="17" t="str">
        <f t="shared" si="0"/>
        <v>Không XL</v>
      </c>
      <c r="G27" s="13"/>
      <c r="H27" s="17" t="str">
        <f t="shared" si="1"/>
        <v>Không XL</v>
      </c>
      <c r="I27" s="34"/>
    </row>
    <row r="28" spans="1:9" s="5" customFormat="1" ht="18.95" customHeight="1">
      <c r="A28" s="13">
        <v>17</v>
      </c>
      <c r="B28" s="66" t="s">
        <v>432</v>
      </c>
      <c r="C28" s="15" t="s">
        <v>433</v>
      </c>
      <c r="D28" s="16" t="s">
        <v>209</v>
      </c>
      <c r="E28" s="13"/>
      <c r="F28" s="17" t="str">
        <f t="shared" si="0"/>
        <v>Không XL</v>
      </c>
      <c r="G28" s="13"/>
      <c r="H28" s="17" t="str">
        <f t="shared" si="1"/>
        <v>Không XL</v>
      </c>
      <c r="I28" s="34"/>
    </row>
    <row r="29" spans="1:9" s="5" customFormat="1" ht="18.95" customHeight="1">
      <c r="A29" s="13">
        <v>18</v>
      </c>
      <c r="B29" s="66" t="s">
        <v>434</v>
      </c>
      <c r="C29" s="15" t="s">
        <v>435</v>
      </c>
      <c r="D29" s="16" t="s">
        <v>209</v>
      </c>
      <c r="E29" s="13"/>
      <c r="F29" s="17" t="str">
        <f t="shared" si="0"/>
        <v>Không XL</v>
      </c>
      <c r="G29" s="13"/>
      <c r="H29" s="17" t="str">
        <f t="shared" si="1"/>
        <v>Không XL</v>
      </c>
      <c r="I29" s="34"/>
    </row>
    <row r="30" spans="1:9" s="5" customFormat="1" ht="18.95" customHeight="1">
      <c r="A30" s="13">
        <v>19</v>
      </c>
      <c r="B30" s="66" t="s">
        <v>436</v>
      </c>
      <c r="C30" s="15" t="s">
        <v>203</v>
      </c>
      <c r="D30" s="16" t="s">
        <v>209</v>
      </c>
      <c r="E30" s="13"/>
      <c r="F30" s="17" t="str">
        <f t="shared" si="0"/>
        <v>Không XL</v>
      </c>
      <c r="G30" s="13"/>
      <c r="H30" s="17" t="str">
        <f t="shared" si="1"/>
        <v>Không XL</v>
      </c>
      <c r="I30" s="34"/>
    </row>
    <row r="31" spans="1:9" s="5" customFormat="1" ht="18.95" customHeight="1">
      <c r="A31" s="13">
        <v>20</v>
      </c>
      <c r="B31" s="66" t="s">
        <v>437</v>
      </c>
      <c r="C31" s="15" t="s">
        <v>219</v>
      </c>
      <c r="D31" s="16" t="s">
        <v>321</v>
      </c>
      <c r="E31" s="13"/>
      <c r="F31" s="17" t="str">
        <f t="shared" si="0"/>
        <v>Không XL</v>
      </c>
      <c r="G31" s="13"/>
      <c r="H31" s="17" t="str">
        <f t="shared" si="1"/>
        <v>Không XL</v>
      </c>
      <c r="I31" s="30"/>
    </row>
    <row r="32" spans="1:9" s="5" customFormat="1" ht="18.95" customHeight="1">
      <c r="A32" s="13">
        <v>21</v>
      </c>
      <c r="B32" s="66" t="s">
        <v>438</v>
      </c>
      <c r="C32" s="15" t="s">
        <v>439</v>
      </c>
      <c r="D32" s="16" t="s">
        <v>182</v>
      </c>
      <c r="E32" s="13"/>
      <c r="F32" s="17" t="str">
        <f t="shared" si="0"/>
        <v>Không XL</v>
      </c>
      <c r="G32" s="13"/>
      <c r="H32" s="17" t="str">
        <f t="shared" si="1"/>
        <v>Không XL</v>
      </c>
      <c r="I32" s="73"/>
    </row>
    <row r="33" spans="1:9" s="5" customFormat="1" ht="18.95" customHeight="1">
      <c r="A33" s="13">
        <v>22</v>
      </c>
      <c r="B33" s="66" t="s">
        <v>440</v>
      </c>
      <c r="C33" s="15" t="s">
        <v>441</v>
      </c>
      <c r="D33" s="16" t="s">
        <v>184</v>
      </c>
      <c r="E33" s="13"/>
      <c r="F33" s="17" t="str">
        <f t="shared" si="0"/>
        <v>Không XL</v>
      </c>
      <c r="G33" s="13"/>
      <c r="H33" s="17" t="str">
        <f t="shared" si="1"/>
        <v>Không XL</v>
      </c>
      <c r="I33" s="18"/>
    </row>
    <row r="34" spans="1:9" s="5" customFormat="1" ht="18.95" customHeight="1">
      <c r="A34" s="13">
        <v>23</v>
      </c>
      <c r="B34" s="66" t="s">
        <v>442</v>
      </c>
      <c r="C34" s="15" t="s">
        <v>443</v>
      </c>
      <c r="D34" s="16" t="s">
        <v>267</v>
      </c>
      <c r="E34" s="13"/>
      <c r="F34" s="17" t="str">
        <f t="shared" si="0"/>
        <v>Không XL</v>
      </c>
      <c r="G34" s="13"/>
      <c r="H34" s="17" t="str">
        <f t="shared" si="1"/>
        <v>Không XL</v>
      </c>
      <c r="I34" s="18"/>
    </row>
    <row r="35" spans="1:9" s="5" customFormat="1" ht="18.95" customHeight="1">
      <c r="A35" s="13">
        <v>24</v>
      </c>
      <c r="B35" s="66" t="s">
        <v>444</v>
      </c>
      <c r="C35" s="15" t="s">
        <v>445</v>
      </c>
      <c r="D35" s="16" t="s">
        <v>446</v>
      </c>
      <c r="E35" s="13"/>
      <c r="F35" s="17" t="str">
        <f t="shared" si="0"/>
        <v>Không XL</v>
      </c>
      <c r="G35" s="13"/>
      <c r="H35" s="17" t="str">
        <f t="shared" si="1"/>
        <v>Không XL</v>
      </c>
      <c r="I35" s="18"/>
    </row>
    <row r="36" spans="1:9" s="5" customFormat="1" ht="18.95" customHeight="1">
      <c r="A36" s="13">
        <v>25</v>
      </c>
      <c r="B36" s="66" t="s">
        <v>447</v>
      </c>
      <c r="C36" s="15" t="s">
        <v>448</v>
      </c>
      <c r="D36" s="16" t="s">
        <v>246</v>
      </c>
      <c r="E36" s="13"/>
      <c r="F36" s="17" t="str">
        <f t="shared" si="0"/>
        <v>Không XL</v>
      </c>
      <c r="G36" s="13"/>
      <c r="H36" s="17" t="str">
        <f t="shared" si="1"/>
        <v>Không XL</v>
      </c>
      <c r="I36" s="18"/>
    </row>
    <row r="37" spans="1:9" s="5" customFormat="1" ht="18.95" customHeight="1">
      <c r="A37" s="13">
        <v>26</v>
      </c>
      <c r="B37" s="66" t="s">
        <v>449</v>
      </c>
      <c r="C37" s="15" t="s">
        <v>450</v>
      </c>
      <c r="D37" s="16" t="s">
        <v>191</v>
      </c>
      <c r="E37" s="13"/>
      <c r="F37" s="17" t="str">
        <f t="shared" si="0"/>
        <v>Không XL</v>
      </c>
      <c r="G37" s="13"/>
      <c r="H37" s="17" t="str">
        <f t="shared" si="1"/>
        <v>Không XL</v>
      </c>
      <c r="I37" s="18"/>
    </row>
    <row r="38" spans="1:9" s="5" customFormat="1" ht="18.95" customHeight="1">
      <c r="A38" s="13">
        <v>27</v>
      </c>
      <c r="B38" s="66" t="s">
        <v>451</v>
      </c>
      <c r="C38" s="15" t="s">
        <v>211</v>
      </c>
      <c r="D38" s="16" t="s">
        <v>259</v>
      </c>
      <c r="E38" s="13"/>
      <c r="F38" s="17" t="str">
        <f t="shared" si="0"/>
        <v>Không XL</v>
      </c>
      <c r="G38" s="13"/>
      <c r="H38" s="17" t="str">
        <f t="shared" si="1"/>
        <v>Không XL</v>
      </c>
      <c r="I38" s="18"/>
    </row>
    <row r="39" spans="1:9" s="5" customFormat="1" ht="18.95" customHeight="1">
      <c r="A39" s="13">
        <v>28</v>
      </c>
      <c r="B39" s="66" t="s">
        <v>452</v>
      </c>
      <c r="C39" s="15" t="s">
        <v>223</v>
      </c>
      <c r="D39" s="16" t="s">
        <v>259</v>
      </c>
      <c r="E39" s="13"/>
      <c r="F39" s="17" t="str">
        <f t="shared" si="0"/>
        <v>Không XL</v>
      </c>
      <c r="G39" s="13"/>
      <c r="H39" s="17" t="str">
        <f t="shared" si="1"/>
        <v>Không XL</v>
      </c>
      <c r="I39" s="73"/>
    </row>
    <row r="40" spans="1:9" s="5" customFormat="1" ht="18.95" customHeight="1">
      <c r="A40" s="13">
        <v>29</v>
      </c>
      <c r="B40" s="66" t="s">
        <v>453</v>
      </c>
      <c r="C40" s="15" t="s">
        <v>454</v>
      </c>
      <c r="D40" s="16" t="s">
        <v>455</v>
      </c>
      <c r="E40" s="13"/>
      <c r="F40" s="17" t="str">
        <f t="shared" si="0"/>
        <v>Không XL</v>
      </c>
      <c r="G40" s="13"/>
      <c r="H40" s="17" t="str">
        <f t="shared" si="1"/>
        <v>Không XL</v>
      </c>
      <c r="I40" s="73" t="s">
        <v>179</v>
      </c>
    </row>
    <row r="41" spans="1:9" s="5" customFormat="1" ht="18.95" customHeight="1">
      <c r="A41" s="13">
        <v>30</v>
      </c>
      <c r="B41" s="66" t="s">
        <v>456</v>
      </c>
      <c r="C41" s="15" t="s">
        <v>262</v>
      </c>
      <c r="D41" s="16" t="s">
        <v>213</v>
      </c>
      <c r="E41" s="13"/>
      <c r="F41" s="17" t="str">
        <f t="shared" si="0"/>
        <v>Không XL</v>
      </c>
      <c r="G41" s="13"/>
      <c r="H41" s="17" t="str">
        <f t="shared" si="1"/>
        <v>Không XL</v>
      </c>
      <c r="I41" s="18"/>
    </row>
    <row r="42" spans="1:9" s="5" customFormat="1" ht="18.95" customHeight="1">
      <c r="A42" s="13">
        <v>31</v>
      </c>
      <c r="B42" s="66" t="s">
        <v>457</v>
      </c>
      <c r="C42" s="15" t="s">
        <v>181</v>
      </c>
      <c r="D42" s="16" t="s">
        <v>213</v>
      </c>
      <c r="E42" s="13"/>
      <c r="F42" s="17" t="str">
        <f t="shared" si="0"/>
        <v>Không XL</v>
      </c>
      <c r="G42" s="13"/>
      <c r="H42" s="17" t="str">
        <f t="shared" si="1"/>
        <v>Không XL</v>
      </c>
      <c r="I42" s="34"/>
    </row>
    <row r="43" spans="1:9" s="5" customFormat="1" ht="18.95" customHeight="1">
      <c r="A43" s="13">
        <v>32</v>
      </c>
      <c r="B43" s="66" t="s">
        <v>458</v>
      </c>
      <c r="C43" s="15" t="s">
        <v>459</v>
      </c>
      <c r="D43" s="16" t="s">
        <v>460</v>
      </c>
      <c r="E43" s="13"/>
      <c r="F43" s="17" t="str">
        <f t="shared" si="0"/>
        <v>Không XL</v>
      </c>
      <c r="G43" s="13"/>
      <c r="H43" s="17" t="str">
        <f t="shared" si="1"/>
        <v>Không XL</v>
      </c>
      <c r="I43" s="34"/>
    </row>
    <row r="44" spans="1:9" s="5" customFormat="1" ht="18.95" customHeight="1">
      <c r="A44" s="13">
        <v>33</v>
      </c>
      <c r="B44" s="66" t="s">
        <v>461</v>
      </c>
      <c r="C44" s="15" t="s">
        <v>462</v>
      </c>
      <c r="D44" s="16" t="s">
        <v>214</v>
      </c>
      <c r="E44" s="13"/>
      <c r="F44" s="17" t="str">
        <f t="shared" si="0"/>
        <v>Không XL</v>
      </c>
      <c r="G44" s="13"/>
      <c r="H44" s="17" t="str">
        <f t="shared" si="1"/>
        <v>Không XL</v>
      </c>
      <c r="I44" s="18"/>
    </row>
    <row r="45" spans="1:9" s="5" customFormat="1" ht="18.95" customHeight="1">
      <c r="A45" s="13">
        <v>34</v>
      </c>
      <c r="B45" s="66" t="s">
        <v>463</v>
      </c>
      <c r="C45" s="15" t="s">
        <v>264</v>
      </c>
      <c r="D45" s="16" t="s">
        <v>250</v>
      </c>
      <c r="E45" s="13"/>
      <c r="F45" s="17" t="str">
        <f t="shared" si="0"/>
        <v>Không XL</v>
      </c>
      <c r="G45" s="13"/>
      <c r="H45" s="17" t="str">
        <f t="shared" si="1"/>
        <v>Không XL</v>
      </c>
      <c r="I45" s="73"/>
    </row>
    <row r="46" spans="1:9" s="5" customFormat="1" ht="18.95" customHeight="1">
      <c r="A46" s="13">
        <v>35</v>
      </c>
      <c r="B46" s="66" t="s">
        <v>464</v>
      </c>
      <c r="C46" s="15" t="s">
        <v>245</v>
      </c>
      <c r="D46" s="16" t="s">
        <v>269</v>
      </c>
      <c r="E46" s="13"/>
      <c r="F46" s="17" t="str">
        <f t="shared" si="0"/>
        <v>Không XL</v>
      </c>
      <c r="G46" s="13"/>
      <c r="H46" s="17" t="str">
        <f t="shared" si="1"/>
        <v>Không XL</v>
      </c>
      <c r="I46" s="73" t="s">
        <v>165</v>
      </c>
    </row>
    <row r="47" spans="1:9" s="5" customFormat="1" ht="18.95" customHeight="1">
      <c r="A47" s="13">
        <v>36</v>
      </c>
      <c r="B47" s="66" t="s">
        <v>465</v>
      </c>
      <c r="C47" s="15" t="s">
        <v>466</v>
      </c>
      <c r="D47" s="16" t="s">
        <v>215</v>
      </c>
      <c r="E47" s="13"/>
      <c r="F47" s="17" t="str">
        <f t="shared" si="0"/>
        <v>Không XL</v>
      </c>
      <c r="G47" s="13"/>
      <c r="H47" s="17" t="str">
        <f t="shared" si="1"/>
        <v>Không XL</v>
      </c>
      <c r="I47" s="35"/>
    </row>
    <row r="48" spans="1:9" s="5" customFormat="1" ht="18.95" customHeight="1">
      <c r="A48" s="13">
        <v>37</v>
      </c>
      <c r="B48" s="66" t="s">
        <v>467</v>
      </c>
      <c r="C48" s="15" t="s">
        <v>468</v>
      </c>
      <c r="D48" s="16" t="s">
        <v>230</v>
      </c>
      <c r="E48" s="13"/>
      <c r="F48" s="17" t="str">
        <f t="shared" si="0"/>
        <v>Không XL</v>
      </c>
      <c r="G48" s="13"/>
      <c r="H48" s="17" t="str">
        <f t="shared" si="1"/>
        <v>Không XL</v>
      </c>
      <c r="I48" s="74" t="s">
        <v>187</v>
      </c>
    </row>
    <row r="49" spans="1:9" s="5" customFormat="1" ht="18.95" customHeight="1">
      <c r="A49" s="13">
        <v>38</v>
      </c>
      <c r="B49" s="66" t="s">
        <v>469</v>
      </c>
      <c r="C49" s="15" t="s">
        <v>225</v>
      </c>
      <c r="D49" s="16" t="s">
        <v>470</v>
      </c>
      <c r="E49" s="13"/>
      <c r="F49" s="17" t="str">
        <f t="shared" si="0"/>
        <v>Không XL</v>
      </c>
      <c r="G49" s="13"/>
      <c r="H49" s="17" t="str">
        <f t="shared" si="1"/>
        <v>Không XL</v>
      </c>
      <c r="I49" s="35"/>
    </row>
    <row r="50" spans="1:9" s="5" customFormat="1" ht="18.95" customHeight="1">
      <c r="A50" s="13">
        <v>39</v>
      </c>
      <c r="B50" s="66" t="s">
        <v>471</v>
      </c>
      <c r="C50" s="15" t="s">
        <v>472</v>
      </c>
      <c r="D50" s="16" t="s">
        <v>195</v>
      </c>
      <c r="E50" s="13"/>
      <c r="F50" s="17" t="str">
        <f t="shared" si="0"/>
        <v>Không XL</v>
      </c>
      <c r="G50" s="13"/>
      <c r="H50" s="17" t="str">
        <f t="shared" si="1"/>
        <v>Không XL</v>
      </c>
      <c r="I50" s="35"/>
    </row>
    <row r="51" spans="1:9" s="5" customFormat="1" ht="18.95" customHeight="1">
      <c r="A51" s="13">
        <v>40</v>
      </c>
      <c r="B51" s="66" t="s">
        <v>473</v>
      </c>
      <c r="C51" s="15" t="s">
        <v>244</v>
      </c>
      <c r="D51" s="16" t="s">
        <v>216</v>
      </c>
      <c r="E51" s="13"/>
      <c r="F51" s="17" t="str">
        <f t="shared" si="0"/>
        <v>Không XL</v>
      </c>
      <c r="G51" s="13"/>
      <c r="H51" s="17" t="str">
        <f t="shared" si="1"/>
        <v>Không XL</v>
      </c>
      <c r="I51" s="34"/>
    </row>
    <row r="52" spans="1:9" s="5" customFormat="1" ht="18.95" customHeight="1">
      <c r="A52" s="13">
        <v>41</v>
      </c>
      <c r="B52" s="66" t="s">
        <v>474</v>
      </c>
      <c r="C52" s="15" t="s">
        <v>347</v>
      </c>
      <c r="D52" s="16" t="s">
        <v>196</v>
      </c>
      <c r="E52" s="13"/>
      <c r="F52" s="17" t="str">
        <f t="shared" si="0"/>
        <v>Không XL</v>
      </c>
      <c r="G52" s="13"/>
      <c r="H52" s="17" t="str">
        <f t="shared" si="1"/>
        <v>Không XL</v>
      </c>
      <c r="I52" s="35"/>
    </row>
    <row r="53" spans="1:9" s="5" customFormat="1" ht="18.95" customHeight="1">
      <c r="A53" s="13">
        <v>42</v>
      </c>
      <c r="B53" s="66" t="s">
        <v>475</v>
      </c>
      <c r="C53" s="15" t="s">
        <v>476</v>
      </c>
      <c r="D53" s="16" t="s">
        <v>477</v>
      </c>
      <c r="E53" s="13"/>
      <c r="F53" s="17" t="str">
        <f t="shared" si="0"/>
        <v>Không XL</v>
      </c>
      <c r="G53" s="13"/>
      <c r="H53" s="17" t="str">
        <f t="shared" si="1"/>
        <v>Không XL</v>
      </c>
      <c r="I53" s="35"/>
    </row>
    <row r="54" spans="1:9" s="5" customFormat="1" ht="18.95" customHeight="1">
      <c r="A54" s="13">
        <v>43</v>
      </c>
      <c r="B54" s="66" t="s">
        <v>478</v>
      </c>
      <c r="C54" s="15" t="s">
        <v>479</v>
      </c>
      <c r="D54" s="16" t="s">
        <v>251</v>
      </c>
      <c r="E54" s="13"/>
      <c r="F54" s="17" t="str">
        <f t="shared" si="0"/>
        <v>Không XL</v>
      </c>
      <c r="G54" s="13"/>
      <c r="H54" s="17" t="str">
        <f t="shared" si="1"/>
        <v>Không XL</v>
      </c>
      <c r="I54" s="35"/>
    </row>
    <row r="55" spans="1:9" s="5" customFormat="1" ht="18.95" customHeight="1">
      <c r="A55" s="13">
        <v>44</v>
      </c>
      <c r="B55" s="66" t="s">
        <v>480</v>
      </c>
      <c r="C55" s="15" t="s">
        <v>409</v>
      </c>
      <c r="D55" s="16" t="s">
        <v>197</v>
      </c>
      <c r="E55" s="13"/>
      <c r="F55" s="17" t="str">
        <f t="shared" si="0"/>
        <v>Không XL</v>
      </c>
      <c r="G55" s="13"/>
      <c r="H55" s="17" t="str">
        <f t="shared" si="1"/>
        <v>Không XL</v>
      </c>
      <c r="I55" s="34"/>
    </row>
    <row r="56" spans="1:9" ht="20.100000000000001" customHeight="1">
      <c r="A56" s="8"/>
      <c r="B56" s="8"/>
      <c r="C56" s="110" t="s">
        <v>148</v>
      </c>
      <c r="D56" s="110"/>
      <c r="E56" s="110"/>
      <c r="F56" s="110"/>
      <c r="G56" s="110"/>
      <c r="H56" s="110"/>
      <c r="I56" s="110"/>
    </row>
    <row r="57" spans="1:9" ht="18" customHeight="1">
      <c r="C57" s="101" t="s">
        <v>149</v>
      </c>
      <c r="D57" s="102"/>
      <c r="E57" s="111" t="s">
        <v>144</v>
      </c>
      <c r="F57" s="112"/>
      <c r="G57" s="111" t="s">
        <v>145</v>
      </c>
      <c r="H57" s="112"/>
      <c r="I57" s="95" t="s">
        <v>10</v>
      </c>
    </row>
    <row r="58" spans="1:9" s="5" customFormat="1" ht="18" customHeight="1">
      <c r="C58" s="103"/>
      <c r="D58" s="104"/>
      <c r="E58" s="12" t="s">
        <v>150</v>
      </c>
      <c r="F58" s="18" t="s">
        <v>151</v>
      </c>
      <c r="G58" s="12" t="s">
        <v>150</v>
      </c>
      <c r="H58" s="18" t="s">
        <v>151</v>
      </c>
      <c r="I58" s="96"/>
    </row>
    <row r="59" spans="1:9" ht="18" customHeight="1">
      <c r="C59" s="105" t="s">
        <v>152</v>
      </c>
      <c r="D59" s="106"/>
      <c r="E59" s="19">
        <f>COUNTIF(F12:F55,"Xuất sắc")</f>
        <v>0</v>
      </c>
      <c r="F59" s="20">
        <f t="shared" ref="F59:F64" si="2">E59*100/$A$55</f>
        <v>0</v>
      </c>
      <c r="G59" s="19">
        <f>COUNTIF(H12:H55,"Xuất sắc")</f>
        <v>0</v>
      </c>
      <c r="H59" s="20">
        <f t="shared" ref="H59:H64" si="3">G59*100/$A$55</f>
        <v>0</v>
      </c>
      <c r="I59" s="31"/>
    </row>
    <row r="60" spans="1:9" ht="18" customHeight="1">
      <c r="C60" s="105" t="s">
        <v>153</v>
      </c>
      <c r="D60" s="106"/>
      <c r="E60" s="19">
        <f>COUNTIF(F12:F55,"Tốt")</f>
        <v>0</v>
      </c>
      <c r="F60" s="20">
        <f t="shared" si="2"/>
        <v>0</v>
      </c>
      <c r="G60" s="19">
        <f>COUNTIF(H12:H55,"Tốt")</f>
        <v>0</v>
      </c>
      <c r="H60" s="20">
        <f t="shared" si="3"/>
        <v>0</v>
      </c>
      <c r="I60" s="31"/>
    </row>
    <row r="61" spans="1:9" ht="18" customHeight="1">
      <c r="C61" s="105" t="s">
        <v>154</v>
      </c>
      <c r="D61" s="106"/>
      <c r="E61" s="19">
        <f>COUNTIF(F12:F55,"Khá")</f>
        <v>0</v>
      </c>
      <c r="F61" s="20">
        <f t="shared" si="2"/>
        <v>0</v>
      </c>
      <c r="G61" s="19">
        <f>COUNTIF(H12:H55,"Khá")</f>
        <v>0</v>
      </c>
      <c r="H61" s="20">
        <f t="shared" si="3"/>
        <v>0</v>
      </c>
      <c r="I61" s="31"/>
    </row>
    <row r="62" spans="1:9" ht="18" customHeight="1">
      <c r="C62" s="105" t="s">
        <v>155</v>
      </c>
      <c r="D62" s="106"/>
      <c r="E62" s="19">
        <f>COUNTIF(F12:F55,"TB")</f>
        <v>0</v>
      </c>
      <c r="F62" s="20">
        <f t="shared" si="2"/>
        <v>0</v>
      </c>
      <c r="G62" s="19">
        <f>COUNTIF(H12:H55,"TB")</f>
        <v>0</v>
      </c>
      <c r="H62" s="20">
        <f t="shared" si="3"/>
        <v>0</v>
      </c>
      <c r="I62" s="31"/>
    </row>
    <row r="63" spans="1:9" ht="18" customHeight="1">
      <c r="C63" s="105" t="s">
        <v>156</v>
      </c>
      <c r="D63" s="106"/>
      <c r="E63" s="19">
        <f>COUNTIF(F12:F55,"Yếu")</f>
        <v>0</v>
      </c>
      <c r="F63" s="20">
        <f t="shared" si="2"/>
        <v>0</v>
      </c>
      <c r="G63" s="19">
        <f>COUNTIF(H12:H55,"Yếu")</f>
        <v>0</v>
      </c>
      <c r="H63" s="20">
        <f t="shared" si="3"/>
        <v>0</v>
      </c>
      <c r="I63" s="31"/>
    </row>
    <row r="64" spans="1:9" ht="18" customHeight="1" thickBot="1">
      <c r="C64" s="107" t="s">
        <v>157</v>
      </c>
      <c r="D64" s="108"/>
      <c r="E64" s="21">
        <f>COUNTIF(F12:F55,"Không XL")</f>
        <v>44</v>
      </c>
      <c r="F64" s="22">
        <f t="shared" si="2"/>
        <v>100</v>
      </c>
      <c r="G64" s="21">
        <f>COUNTIF(H12:H55,"Không XL")</f>
        <v>44</v>
      </c>
      <c r="H64" s="22">
        <f t="shared" si="3"/>
        <v>100</v>
      </c>
      <c r="I64" s="32"/>
    </row>
    <row r="65" spans="1:10">
      <c r="C65" s="23"/>
      <c r="D65" s="23"/>
      <c r="F65" s="24"/>
    </row>
    <row r="66" spans="1:10" ht="18" customHeight="1">
      <c r="E66" s="109" t="s">
        <v>353</v>
      </c>
      <c r="F66" s="109"/>
      <c r="G66" s="109"/>
      <c r="H66" s="109"/>
      <c r="I66" s="109"/>
    </row>
    <row r="67" spans="1:10" ht="18" customHeight="1">
      <c r="A67" s="88" t="s">
        <v>159</v>
      </c>
      <c r="B67" s="88"/>
      <c r="C67" s="88"/>
      <c r="D67" s="88"/>
      <c r="E67" s="88"/>
      <c r="F67" s="88" t="s">
        <v>144</v>
      </c>
      <c r="G67" s="88"/>
      <c r="H67" s="88"/>
      <c r="I67" s="33" t="s">
        <v>160</v>
      </c>
      <c r="J67" s="33"/>
    </row>
    <row r="68" spans="1:10" ht="18" customHeight="1"/>
    <row r="69" spans="1:10" ht="18" customHeight="1"/>
    <row r="70" spans="1:10" ht="18" customHeight="1"/>
    <row r="71" spans="1:10" ht="18" customHeight="1"/>
    <row r="72" spans="1:10" s="6" customFormat="1" ht="18" customHeight="1">
      <c r="D72" s="9" t="s">
        <v>162</v>
      </c>
      <c r="G72" s="71" t="s">
        <v>483</v>
      </c>
      <c r="I72" s="72" t="s">
        <v>484</v>
      </c>
    </row>
  </sheetData>
  <mergeCells count="30">
    <mergeCell ref="A2:D2"/>
    <mergeCell ref="E2:I2"/>
    <mergeCell ref="A3:D3"/>
    <mergeCell ref="E3:I3"/>
    <mergeCell ref="A4:D4"/>
    <mergeCell ref="E4:I4"/>
    <mergeCell ref="C59:D59"/>
    <mergeCell ref="A5:D5"/>
    <mergeCell ref="A6:I6"/>
    <mergeCell ref="A7:I7"/>
    <mergeCell ref="A8:I8"/>
    <mergeCell ref="A10:A11"/>
    <mergeCell ref="B10:B11"/>
    <mergeCell ref="C10:D11"/>
    <mergeCell ref="E10:F10"/>
    <mergeCell ref="G10:H10"/>
    <mergeCell ref="I10:I11"/>
    <mergeCell ref="C56:I56"/>
    <mergeCell ref="C57:D58"/>
    <mergeCell ref="E57:F57"/>
    <mergeCell ref="G57:H57"/>
    <mergeCell ref="I57:I58"/>
    <mergeCell ref="A67:E67"/>
    <mergeCell ref="F67:H67"/>
    <mergeCell ref="C60:D60"/>
    <mergeCell ref="C61:D61"/>
    <mergeCell ref="C62:D62"/>
    <mergeCell ref="C63:D63"/>
    <mergeCell ref="C64:D64"/>
    <mergeCell ref="E66:I66"/>
  </mergeCells>
  <pageMargins left="0.51181102362204722" right="0.23622047244094491" top="0.51181102362204722" bottom="0.51181102362204722" header="0" footer="0.23622047244094491"/>
  <pageSetup paperSize="9" scale="9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view="pageBreakPreview" topLeftCell="A30" zoomScaleNormal="100" workbookViewId="0">
      <selection activeCell="A49" sqref="A49:XFD49"/>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4.95"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9" t="s">
        <v>959</v>
      </c>
      <c r="B8" s="115"/>
      <c r="C8" s="115"/>
      <c r="D8" s="115"/>
      <c r="E8" s="115"/>
      <c r="F8" s="115"/>
      <c r="G8" s="115"/>
      <c r="H8" s="115"/>
      <c r="I8" s="115"/>
      <c r="J8" s="29"/>
      <c r="K8" s="29"/>
      <c r="L8" s="29"/>
      <c r="M8" s="29"/>
      <c r="N8" s="29"/>
      <c r="O8" s="29"/>
      <c r="P8" s="29"/>
      <c r="Q8" s="29"/>
      <c r="R8" s="29"/>
      <c r="S8" s="29"/>
      <c r="T8" s="29"/>
    </row>
    <row r="9" spans="1:20" s="4" customFormat="1" ht="12" customHeight="1">
      <c r="A9" s="11"/>
      <c r="B9" s="11"/>
      <c r="C9" s="11"/>
      <c r="D9" s="11"/>
      <c r="E9" s="11"/>
      <c r="F9" s="11"/>
      <c r="G9" s="11"/>
      <c r="H9" s="11"/>
      <c r="I9" s="11"/>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18.95" customHeight="1">
      <c r="A12" s="13">
        <v>1</v>
      </c>
      <c r="B12" s="66" t="s">
        <v>485</v>
      </c>
      <c r="C12" s="15" t="s">
        <v>486</v>
      </c>
      <c r="D12" s="16" t="s">
        <v>252</v>
      </c>
      <c r="E12" s="13"/>
      <c r="F12" s="17" t="str">
        <f t="shared" ref="F12:F53" si="0">IF(AND(E12&gt;=90),"Xuất sắc",IF(AND(E12&gt;=80),"Tốt",IF(AND(E12&gt;=70),"Khá",IF(AND(E12&gt;=60),"TB",IF(AND(E12&gt;=50),"TB",IF(AND(E12&lt;50),IF(AND(E12&gt;0),"Yếu",IF(AND(E12=0),"Không XL"," "))))))))</f>
        <v>Không XL</v>
      </c>
      <c r="G12" s="13"/>
      <c r="H12" s="17" t="str">
        <f t="shared" ref="H12:H53" si="1">IF(AND(G12&gt;=90),"Xuất sắc",IF(AND(G12&gt;=80),"Tốt",IF(AND(G12&gt;=70),"Khá",IF(AND(G12&gt;=60),"TB",IF(AND(G12&gt;=50),"TB",IF(AND(G12&lt;50),IF(AND(G12&gt;0),"Yếu",IF(AND(G12=0),"Không XL"," "))))))))</f>
        <v>Không XL</v>
      </c>
      <c r="I12" s="35"/>
    </row>
    <row r="13" spans="1:20" s="5" customFormat="1" ht="18.95" customHeight="1">
      <c r="A13" s="13">
        <v>2</v>
      </c>
      <c r="B13" s="66" t="s">
        <v>487</v>
      </c>
      <c r="C13" s="15" t="s">
        <v>229</v>
      </c>
      <c r="D13" s="16" t="s">
        <v>252</v>
      </c>
      <c r="E13" s="13"/>
      <c r="F13" s="17" t="str">
        <f t="shared" si="0"/>
        <v>Không XL</v>
      </c>
      <c r="G13" s="13"/>
      <c r="H13" s="17" t="str">
        <f t="shared" si="1"/>
        <v>Không XL</v>
      </c>
      <c r="I13" s="30"/>
    </row>
    <row r="14" spans="1:20" s="5" customFormat="1" ht="18.95" customHeight="1">
      <c r="A14" s="13">
        <v>3</v>
      </c>
      <c r="B14" s="66" t="s">
        <v>488</v>
      </c>
      <c r="C14" s="15" t="s">
        <v>489</v>
      </c>
      <c r="D14" s="16" t="s">
        <v>252</v>
      </c>
      <c r="E14" s="13"/>
      <c r="F14" s="17" t="str">
        <f t="shared" si="0"/>
        <v>Không XL</v>
      </c>
      <c r="G14" s="13"/>
      <c r="H14" s="17" t="str">
        <f t="shared" si="1"/>
        <v>Không XL</v>
      </c>
      <c r="I14" s="74"/>
    </row>
    <row r="15" spans="1:20" s="5" customFormat="1" ht="18.95" customHeight="1">
      <c r="A15" s="13">
        <v>4</v>
      </c>
      <c r="B15" s="66" t="s">
        <v>490</v>
      </c>
      <c r="C15" s="15" t="s">
        <v>491</v>
      </c>
      <c r="D15" s="16" t="s">
        <v>253</v>
      </c>
      <c r="E15" s="13"/>
      <c r="F15" s="17" t="str">
        <f t="shared" si="0"/>
        <v>Không XL</v>
      </c>
      <c r="G15" s="13"/>
      <c r="H15" s="17" t="str">
        <f t="shared" si="1"/>
        <v>Không XL</v>
      </c>
      <c r="I15" s="73"/>
    </row>
    <row r="16" spans="1:20" s="5" customFormat="1" ht="18.95" customHeight="1">
      <c r="A16" s="13">
        <v>5</v>
      </c>
      <c r="B16" s="66" t="s">
        <v>492</v>
      </c>
      <c r="C16" s="15" t="s">
        <v>493</v>
      </c>
      <c r="D16" s="16" t="s">
        <v>253</v>
      </c>
      <c r="E16" s="13"/>
      <c r="F16" s="17" t="str">
        <f t="shared" si="0"/>
        <v>Không XL</v>
      </c>
      <c r="G16" s="13"/>
      <c r="H16" s="17" t="str">
        <f t="shared" si="1"/>
        <v>Không XL</v>
      </c>
      <c r="I16" s="34"/>
    </row>
    <row r="17" spans="1:9" s="5" customFormat="1" ht="18.95" customHeight="1">
      <c r="A17" s="13">
        <v>6</v>
      </c>
      <c r="B17" s="66" t="s">
        <v>494</v>
      </c>
      <c r="C17" s="15" t="s">
        <v>495</v>
      </c>
      <c r="D17" s="16" t="s">
        <v>221</v>
      </c>
      <c r="E17" s="13"/>
      <c r="F17" s="17" t="str">
        <f t="shared" si="0"/>
        <v>Không XL</v>
      </c>
      <c r="G17" s="13"/>
      <c r="H17" s="17" t="str">
        <f t="shared" si="1"/>
        <v>Không XL</v>
      </c>
      <c r="I17" s="73"/>
    </row>
    <row r="18" spans="1:9" s="5" customFormat="1" ht="18.95" customHeight="1">
      <c r="A18" s="13">
        <v>7</v>
      </c>
      <c r="B18" s="66" t="s">
        <v>496</v>
      </c>
      <c r="C18" s="15" t="s">
        <v>497</v>
      </c>
      <c r="D18" s="16" t="s">
        <v>255</v>
      </c>
      <c r="E18" s="13"/>
      <c r="F18" s="17" t="str">
        <f t="shared" si="0"/>
        <v>Không XL</v>
      </c>
      <c r="G18" s="13"/>
      <c r="H18" s="17" t="str">
        <f t="shared" si="1"/>
        <v>Không XL</v>
      </c>
      <c r="I18" s="18"/>
    </row>
    <row r="19" spans="1:9" s="5" customFormat="1" ht="18.95" customHeight="1">
      <c r="A19" s="13">
        <v>8</v>
      </c>
      <c r="B19" s="66" t="s">
        <v>498</v>
      </c>
      <c r="C19" s="15" t="s">
        <v>450</v>
      </c>
      <c r="D19" s="16" t="s">
        <v>239</v>
      </c>
      <c r="E19" s="13"/>
      <c r="F19" s="17" t="str">
        <f t="shared" si="0"/>
        <v>Không XL</v>
      </c>
      <c r="G19" s="13"/>
      <c r="H19" s="17" t="str">
        <f t="shared" si="1"/>
        <v>Không XL</v>
      </c>
      <c r="I19" s="34"/>
    </row>
    <row r="20" spans="1:9" s="5" customFormat="1" ht="18.95" customHeight="1">
      <c r="A20" s="13">
        <v>9</v>
      </c>
      <c r="B20" s="66" t="s">
        <v>499</v>
      </c>
      <c r="C20" s="15" t="s">
        <v>171</v>
      </c>
      <c r="D20" s="16" t="s">
        <v>500</v>
      </c>
      <c r="E20" s="13"/>
      <c r="F20" s="17" t="str">
        <f t="shared" si="0"/>
        <v>Không XL</v>
      </c>
      <c r="G20" s="13"/>
      <c r="H20" s="17" t="str">
        <f t="shared" si="1"/>
        <v>Không XL</v>
      </c>
      <c r="I20" s="35"/>
    </row>
    <row r="21" spans="1:9" s="5" customFormat="1" ht="18.95" customHeight="1">
      <c r="A21" s="13">
        <v>10</v>
      </c>
      <c r="B21" s="66" t="s">
        <v>501</v>
      </c>
      <c r="C21" s="15" t="s">
        <v>502</v>
      </c>
      <c r="D21" s="16" t="s">
        <v>503</v>
      </c>
      <c r="E21" s="13"/>
      <c r="F21" s="17" t="str">
        <f t="shared" si="0"/>
        <v>Không XL</v>
      </c>
      <c r="G21" s="13"/>
      <c r="H21" s="17" t="str">
        <f t="shared" si="1"/>
        <v>Không XL</v>
      </c>
      <c r="I21" s="74" t="s">
        <v>567</v>
      </c>
    </row>
    <row r="22" spans="1:9" s="5" customFormat="1" ht="18.95" customHeight="1">
      <c r="A22" s="13">
        <v>11</v>
      </c>
      <c r="B22" s="66" t="s">
        <v>504</v>
      </c>
      <c r="C22" s="15" t="s">
        <v>505</v>
      </c>
      <c r="D22" s="16" t="s">
        <v>175</v>
      </c>
      <c r="E22" s="13"/>
      <c r="F22" s="17" t="str">
        <f t="shared" si="0"/>
        <v>Không XL</v>
      </c>
      <c r="G22" s="13"/>
      <c r="H22" s="17" t="str">
        <f t="shared" si="1"/>
        <v>Không XL</v>
      </c>
      <c r="I22" s="35"/>
    </row>
    <row r="23" spans="1:9" s="5" customFormat="1" ht="18.95" customHeight="1">
      <c r="A23" s="13">
        <v>12</v>
      </c>
      <c r="B23" s="66" t="s">
        <v>506</v>
      </c>
      <c r="C23" s="15" t="s">
        <v>507</v>
      </c>
      <c r="D23" s="16" t="s">
        <v>175</v>
      </c>
      <c r="E23" s="13"/>
      <c r="F23" s="17" t="str">
        <f t="shared" si="0"/>
        <v>Không XL</v>
      </c>
      <c r="G23" s="13"/>
      <c r="H23" s="17" t="str">
        <f t="shared" si="1"/>
        <v>Không XL</v>
      </c>
      <c r="I23" s="34"/>
    </row>
    <row r="24" spans="1:9" s="5" customFormat="1" ht="18.95" customHeight="1">
      <c r="A24" s="13">
        <v>13</v>
      </c>
      <c r="B24" s="66" t="s">
        <v>508</v>
      </c>
      <c r="C24" s="15" t="s">
        <v>193</v>
      </c>
      <c r="D24" s="16" t="s">
        <v>175</v>
      </c>
      <c r="E24" s="13"/>
      <c r="F24" s="17" t="str">
        <f t="shared" si="0"/>
        <v>Không XL</v>
      </c>
      <c r="G24" s="13"/>
      <c r="H24" s="17" t="str">
        <f t="shared" si="1"/>
        <v>Không XL</v>
      </c>
      <c r="I24" s="34"/>
    </row>
    <row r="25" spans="1:9" s="5" customFormat="1" ht="18.95" customHeight="1">
      <c r="A25" s="13">
        <v>14</v>
      </c>
      <c r="B25" s="66" t="s">
        <v>509</v>
      </c>
      <c r="C25" s="15" t="s">
        <v>200</v>
      </c>
      <c r="D25" s="16" t="s">
        <v>510</v>
      </c>
      <c r="E25" s="13"/>
      <c r="F25" s="17" t="str">
        <f t="shared" si="0"/>
        <v>Không XL</v>
      </c>
      <c r="G25" s="13"/>
      <c r="H25" s="17" t="str">
        <f t="shared" si="1"/>
        <v>Không XL</v>
      </c>
      <c r="I25" s="34"/>
    </row>
    <row r="26" spans="1:9" s="5" customFormat="1" ht="18.95" customHeight="1">
      <c r="A26" s="13">
        <v>15</v>
      </c>
      <c r="B26" s="66" t="s">
        <v>511</v>
      </c>
      <c r="C26" s="15" t="s">
        <v>512</v>
      </c>
      <c r="D26" s="16" t="s">
        <v>513</v>
      </c>
      <c r="E26" s="13"/>
      <c r="F26" s="17" t="str">
        <f t="shared" si="0"/>
        <v>Không XL</v>
      </c>
      <c r="G26" s="13"/>
      <c r="H26" s="17" t="str">
        <f t="shared" si="1"/>
        <v>Không XL</v>
      </c>
      <c r="I26" s="18"/>
    </row>
    <row r="27" spans="1:9" s="5" customFormat="1" ht="18.95" customHeight="1">
      <c r="A27" s="13">
        <v>16</v>
      </c>
      <c r="B27" s="66" t="s">
        <v>514</v>
      </c>
      <c r="C27" s="15" t="s">
        <v>515</v>
      </c>
      <c r="D27" s="16" t="s">
        <v>256</v>
      </c>
      <c r="E27" s="13"/>
      <c r="F27" s="17" t="str">
        <f t="shared" si="0"/>
        <v>Không XL</v>
      </c>
      <c r="G27" s="13"/>
      <c r="H27" s="17" t="str">
        <f t="shared" si="1"/>
        <v>Không XL</v>
      </c>
      <c r="I27" s="34"/>
    </row>
    <row r="28" spans="1:9" s="5" customFormat="1" ht="18.95" customHeight="1">
      <c r="A28" s="13">
        <v>17</v>
      </c>
      <c r="B28" s="66" t="s">
        <v>516</v>
      </c>
      <c r="C28" s="15" t="s">
        <v>189</v>
      </c>
      <c r="D28" s="16" t="s">
        <v>308</v>
      </c>
      <c r="E28" s="13"/>
      <c r="F28" s="17" t="str">
        <f t="shared" si="0"/>
        <v>Không XL</v>
      </c>
      <c r="G28" s="13"/>
      <c r="H28" s="17" t="str">
        <f t="shared" si="1"/>
        <v>Không XL</v>
      </c>
      <c r="I28" s="34"/>
    </row>
    <row r="29" spans="1:9" s="5" customFormat="1" ht="18.95" customHeight="1">
      <c r="A29" s="13">
        <v>18</v>
      </c>
      <c r="B29" s="66" t="s">
        <v>517</v>
      </c>
      <c r="C29" s="15" t="s">
        <v>518</v>
      </c>
      <c r="D29" s="16" t="s">
        <v>519</v>
      </c>
      <c r="E29" s="13"/>
      <c r="F29" s="17" t="str">
        <f t="shared" si="0"/>
        <v>Không XL</v>
      </c>
      <c r="G29" s="13"/>
      <c r="H29" s="17" t="str">
        <f t="shared" si="1"/>
        <v>Không XL</v>
      </c>
      <c r="I29" s="34"/>
    </row>
    <row r="30" spans="1:9" s="5" customFormat="1" ht="18.95" customHeight="1">
      <c r="A30" s="13">
        <v>19</v>
      </c>
      <c r="B30" s="66" t="s">
        <v>520</v>
      </c>
      <c r="C30" s="15" t="s">
        <v>521</v>
      </c>
      <c r="D30" s="16" t="s">
        <v>184</v>
      </c>
      <c r="E30" s="13"/>
      <c r="F30" s="17" t="str">
        <f t="shared" si="0"/>
        <v>Không XL</v>
      </c>
      <c r="G30" s="13"/>
      <c r="H30" s="17" t="str">
        <f t="shared" si="1"/>
        <v>Không XL</v>
      </c>
      <c r="I30" s="34"/>
    </row>
    <row r="31" spans="1:9" s="5" customFormat="1" ht="18.95" customHeight="1">
      <c r="A31" s="13">
        <v>20</v>
      </c>
      <c r="B31" s="66" t="s">
        <v>522</v>
      </c>
      <c r="C31" s="15" t="s">
        <v>523</v>
      </c>
      <c r="D31" s="16" t="s">
        <v>184</v>
      </c>
      <c r="E31" s="13"/>
      <c r="F31" s="17" t="str">
        <f t="shared" si="0"/>
        <v>Không XL</v>
      </c>
      <c r="G31" s="13"/>
      <c r="H31" s="17" t="str">
        <f t="shared" si="1"/>
        <v>Không XL</v>
      </c>
      <c r="I31" s="30"/>
    </row>
    <row r="32" spans="1:9" s="5" customFormat="1" ht="18.95" customHeight="1">
      <c r="A32" s="13">
        <v>21</v>
      </c>
      <c r="B32" s="66" t="s">
        <v>524</v>
      </c>
      <c r="C32" s="15" t="s">
        <v>211</v>
      </c>
      <c r="D32" s="16" t="s">
        <v>186</v>
      </c>
      <c r="E32" s="13"/>
      <c r="F32" s="17" t="str">
        <f t="shared" si="0"/>
        <v>Không XL</v>
      </c>
      <c r="G32" s="13"/>
      <c r="H32" s="17" t="str">
        <f t="shared" si="1"/>
        <v>Không XL</v>
      </c>
      <c r="I32" s="73" t="s">
        <v>187</v>
      </c>
    </row>
    <row r="33" spans="1:9" s="5" customFormat="1" ht="18.95" customHeight="1">
      <c r="A33" s="13">
        <v>22</v>
      </c>
      <c r="B33" s="66" t="s">
        <v>525</v>
      </c>
      <c r="C33" s="15" t="s">
        <v>526</v>
      </c>
      <c r="D33" s="16" t="s">
        <v>186</v>
      </c>
      <c r="E33" s="13"/>
      <c r="F33" s="17" t="str">
        <f t="shared" si="0"/>
        <v>Không XL</v>
      </c>
      <c r="G33" s="13"/>
      <c r="H33" s="17" t="str">
        <f t="shared" si="1"/>
        <v>Không XL</v>
      </c>
      <c r="I33" s="18"/>
    </row>
    <row r="34" spans="1:9" s="5" customFormat="1" ht="18.95" customHeight="1">
      <c r="A34" s="13">
        <v>23</v>
      </c>
      <c r="B34" s="66" t="s">
        <v>527</v>
      </c>
      <c r="C34" s="15" t="s">
        <v>528</v>
      </c>
      <c r="D34" s="16" t="s">
        <v>529</v>
      </c>
      <c r="E34" s="13"/>
      <c r="F34" s="17" t="str">
        <f t="shared" si="0"/>
        <v>Không XL</v>
      </c>
      <c r="G34" s="13"/>
      <c r="H34" s="17" t="str">
        <f t="shared" si="1"/>
        <v>Không XL</v>
      </c>
      <c r="I34" s="73" t="s">
        <v>566</v>
      </c>
    </row>
    <row r="35" spans="1:9" s="5" customFormat="1" ht="18.95" customHeight="1">
      <c r="A35" s="13">
        <v>24</v>
      </c>
      <c r="B35" s="66" t="s">
        <v>530</v>
      </c>
      <c r="C35" s="15" t="s">
        <v>260</v>
      </c>
      <c r="D35" s="16" t="s">
        <v>246</v>
      </c>
      <c r="E35" s="13"/>
      <c r="F35" s="17" t="str">
        <f t="shared" si="0"/>
        <v>Không XL</v>
      </c>
      <c r="G35" s="13"/>
      <c r="H35" s="17" t="str">
        <f t="shared" si="1"/>
        <v>Không XL</v>
      </c>
      <c r="I35" s="18"/>
    </row>
    <row r="36" spans="1:9" s="5" customFormat="1" ht="18.95" customHeight="1">
      <c r="A36" s="13">
        <v>25</v>
      </c>
      <c r="B36" s="66" t="s">
        <v>531</v>
      </c>
      <c r="C36" s="15" t="s">
        <v>211</v>
      </c>
      <c r="D36" s="16" t="s">
        <v>532</v>
      </c>
      <c r="E36" s="13"/>
      <c r="F36" s="17" t="str">
        <f t="shared" si="0"/>
        <v>Không XL</v>
      </c>
      <c r="G36" s="13"/>
      <c r="H36" s="17" t="str">
        <f t="shared" si="1"/>
        <v>Không XL</v>
      </c>
      <c r="I36" s="18"/>
    </row>
    <row r="37" spans="1:9" s="5" customFormat="1" ht="18.95" customHeight="1">
      <c r="A37" s="13">
        <v>26</v>
      </c>
      <c r="B37" s="66" t="s">
        <v>533</v>
      </c>
      <c r="C37" s="15" t="s">
        <v>534</v>
      </c>
      <c r="D37" s="16" t="s">
        <v>190</v>
      </c>
      <c r="E37" s="13"/>
      <c r="F37" s="17" t="str">
        <f t="shared" si="0"/>
        <v>Không XL</v>
      </c>
      <c r="G37" s="13"/>
      <c r="H37" s="17" t="str">
        <f t="shared" si="1"/>
        <v>Không XL</v>
      </c>
      <c r="I37" s="18"/>
    </row>
    <row r="38" spans="1:9" s="5" customFormat="1" ht="18.95" customHeight="1">
      <c r="A38" s="13">
        <v>27</v>
      </c>
      <c r="B38" s="66" t="s">
        <v>535</v>
      </c>
      <c r="C38" s="15" t="s">
        <v>536</v>
      </c>
      <c r="D38" s="16" t="s">
        <v>259</v>
      </c>
      <c r="E38" s="13"/>
      <c r="F38" s="17" t="str">
        <f t="shared" si="0"/>
        <v>Không XL</v>
      </c>
      <c r="G38" s="13"/>
      <c r="H38" s="17" t="str">
        <f t="shared" si="1"/>
        <v>Không XL</v>
      </c>
      <c r="I38" s="73" t="s">
        <v>179</v>
      </c>
    </row>
    <row r="39" spans="1:9" s="5" customFormat="1" ht="18.95" customHeight="1">
      <c r="A39" s="13">
        <v>28</v>
      </c>
      <c r="B39" s="66" t="s">
        <v>537</v>
      </c>
      <c r="C39" s="15" t="s">
        <v>245</v>
      </c>
      <c r="D39" s="16" t="s">
        <v>269</v>
      </c>
      <c r="E39" s="13"/>
      <c r="F39" s="17" t="str">
        <f t="shared" si="0"/>
        <v>Không XL</v>
      </c>
      <c r="G39" s="13"/>
      <c r="H39" s="17" t="str">
        <f t="shared" si="1"/>
        <v>Không XL</v>
      </c>
      <c r="I39" s="73"/>
    </row>
    <row r="40" spans="1:9" s="5" customFormat="1" ht="18.95" customHeight="1">
      <c r="A40" s="13">
        <v>29</v>
      </c>
      <c r="B40" s="66" t="s">
        <v>538</v>
      </c>
      <c r="C40" s="15" t="s">
        <v>211</v>
      </c>
      <c r="D40" s="16" t="s">
        <v>269</v>
      </c>
      <c r="E40" s="13"/>
      <c r="F40" s="17" t="str">
        <f t="shared" si="0"/>
        <v>Không XL</v>
      </c>
      <c r="G40" s="13"/>
      <c r="H40" s="17" t="str">
        <f t="shared" si="1"/>
        <v>Không XL</v>
      </c>
      <c r="I40" s="73"/>
    </row>
    <row r="41" spans="1:9" s="5" customFormat="1" ht="18.95" customHeight="1">
      <c r="A41" s="13">
        <v>30</v>
      </c>
      <c r="B41" s="66" t="s">
        <v>539</v>
      </c>
      <c r="C41" s="15" t="s">
        <v>540</v>
      </c>
      <c r="D41" s="16" t="s">
        <v>215</v>
      </c>
      <c r="E41" s="13"/>
      <c r="F41" s="17" t="str">
        <f t="shared" si="0"/>
        <v>Không XL</v>
      </c>
      <c r="G41" s="13"/>
      <c r="H41" s="17" t="str">
        <f t="shared" si="1"/>
        <v>Không XL</v>
      </c>
      <c r="I41" s="18"/>
    </row>
    <row r="42" spans="1:9" s="5" customFormat="1" ht="18.95" customHeight="1">
      <c r="A42" s="13">
        <v>31</v>
      </c>
      <c r="B42" s="66" t="s">
        <v>541</v>
      </c>
      <c r="C42" s="15" t="s">
        <v>542</v>
      </c>
      <c r="D42" s="16" t="s">
        <v>215</v>
      </c>
      <c r="E42" s="13"/>
      <c r="F42" s="17" t="str">
        <f t="shared" si="0"/>
        <v>Không XL</v>
      </c>
      <c r="G42" s="13"/>
      <c r="H42" s="17" t="str">
        <f t="shared" si="1"/>
        <v>Không XL</v>
      </c>
      <c r="I42" s="34"/>
    </row>
    <row r="43" spans="1:9" s="5" customFormat="1" ht="18.95" customHeight="1">
      <c r="A43" s="13">
        <v>32</v>
      </c>
      <c r="B43" s="66" t="s">
        <v>543</v>
      </c>
      <c r="C43" s="15" t="s">
        <v>544</v>
      </c>
      <c r="D43" s="16" t="s">
        <v>235</v>
      </c>
      <c r="E43" s="13"/>
      <c r="F43" s="17" t="str">
        <f t="shared" si="0"/>
        <v>Không XL</v>
      </c>
      <c r="G43" s="13"/>
      <c r="H43" s="17" t="str">
        <f t="shared" si="1"/>
        <v>Không XL</v>
      </c>
      <c r="I43" s="34"/>
    </row>
    <row r="44" spans="1:9" s="5" customFormat="1" ht="18.95" customHeight="1">
      <c r="A44" s="13">
        <v>33</v>
      </c>
      <c r="B44" s="66" t="s">
        <v>545</v>
      </c>
      <c r="C44" s="15" t="s">
        <v>211</v>
      </c>
      <c r="D44" s="16" t="s">
        <v>235</v>
      </c>
      <c r="E44" s="13"/>
      <c r="F44" s="17" t="str">
        <f t="shared" si="0"/>
        <v>Không XL</v>
      </c>
      <c r="G44" s="13"/>
      <c r="H44" s="17" t="str">
        <f t="shared" si="1"/>
        <v>Không XL</v>
      </c>
      <c r="I44" s="18"/>
    </row>
    <row r="45" spans="1:9" s="5" customFormat="1" ht="18.95" customHeight="1">
      <c r="A45" s="13">
        <v>34</v>
      </c>
      <c r="B45" s="66" t="s">
        <v>546</v>
      </c>
      <c r="C45" s="15" t="s">
        <v>243</v>
      </c>
      <c r="D45" s="16" t="s">
        <v>235</v>
      </c>
      <c r="E45" s="13"/>
      <c r="F45" s="17" t="str">
        <f t="shared" si="0"/>
        <v>Không XL</v>
      </c>
      <c r="G45" s="13"/>
      <c r="H45" s="17" t="str">
        <f t="shared" si="1"/>
        <v>Không XL</v>
      </c>
      <c r="I45" s="73"/>
    </row>
    <row r="46" spans="1:9" s="5" customFormat="1" ht="18.95" customHeight="1">
      <c r="A46" s="13">
        <v>35</v>
      </c>
      <c r="B46" s="66" t="s">
        <v>547</v>
      </c>
      <c r="C46" s="15" t="s">
        <v>548</v>
      </c>
      <c r="D46" s="16" t="s">
        <v>235</v>
      </c>
      <c r="E46" s="13"/>
      <c r="F46" s="17" t="str">
        <f t="shared" si="0"/>
        <v>Không XL</v>
      </c>
      <c r="G46" s="13"/>
      <c r="H46" s="17" t="str">
        <f t="shared" si="1"/>
        <v>Không XL</v>
      </c>
      <c r="I46" s="73"/>
    </row>
    <row r="47" spans="1:9" s="5" customFormat="1" ht="18.95" customHeight="1">
      <c r="A47" s="13">
        <v>36</v>
      </c>
      <c r="B47" s="66" t="s">
        <v>549</v>
      </c>
      <c r="C47" s="15" t="s">
        <v>550</v>
      </c>
      <c r="D47" s="16" t="s">
        <v>261</v>
      </c>
      <c r="E47" s="13"/>
      <c r="F47" s="17" t="str">
        <f t="shared" si="0"/>
        <v>Không XL</v>
      </c>
      <c r="G47" s="13"/>
      <c r="H47" s="17" t="str">
        <f t="shared" si="1"/>
        <v>Không XL</v>
      </c>
      <c r="I47" s="35"/>
    </row>
    <row r="48" spans="1:9" s="5" customFormat="1" ht="18.95" customHeight="1">
      <c r="A48" s="13">
        <v>37</v>
      </c>
      <c r="B48" s="66" t="s">
        <v>551</v>
      </c>
      <c r="C48" s="15" t="s">
        <v>552</v>
      </c>
      <c r="D48" s="16" t="s">
        <v>553</v>
      </c>
      <c r="E48" s="13"/>
      <c r="F48" s="17" t="str">
        <f t="shared" si="0"/>
        <v>Không XL</v>
      </c>
      <c r="G48" s="13"/>
      <c r="H48" s="17" t="str">
        <f t="shared" si="1"/>
        <v>Không XL</v>
      </c>
      <c r="I48" s="74"/>
    </row>
    <row r="49" spans="1:9" s="5" customFormat="1" ht="18.95" customHeight="1">
      <c r="A49" s="13">
        <v>38</v>
      </c>
      <c r="B49" s="66" t="s">
        <v>554</v>
      </c>
      <c r="C49" s="15" t="s">
        <v>181</v>
      </c>
      <c r="D49" s="16" t="s">
        <v>555</v>
      </c>
      <c r="E49" s="13"/>
      <c r="F49" s="17" t="str">
        <f t="shared" si="0"/>
        <v>Không XL</v>
      </c>
      <c r="G49" s="13"/>
      <c r="H49" s="17" t="str">
        <f t="shared" si="1"/>
        <v>Không XL</v>
      </c>
      <c r="I49" s="35"/>
    </row>
    <row r="50" spans="1:9" s="5" customFormat="1" ht="18.95" customHeight="1">
      <c r="A50" s="13">
        <v>39</v>
      </c>
      <c r="B50" s="66" t="s">
        <v>556</v>
      </c>
      <c r="C50" s="15" t="s">
        <v>219</v>
      </c>
      <c r="D50" s="16" t="s">
        <v>557</v>
      </c>
      <c r="E50" s="13"/>
      <c r="F50" s="17" t="str">
        <f t="shared" si="0"/>
        <v>Không XL</v>
      </c>
      <c r="G50" s="13"/>
      <c r="H50" s="17" t="str">
        <f t="shared" si="1"/>
        <v>Không XL</v>
      </c>
      <c r="I50" s="35"/>
    </row>
    <row r="51" spans="1:9" s="5" customFormat="1" ht="18.95" customHeight="1">
      <c r="A51" s="13">
        <v>40</v>
      </c>
      <c r="B51" s="66" t="s">
        <v>558</v>
      </c>
      <c r="C51" s="15" t="s">
        <v>559</v>
      </c>
      <c r="D51" s="16" t="s">
        <v>560</v>
      </c>
      <c r="E51" s="13"/>
      <c r="F51" s="17" t="str">
        <f t="shared" si="0"/>
        <v>Không XL</v>
      </c>
      <c r="G51" s="13"/>
      <c r="H51" s="17" t="str">
        <f t="shared" si="1"/>
        <v>Không XL</v>
      </c>
      <c r="I51" s="34"/>
    </row>
    <row r="52" spans="1:9" s="5" customFormat="1" ht="18.95" customHeight="1">
      <c r="A52" s="13">
        <v>41</v>
      </c>
      <c r="B52" s="66" t="s">
        <v>561</v>
      </c>
      <c r="C52" s="15" t="s">
        <v>562</v>
      </c>
      <c r="D52" s="16" t="s">
        <v>563</v>
      </c>
      <c r="E52" s="13"/>
      <c r="F52" s="17" t="str">
        <f t="shared" si="0"/>
        <v>Không XL</v>
      </c>
      <c r="G52" s="13"/>
      <c r="H52" s="17" t="str">
        <f t="shared" si="1"/>
        <v>Không XL</v>
      </c>
      <c r="I52" s="35"/>
    </row>
    <row r="53" spans="1:9" s="5" customFormat="1" ht="18.95" customHeight="1">
      <c r="A53" s="13">
        <v>42</v>
      </c>
      <c r="B53" s="66" t="s">
        <v>564</v>
      </c>
      <c r="C53" s="15" t="s">
        <v>565</v>
      </c>
      <c r="D53" s="16" t="s">
        <v>232</v>
      </c>
      <c r="E53" s="13"/>
      <c r="F53" s="17" t="str">
        <f t="shared" si="0"/>
        <v>Không XL</v>
      </c>
      <c r="G53" s="13"/>
      <c r="H53" s="17" t="str">
        <f t="shared" si="1"/>
        <v>Không XL</v>
      </c>
      <c r="I53" s="35"/>
    </row>
    <row r="54" spans="1:9" ht="20.100000000000001" customHeight="1">
      <c r="A54" s="8"/>
      <c r="B54" s="8"/>
      <c r="C54" s="110" t="s">
        <v>148</v>
      </c>
      <c r="D54" s="110"/>
      <c r="E54" s="110"/>
      <c r="F54" s="110"/>
      <c r="G54" s="110"/>
      <c r="H54" s="110"/>
      <c r="I54" s="110"/>
    </row>
    <row r="55" spans="1:9" ht="18" customHeight="1">
      <c r="C55" s="101" t="s">
        <v>149</v>
      </c>
      <c r="D55" s="102"/>
      <c r="E55" s="111" t="s">
        <v>144</v>
      </c>
      <c r="F55" s="112"/>
      <c r="G55" s="111" t="s">
        <v>145</v>
      </c>
      <c r="H55" s="112"/>
      <c r="I55" s="95" t="s">
        <v>10</v>
      </c>
    </row>
    <row r="56" spans="1:9" s="5" customFormat="1" ht="18" customHeight="1">
      <c r="C56" s="103"/>
      <c r="D56" s="104"/>
      <c r="E56" s="12" t="s">
        <v>150</v>
      </c>
      <c r="F56" s="18" t="s">
        <v>151</v>
      </c>
      <c r="G56" s="12" t="s">
        <v>150</v>
      </c>
      <c r="H56" s="18" t="s">
        <v>151</v>
      </c>
      <c r="I56" s="96"/>
    </row>
    <row r="57" spans="1:9" ht="18" customHeight="1">
      <c r="C57" s="105" t="s">
        <v>152</v>
      </c>
      <c r="D57" s="106"/>
      <c r="E57" s="19">
        <f>COUNTIF(F12:F53,"Xuất sắc")</f>
        <v>0</v>
      </c>
      <c r="F57" s="20">
        <f>E57*100/$A$53</f>
        <v>0</v>
      </c>
      <c r="G57" s="19">
        <f>COUNTIF(H12:H53,"Xuất sắc")</f>
        <v>0</v>
      </c>
      <c r="H57" s="20">
        <f>G57*100/$A$53</f>
        <v>0</v>
      </c>
      <c r="I57" s="31"/>
    </row>
    <row r="58" spans="1:9" ht="18" customHeight="1">
      <c r="C58" s="105" t="s">
        <v>153</v>
      </c>
      <c r="D58" s="106"/>
      <c r="E58" s="19">
        <f>COUNTIF(F12:F53,"Tốt")</f>
        <v>0</v>
      </c>
      <c r="F58" s="20">
        <f t="shared" ref="F58:F62" si="2">E58*100/$A$53</f>
        <v>0</v>
      </c>
      <c r="G58" s="19">
        <f>COUNTIF(H12:H53,"Tốt")</f>
        <v>0</v>
      </c>
      <c r="H58" s="20">
        <f t="shared" ref="H58:H62" si="3">G58*100/$A$53</f>
        <v>0</v>
      </c>
      <c r="I58" s="31"/>
    </row>
    <row r="59" spans="1:9" ht="18" customHeight="1">
      <c r="C59" s="105" t="s">
        <v>154</v>
      </c>
      <c r="D59" s="106"/>
      <c r="E59" s="19">
        <f>COUNTIF(F12:F53,"Khá")</f>
        <v>0</v>
      </c>
      <c r="F59" s="20">
        <f t="shared" si="2"/>
        <v>0</v>
      </c>
      <c r="G59" s="19">
        <f>COUNTIF(H12:H53,"Khá")</f>
        <v>0</v>
      </c>
      <c r="H59" s="20">
        <f t="shared" si="3"/>
        <v>0</v>
      </c>
      <c r="I59" s="31"/>
    </row>
    <row r="60" spans="1:9" ht="18" customHeight="1">
      <c r="C60" s="105" t="s">
        <v>155</v>
      </c>
      <c r="D60" s="106"/>
      <c r="E60" s="19">
        <f>COUNTIF(F12:F53,"TB")</f>
        <v>0</v>
      </c>
      <c r="F60" s="20">
        <f t="shared" si="2"/>
        <v>0</v>
      </c>
      <c r="G60" s="19">
        <f>COUNTIF(H12:H53,"TB")</f>
        <v>0</v>
      </c>
      <c r="H60" s="20">
        <f t="shared" si="3"/>
        <v>0</v>
      </c>
      <c r="I60" s="31"/>
    </row>
    <row r="61" spans="1:9" ht="18" customHeight="1">
      <c r="C61" s="105" t="s">
        <v>156</v>
      </c>
      <c r="D61" s="106"/>
      <c r="E61" s="19">
        <f>COUNTIF(F12:F53,"Yếu")</f>
        <v>0</v>
      </c>
      <c r="F61" s="20">
        <f t="shared" si="2"/>
        <v>0</v>
      </c>
      <c r="G61" s="19">
        <f>COUNTIF(H12:H53,"Yếu")</f>
        <v>0</v>
      </c>
      <c r="H61" s="20">
        <f t="shared" si="3"/>
        <v>0</v>
      </c>
      <c r="I61" s="31"/>
    </row>
    <row r="62" spans="1:9" ht="18" customHeight="1" thickBot="1">
      <c r="C62" s="107" t="s">
        <v>157</v>
      </c>
      <c r="D62" s="108"/>
      <c r="E62" s="21">
        <f>COUNTIF(F12:F53,"Không XL")</f>
        <v>42</v>
      </c>
      <c r="F62" s="22">
        <f t="shared" si="2"/>
        <v>100</v>
      </c>
      <c r="G62" s="21">
        <f>COUNTIF(H12:H53,"Không XL")</f>
        <v>42</v>
      </c>
      <c r="H62" s="22">
        <f t="shared" si="3"/>
        <v>100</v>
      </c>
      <c r="I62" s="32"/>
    </row>
    <row r="63" spans="1:9">
      <c r="C63" s="23"/>
      <c r="D63" s="23"/>
      <c r="F63" s="24"/>
    </row>
    <row r="64" spans="1:9" ht="18" customHeight="1">
      <c r="E64" s="109" t="s">
        <v>353</v>
      </c>
      <c r="F64" s="109"/>
      <c r="G64" s="109"/>
      <c r="H64" s="109"/>
      <c r="I64" s="109"/>
    </row>
    <row r="65" spans="1:10" ht="18" customHeight="1">
      <c r="A65" s="88" t="s">
        <v>159</v>
      </c>
      <c r="B65" s="88"/>
      <c r="C65" s="88"/>
      <c r="D65" s="88"/>
      <c r="E65" s="88"/>
      <c r="F65" s="88" t="s">
        <v>144</v>
      </c>
      <c r="G65" s="88"/>
      <c r="H65" s="88"/>
      <c r="I65" s="33" t="s">
        <v>160</v>
      </c>
      <c r="J65" s="33"/>
    </row>
    <row r="66" spans="1:10" ht="18" customHeight="1"/>
    <row r="67" spans="1:10" ht="18" customHeight="1"/>
    <row r="68" spans="1:10" ht="18" customHeight="1"/>
    <row r="69" spans="1:10" ht="18" customHeight="1"/>
    <row r="70" spans="1:10" s="6" customFormat="1" ht="18" customHeight="1">
      <c r="D70" s="9" t="s">
        <v>162</v>
      </c>
      <c r="G70" s="71" t="s">
        <v>568</v>
      </c>
      <c r="I70" s="72" t="s">
        <v>569</v>
      </c>
    </row>
  </sheetData>
  <mergeCells count="30">
    <mergeCell ref="A2:D2"/>
    <mergeCell ref="E2:I2"/>
    <mergeCell ref="A3:D3"/>
    <mergeCell ref="E3:I3"/>
    <mergeCell ref="A4:D4"/>
    <mergeCell ref="E4:I4"/>
    <mergeCell ref="C57:D57"/>
    <mergeCell ref="A5:D5"/>
    <mergeCell ref="A6:I6"/>
    <mergeCell ref="A7:I7"/>
    <mergeCell ref="A8:I8"/>
    <mergeCell ref="A10:A11"/>
    <mergeCell ref="B10:B11"/>
    <mergeCell ref="C10:D11"/>
    <mergeCell ref="E10:F10"/>
    <mergeCell ref="G10:H10"/>
    <mergeCell ref="I10:I11"/>
    <mergeCell ref="C54:I54"/>
    <mergeCell ref="C55:D56"/>
    <mergeCell ref="E55:F55"/>
    <mergeCell ref="G55:H55"/>
    <mergeCell ref="I55:I56"/>
    <mergeCell ref="A65:E65"/>
    <mergeCell ref="F65:H65"/>
    <mergeCell ref="C58:D58"/>
    <mergeCell ref="C59:D59"/>
    <mergeCell ref="C60:D60"/>
    <mergeCell ref="C61:D61"/>
    <mergeCell ref="C62:D62"/>
    <mergeCell ref="E64:I64"/>
  </mergeCells>
  <pageMargins left="0.51181102362204722" right="0.23622047244094491" top="0.51181102362204722" bottom="0.31496062992125984" header="0" footer="0.23622047244094491"/>
  <pageSetup paperSize="9"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zoomScaleNormal="100" workbookViewId="0">
      <selection activeCell="A9" sqref="A9"/>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4.95"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9" t="s">
        <v>977</v>
      </c>
      <c r="B8" s="115"/>
      <c r="C8" s="115"/>
      <c r="D8" s="115"/>
      <c r="E8" s="115"/>
      <c r="F8" s="115"/>
      <c r="G8" s="115"/>
      <c r="H8" s="115"/>
      <c r="I8" s="115"/>
      <c r="J8" s="29"/>
      <c r="K8" s="29"/>
      <c r="L8" s="29"/>
      <c r="M8" s="29"/>
      <c r="N8" s="29"/>
      <c r="O8" s="29"/>
      <c r="P8" s="29"/>
      <c r="Q8" s="29"/>
      <c r="R8" s="29"/>
      <c r="S8" s="29"/>
      <c r="T8" s="29"/>
    </row>
    <row r="9" spans="1:20" s="4" customFormat="1" ht="12" customHeight="1">
      <c r="A9" s="11"/>
      <c r="B9" s="11"/>
      <c r="C9" s="11"/>
      <c r="D9" s="11"/>
      <c r="E9" s="11"/>
      <c r="F9" s="11"/>
      <c r="G9" s="11"/>
      <c r="H9" s="11"/>
      <c r="I9" s="11"/>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18.95" customHeight="1">
      <c r="A12" s="13">
        <v>1</v>
      </c>
      <c r="B12" s="66" t="s">
        <v>570</v>
      </c>
      <c r="C12" s="15" t="s">
        <v>571</v>
      </c>
      <c r="D12" s="16" t="s">
        <v>572</v>
      </c>
      <c r="E12" s="13"/>
      <c r="F12" s="17" t="str">
        <f t="shared" ref="F12:F50" si="0">IF(AND(E12&gt;=90),"Xuất sắc",IF(AND(E12&gt;=80),"Tốt",IF(AND(E12&gt;=70),"Khá",IF(AND(E12&gt;=60),"TB",IF(AND(E12&gt;=50),"TB",IF(AND(E12&lt;50),IF(AND(E12&gt;0),"Yếu",IF(AND(E12=0),"Không XL"," "))))))))</f>
        <v>Không XL</v>
      </c>
      <c r="G12" s="13"/>
      <c r="H12" s="17" t="str">
        <f t="shared" ref="H12:H50" si="1">IF(AND(G12&gt;=90),"Xuất sắc",IF(AND(G12&gt;=80),"Tốt",IF(AND(G12&gt;=70),"Khá",IF(AND(G12&gt;=60),"TB",IF(AND(G12&gt;=50),"TB",IF(AND(G12&lt;50),IF(AND(G12&gt;0),"Yếu",IF(AND(G12=0),"Không XL"," "))))))))</f>
        <v>Không XL</v>
      </c>
      <c r="I12" s="35"/>
    </row>
    <row r="13" spans="1:20" s="5" customFormat="1" ht="18.95" customHeight="1">
      <c r="A13" s="13">
        <v>2</v>
      </c>
      <c r="B13" s="66" t="s">
        <v>573</v>
      </c>
      <c r="C13" s="15" t="s">
        <v>258</v>
      </c>
      <c r="D13" s="16" t="s">
        <v>220</v>
      </c>
      <c r="E13" s="13"/>
      <c r="F13" s="17" t="str">
        <f t="shared" si="0"/>
        <v>Không XL</v>
      </c>
      <c r="G13" s="13"/>
      <c r="H13" s="17" t="str">
        <f t="shared" si="1"/>
        <v>Không XL</v>
      </c>
      <c r="I13" s="30"/>
    </row>
    <row r="14" spans="1:20" s="5" customFormat="1" ht="18.95" customHeight="1">
      <c r="A14" s="13">
        <v>3</v>
      </c>
      <c r="B14" s="66" t="s">
        <v>574</v>
      </c>
      <c r="C14" s="15" t="s">
        <v>575</v>
      </c>
      <c r="D14" s="16" t="s">
        <v>255</v>
      </c>
      <c r="E14" s="13"/>
      <c r="F14" s="17" t="str">
        <f t="shared" si="0"/>
        <v>Không XL</v>
      </c>
      <c r="G14" s="13"/>
      <c r="H14" s="17" t="str">
        <f t="shared" si="1"/>
        <v>Không XL</v>
      </c>
      <c r="I14" s="74"/>
    </row>
    <row r="15" spans="1:20" s="5" customFormat="1" ht="18.95" customHeight="1">
      <c r="A15" s="13">
        <v>4</v>
      </c>
      <c r="B15" s="66" t="s">
        <v>576</v>
      </c>
      <c r="C15" s="15" t="s">
        <v>577</v>
      </c>
      <c r="D15" s="16" t="s">
        <v>170</v>
      </c>
      <c r="E15" s="13"/>
      <c r="F15" s="17" t="str">
        <f t="shared" si="0"/>
        <v>Không XL</v>
      </c>
      <c r="G15" s="13"/>
      <c r="H15" s="17" t="str">
        <f t="shared" si="1"/>
        <v>Không XL</v>
      </c>
      <c r="I15" s="73"/>
    </row>
    <row r="16" spans="1:20" s="5" customFormat="1" ht="18.95" customHeight="1">
      <c r="A16" s="13">
        <v>5</v>
      </c>
      <c r="B16" s="66" t="s">
        <v>578</v>
      </c>
      <c r="C16" s="15" t="s">
        <v>238</v>
      </c>
      <c r="D16" s="16" t="s">
        <v>201</v>
      </c>
      <c r="E16" s="13"/>
      <c r="F16" s="17" t="str">
        <f t="shared" si="0"/>
        <v>Không XL</v>
      </c>
      <c r="G16" s="13"/>
      <c r="H16" s="17" t="str">
        <f t="shared" si="1"/>
        <v>Không XL</v>
      </c>
      <c r="I16" s="34"/>
    </row>
    <row r="17" spans="1:9" s="5" customFormat="1" ht="18.95" customHeight="1">
      <c r="A17" s="13">
        <v>6</v>
      </c>
      <c r="B17" s="66" t="s">
        <v>579</v>
      </c>
      <c r="C17" s="15" t="s">
        <v>224</v>
      </c>
      <c r="D17" s="16" t="s">
        <v>201</v>
      </c>
      <c r="E17" s="13"/>
      <c r="F17" s="17" t="str">
        <f t="shared" si="0"/>
        <v>Không XL</v>
      </c>
      <c r="G17" s="13"/>
      <c r="H17" s="17" t="str">
        <f t="shared" si="1"/>
        <v>Không XL</v>
      </c>
      <c r="I17" s="73"/>
    </row>
    <row r="18" spans="1:9" s="5" customFormat="1" ht="18.95" customHeight="1">
      <c r="A18" s="13">
        <v>7</v>
      </c>
      <c r="B18" s="66" t="s">
        <v>580</v>
      </c>
      <c r="C18" s="15" t="s">
        <v>581</v>
      </c>
      <c r="D18" s="16" t="s">
        <v>222</v>
      </c>
      <c r="E18" s="13"/>
      <c r="F18" s="17" t="str">
        <f t="shared" si="0"/>
        <v>Không XL</v>
      </c>
      <c r="G18" s="13"/>
      <c r="H18" s="17" t="str">
        <f t="shared" si="1"/>
        <v>Không XL</v>
      </c>
      <c r="I18" s="73" t="s">
        <v>187</v>
      </c>
    </row>
    <row r="19" spans="1:9" s="5" customFormat="1" ht="18.95" customHeight="1">
      <c r="A19" s="13">
        <v>8</v>
      </c>
      <c r="B19" s="66" t="s">
        <v>582</v>
      </c>
      <c r="C19" s="15" t="s">
        <v>244</v>
      </c>
      <c r="D19" s="16" t="s">
        <v>289</v>
      </c>
      <c r="E19" s="13"/>
      <c r="F19" s="17" t="str">
        <f t="shared" si="0"/>
        <v>Không XL</v>
      </c>
      <c r="G19" s="13"/>
      <c r="H19" s="17" t="str">
        <f t="shared" si="1"/>
        <v>Không XL</v>
      </c>
      <c r="I19" s="34"/>
    </row>
    <row r="20" spans="1:9" s="5" customFormat="1" ht="18.95" customHeight="1">
      <c r="A20" s="13">
        <v>9</v>
      </c>
      <c r="B20" s="66" t="s">
        <v>583</v>
      </c>
      <c r="C20" s="15" t="s">
        <v>227</v>
      </c>
      <c r="D20" s="16" t="s">
        <v>204</v>
      </c>
      <c r="E20" s="13"/>
      <c r="F20" s="17" t="str">
        <f t="shared" si="0"/>
        <v>Không XL</v>
      </c>
      <c r="G20" s="13"/>
      <c r="H20" s="17" t="str">
        <f t="shared" si="1"/>
        <v>Không XL</v>
      </c>
      <c r="I20" s="35"/>
    </row>
    <row r="21" spans="1:9" s="5" customFormat="1" ht="18.95" customHeight="1">
      <c r="A21" s="13">
        <v>10</v>
      </c>
      <c r="B21" s="66" t="s">
        <v>584</v>
      </c>
      <c r="C21" s="15" t="s">
        <v>229</v>
      </c>
      <c r="D21" s="16" t="s">
        <v>240</v>
      </c>
      <c r="E21" s="13"/>
      <c r="F21" s="17" t="str">
        <f t="shared" si="0"/>
        <v>Không XL</v>
      </c>
      <c r="G21" s="13"/>
      <c r="H21" s="17" t="str">
        <f t="shared" si="1"/>
        <v>Không XL</v>
      </c>
      <c r="I21" s="74"/>
    </row>
    <row r="22" spans="1:9" s="5" customFormat="1" ht="18.95" customHeight="1">
      <c r="A22" s="13">
        <v>11</v>
      </c>
      <c r="B22" s="66" t="s">
        <v>585</v>
      </c>
      <c r="C22" s="15" t="s">
        <v>218</v>
      </c>
      <c r="D22" s="16" t="s">
        <v>586</v>
      </c>
      <c r="E22" s="13"/>
      <c r="F22" s="17" t="str">
        <f t="shared" si="0"/>
        <v>Không XL</v>
      </c>
      <c r="G22" s="13"/>
      <c r="H22" s="17" t="str">
        <f t="shared" si="1"/>
        <v>Không XL</v>
      </c>
      <c r="I22" s="35"/>
    </row>
    <row r="23" spans="1:9" s="5" customFormat="1" ht="18.95" customHeight="1">
      <c r="A23" s="13">
        <v>12</v>
      </c>
      <c r="B23" s="66" t="s">
        <v>587</v>
      </c>
      <c r="C23" s="15" t="s">
        <v>271</v>
      </c>
      <c r="D23" s="16" t="s">
        <v>205</v>
      </c>
      <c r="E23" s="13"/>
      <c r="F23" s="17" t="str">
        <f t="shared" si="0"/>
        <v>Không XL</v>
      </c>
      <c r="G23" s="13"/>
      <c r="H23" s="17" t="str">
        <f t="shared" si="1"/>
        <v>Không XL</v>
      </c>
      <c r="I23" s="34"/>
    </row>
    <row r="24" spans="1:9" s="5" customFormat="1" ht="18.95" customHeight="1">
      <c r="A24" s="13">
        <v>13</v>
      </c>
      <c r="B24" s="66" t="s">
        <v>588</v>
      </c>
      <c r="C24" s="15" t="s">
        <v>589</v>
      </c>
      <c r="D24" s="16" t="s">
        <v>175</v>
      </c>
      <c r="E24" s="13"/>
      <c r="F24" s="17" t="str">
        <f t="shared" si="0"/>
        <v>Không XL</v>
      </c>
      <c r="G24" s="13"/>
      <c r="H24" s="17" t="str">
        <f t="shared" si="1"/>
        <v>Không XL</v>
      </c>
      <c r="I24" s="34"/>
    </row>
    <row r="25" spans="1:9" s="5" customFormat="1" ht="18.95" customHeight="1">
      <c r="A25" s="13">
        <v>14</v>
      </c>
      <c r="B25" s="66" t="s">
        <v>590</v>
      </c>
      <c r="C25" s="15" t="s">
        <v>591</v>
      </c>
      <c r="D25" s="16" t="s">
        <v>175</v>
      </c>
      <c r="E25" s="13"/>
      <c r="F25" s="17" t="str">
        <f t="shared" si="0"/>
        <v>Không XL</v>
      </c>
      <c r="G25" s="13"/>
      <c r="H25" s="17" t="str">
        <f t="shared" si="1"/>
        <v>Không XL</v>
      </c>
      <c r="I25" s="34"/>
    </row>
    <row r="26" spans="1:9" s="5" customFormat="1" ht="18.95" customHeight="1">
      <c r="A26" s="13">
        <v>15</v>
      </c>
      <c r="B26" s="66" t="s">
        <v>592</v>
      </c>
      <c r="C26" s="15" t="s">
        <v>593</v>
      </c>
      <c r="D26" s="16" t="s">
        <v>175</v>
      </c>
      <c r="E26" s="13"/>
      <c r="F26" s="17" t="str">
        <f t="shared" si="0"/>
        <v>Không XL</v>
      </c>
      <c r="G26" s="13"/>
      <c r="H26" s="17" t="str">
        <f t="shared" si="1"/>
        <v>Không XL</v>
      </c>
      <c r="I26" s="18"/>
    </row>
    <row r="27" spans="1:9" s="5" customFormat="1" ht="18.95" customHeight="1">
      <c r="A27" s="13">
        <v>16</v>
      </c>
      <c r="B27" s="66" t="s">
        <v>594</v>
      </c>
      <c r="C27" s="15" t="s">
        <v>254</v>
      </c>
      <c r="D27" s="16" t="s">
        <v>266</v>
      </c>
      <c r="E27" s="13"/>
      <c r="F27" s="17" t="str">
        <f t="shared" si="0"/>
        <v>Không XL</v>
      </c>
      <c r="G27" s="13"/>
      <c r="H27" s="17" t="str">
        <f t="shared" si="1"/>
        <v>Không XL</v>
      </c>
      <c r="I27" s="34"/>
    </row>
    <row r="28" spans="1:9" s="5" customFormat="1" ht="18.95" customHeight="1">
      <c r="A28" s="13">
        <v>17</v>
      </c>
      <c r="B28" s="66" t="s">
        <v>595</v>
      </c>
      <c r="C28" s="15" t="s">
        <v>596</v>
      </c>
      <c r="D28" s="16" t="s">
        <v>266</v>
      </c>
      <c r="E28" s="13"/>
      <c r="F28" s="17" t="str">
        <f t="shared" si="0"/>
        <v>Không XL</v>
      </c>
      <c r="G28" s="13"/>
      <c r="H28" s="17" t="str">
        <f t="shared" si="1"/>
        <v>Không XL</v>
      </c>
      <c r="I28" s="34"/>
    </row>
    <row r="29" spans="1:9" s="5" customFormat="1" ht="18.95" customHeight="1">
      <c r="A29" s="13">
        <v>18</v>
      </c>
      <c r="B29" s="66" t="s">
        <v>597</v>
      </c>
      <c r="C29" s="15" t="s">
        <v>598</v>
      </c>
      <c r="D29" s="16" t="s">
        <v>266</v>
      </c>
      <c r="E29" s="13"/>
      <c r="F29" s="17" t="str">
        <f t="shared" si="0"/>
        <v>Không XL</v>
      </c>
      <c r="G29" s="13"/>
      <c r="H29" s="17" t="str">
        <f t="shared" si="1"/>
        <v>Không XL</v>
      </c>
      <c r="I29" s="34"/>
    </row>
    <row r="30" spans="1:9" s="5" customFormat="1" ht="18.95" customHeight="1">
      <c r="A30" s="13">
        <v>19</v>
      </c>
      <c r="B30" s="66" t="s">
        <v>599</v>
      </c>
      <c r="C30" s="15" t="s">
        <v>600</v>
      </c>
      <c r="D30" s="16" t="s">
        <v>266</v>
      </c>
      <c r="E30" s="13"/>
      <c r="F30" s="17" t="str">
        <f t="shared" si="0"/>
        <v>Không XL</v>
      </c>
      <c r="G30" s="13"/>
      <c r="H30" s="17" t="str">
        <f t="shared" si="1"/>
        <v>Không XL</v>
      </c>
      <c r="I30" s="34"/>
    </row>
    <row r="31" spans="1:9" s="5" customFormat="1" ht="18.95" customHeight="1">
      <c r="A31" s="13">
        <v>20</v>
      </c>
      <c r="B31" s="66" t="s">
        <v>601</v>
      </c>
      <c r="C31" s="15" t="s">
        <v>602</v>
      </c>
      <c r="D31" s="16" t="s">
        <v>270</v>
      </c>
      <c r="E31" s="13"/>
      <c r="F31" s="17" t="str">
        <f t="shared" si="0"/>
        <v>Không XL</v>
      </c>
      <c r="G31" s="13"/>
      <c r="H31" s="17" t="str">
        <f t="shared" si="1"/>
        <v>Không XL</v>
      </c>
      <c r="I31" s="30"/>
    </row>
    <row r="32" spans="1:9" s="5" customFormat="1" ht="18.95" customHeight="1">
      <c r="A32" s="13">
        <v>21</v>
      </c>
      <c r="B32" s="66" t="s">
        <v>603</v>
      </c>
      <c r="C32" s="15" t="s">
        <v>181</v>
      </c>
      <c r="D32" s="16" t="s">
        <v>210</v>
      </c>
      <c r="E32" s="13"/>
      <c r="F32" s="17" t="str">
        <f t="shared" si="0"/>
        <v>Không XL</v>
      </c>
      <c r="G32" s="13"/>
      <c r="H32" s="17" t="str">
        <f t="shared" si="1"/>
        <v>Không XL</v>
      </c>
      <c r="I32" s="73" t="s">
        <v>188</v>
      </c>
    </row>
    <row r="33" spans="1:9" s="5" customFormat="1" ht="18.95" customHeight="1">
      <c r="A33" s="13">
        <v>22</v>
      </c>
      <c r="B33" s="66" t="s">
        <v>604</v>
      </c>
      <c r="C33" s="15" t="s">
        <v>218</v>
      </c>
      <c r="D33" s="16" t="s">
        <v>321</v>
      </c>
      <c r="E33" s="13"/>
      <c r="F33" s="17" t="str">
        <f t="shared" si="0"/>
        <v>Không XL</v>
      </c>
      <c r="G33" s="13"/>
      <c r="H33" s="17" t="str">
        <f t="shared" si="1"/>
        <v>Không XL</v>
      </c>
      <c r="I33" s="18"/>
    </row>
    <row r="34" spans="1:9" s="5" customFormat="1" ht="18.95" customHeight="1">
      <c r="A34" s="13">
        <v>23</v>
      </c>
      <c r="B34" s="66" t="s">
        <v>605</v>
      </c>
      <c r="C34" s="15" t="s">
        <v>476</v>
      </c>
      <c r="D34" s="16" t="s">
        <v>178</v>
      </c>
      <c r="E34" s="13"/>
      <c r="F34" s="17" t="str">
        <f t="shared" si="0"/>
        <v>Không XL</v>
      </c>
      <c r="G34" s="13"/>
      <c r="H34" s="17" t="str">
        <f t="shared" si="1"/>
        <v>Không XL</v>
      </c>
      <c r="I34" s="73"/>
    </row>
    <row r="35" spans="1:9" s="5" customFormat="1" ht="18.95" customHeight="1">
      <c r="A35" s="13">
        <v>24</v>
      </c>
      <c r="B35" s="66" t="s">
        <v>606</v>
      </c>
      <c r="C35" s="15" t="s">
        <v>257</v>
      </c>
      <c r="D35" s="16" t="s">
        <v>182</v>
      </c>
      <c r="E35" s="13"/>
      <c r="F35" s="17" t="str">
        <f t="shared" si="0"/>
        <v>Không XL</v>
      </c>
      <c r="G35" s="13"/>
      <c r="H35" s="17" t="str">
        <f t="shared" si="1"/>
        <v>Không XL</v>
      </c>
      <c r="I35" s="18"/>
    </row>
    <row r="36" spans="1:9" s="5" customFormat="1" ht="18.95" customHeight="1">
      <c r="A36" s="13">
        <v>25</v>
      </c>
      <c r="B36" s="66" t="s">
        <v>607</v>
      </c>
      <c r="C36" s="15" t="s">
        <v>224</v>
      </c>
      <c r="D36" s="16" t="s">
        <v>182</v>
      </c>
      <c r="E36" s="13"/>
      <c r="F36" s="17" t="str">
        <f t="shared" si="0"/>
        <v>Không XL</v>
      </c>
      <c r="G36" s="13"/>
      <c r="H36" s="17" t="str">
        <f t="shared" si="1"/>
        <v>Không XL</v>
      </c>
      <c r="I36" s="18"/>
    </row>
    <row r="37" spans="1:9" s="5" customFormat="1" ht="18.95" customHeight="1">
      <c r="A37" s="13">
        <v>26</v>
      </c>
      <c r="B37" s="66" t="s">
        <v>608</v>
      </c>
      <c r="C37" s="15" t="s">
        <v>609</v>
      </c>
      <c r="D37" s="16" t="s">
        <v>186</v>
      </c>
      <c r="E37" s="13"/>
      <c r="F37" s="17" t="str">
        <f t="shared" si="0"/>
        <v>Không XL</v>
      </c>
      <c r="G37" s="13"/>
      <c r="H37" s="17" t="str">
        <f t="shared" si="1"/>
        <v>Không XL</v>
      </c>
      <c r="I37" s="73" t="s">
        <v>169</v>
      </c>
    </row>
    <row r="38" spans="1:9" s="5" customFormat="1" ht="18.95" customHeight="1">
      <c r="A38" s="13">
        <v>27</v>
      </c>
      <c r="B38" s="66" t="s">
        <v>610</v>
      </c>
      <c r="C38" s="15" t="s">
        <v>611</v>
      </c>
      <c r="D38" s="16" t="s">
        <v>612</v>
      </c>
      <c r="E38" s="13"/>
      <c r="F38" s="17" t="str">
        <f t="shared" si="0"/>
        <v>Không XL</v>
      </c>
      <c r="G38" s="13"/>
      <c r="H38" s="17" t="str">
        <f t="shared" si="1"/>
        <v>Không XL</v>
      </c>
      <c r="I38" s="73" t="s">
        <v>165</v>
      </c>
    </row>
    <row r="39" spans="1:9" s="5" customFormat="1" ht="18.95" customHeight="1">
      <c r="A39" s="13">
        <v>28</v>
      </c>
      <c r="B39" s="66" t="s">
        <v>613</v>
      </c>
      <c r="C39" s="15" t="s">
        <v>181</v>
      </c>
      <c r="D39" s="16" t="s">
        <v>246</v>
      </c>
      <c r="E39" s="13"/>
      <c r="F39" s="17" t="str">
        <f t="shared" si="0"/>
        <v>Không XL</v>
      </c>
      <c r="G39" s="13"/>
      <c r="H39" s="17" t="str">
        <f t="shared" si="1"/>
        <v>Không XL</v>
      </c>
      <c r="I39" s="73"/>
    </row>
    <row r="40" spans="1:9" s="5" customFormat="1" ht="18.95" customHeight="1">
      <c r="A40" s="13">
        <v>29</v>
      </c>
      <c r="B40" s="66" t="s">
        <v>614</v>
      </c>
      <c r="C40" s="15" t="s">
        <v>247</v>
      </c>
      <c r="D40" s="16" t="s">
        <v>246</v>
      </c>
      <c r="E40" s="13"/>
      <c r="F40" s="17" t="str">
        <f t="shared" si="0"/>
        <v>Không XL</v>
      </c>
      <c r="G40" s="13"/>
      <c r="H40" s="17" t="str">
        <f t="shared" si="1"/>
        <v>Không XL</v>
      </c>
      <c r="I40" s="73"/>
    </row>
    <row r="41" spans="1:9" s="5" customFormat="1" ht="18.95" customHeight="1">
      <c r="A41" s="13">
        <v>30</v>
      </c>
      <c r="B41" s="66" t="s">
        <v>615</v>
      </c>
      <c r="C41" s="15" t="s">
        <v>224</v>
      </c>
      <c r="D41" s="16" t="s">
        <v>248</v>
      </c>
      <c r="E41" s="13"/>
      <c r="F41" s="17" t="str">
        <f t="shared" si="0"/>
        <v>Không XL</v>
      </c>
      <c r="G41" s="13"/>
      <c r="H41" s="17" t="str">
        <f t="shared" si="1"/>
        <v>Không XL</v>
      </c>
      <c r="I41" s="18"/>
    </row>
    <row r="42" spans="1:9" s="5" customFormat="1" ht="18.95" customHeight="1">
      <c r="A42" s="13">
        <v>31</v>
      </c>
      <c r="B42" s="66" t="s">
        <v>616</v>
      </c>
      <c r="C42" s="15" t="s">
        <v>617</v>
      </c>
      <c r="D42" s="16" t="s">
        <v>249</v>
      </c>
      <c r="E42" s="13"/>
      <c r="F42" s="17" t="str">
        <f t="shared" si="0"/>
        <v>Không XL</v>
      </c>
      <c r="G42" s="13"/>
      <c r="H42" s="17" t="str">
        <f t="shared" si="1"/>
        <v>Không XL</v>
      </c>
      <c r="I42" s="73" t="s">
        <v>192</v>
      </c>
    </row>
    <row r="43" spans="1:9" s="5" customFormat="1" ht="18.95" customHeight="1">
      <c r="A43" s="13">
        <v>32</v>
      </c>
      <c r="B43" s="66" t="s">
        <v>618</v>
      </c>
      <c r="C43" s="15" t="s">
        <v>619</v>
      </c>
      <c r="D43" s="16" t="s">
        <v>249</v>
      </c>
      <c r="E43" s="13"/>
      <c r="F43" s="17" t="str">
        <f t="shared" si="0"/>
        <v>Không XL</v>
      </c>
      <c r="G43" s="13"/>
      <c r="H43" s="17" t="str">
        <f t="shared" si="1"/>
        <v>Không XL</v>
      </c>
      <c r="I43" s="34"/>
    </row>
    <row r="44" spans="1:9" s="5" customFormat="1" ht="18.95" customHeight="1">
      <c r="A44" s="13">
        <v>33</v>
      </c>
      <c r="B44" s="66" t="s">
        <v>620</v>
      </c>
      <c r="C44" s="15" t="s">
        <v>621</v>
      </c>
      <c r="D44" s="16" t="s">
        <v>212</v>
      </c>
      <c r="E44" s="13"/>
      <c r="F44" s="17" t="str">
        <f t="shared" si="0"/>
        <v>Không XL</v>
      </c>
      <c r="G44" s="13"/>
      <c r="H44" s="17" t="str">
        <f t="shared" si="1"/>
        <v>Không XL</v>
      </c>
      <c r="I44" s="18"/>
    </row>
    <row r="45" spans="1:9" s="5" customFormat="1" ht="18.95" customHeight="1">
      <c r="A45" s="13">
        <v>34</v>
      </c>
      <c r="B45" s="66" t="s">
        <v>622</v>
      </c>
      <c r="C45" s="15" t="s">
        <v>623</v>
      </c>
      <c r="D45" s="16" t="s">
        <v>234</v>
      </c>
      <c r="E45" s="13"/>
      <c r="F45" s="17" t="str">
        <f t="shared" si="0"/>
        <v>Không XL</v>
      </c>
      <c r="G45" s="13"/>
      <c r="H45" s="17" t="str">
        <f t="shared" si="1"/>
        <v>Không XL</v>
      </c>
      <c r="I45" s="73"/>
    </row>
    <row r="46" spans="1:9" s="5" customFormat="1" ht="18.95" customHeight="1">
      <c r="A46" s="13">
        <v>35</v>
      </c>
      <c r="B46" s="66" t="s">
        <v>624</v>
      </c>
      <c r="C46" s="15" t="s">
        <v>625</v>
      </c>
      <c r="D46" s="16" t="s">
        <v>626</v>
      </c>
      <c r="E46" s="13"/>
      <c r="F46" s="17" t="str">
        <f t="shared" si="0"/>
        <v>Không XL</v>
      </c>
      <c r="G46" s="13"/>
      <c r="H46" s="17" t="str">
        <f t="shared" si="1"/>
        <v>Không XL</v>
      </c>
      <c r="I46" s="73" t="s">
        <v>179</v>
      </c>
    </row>
    <row r="47" spans="1:9" s="5" customFormat="1" ht="18.95" customHeight="1">
      <c r="A47" s="13">
        <v>36</v>
      </c>
      <c r="B47" s="66" t="s">
        <v>627</v>
      </c>
      <c r="C47" s="15" t="s">
        <v>265</v>
      </c>
      <c r="D47" s="16" t="s">
        <v>263</v>
      </c>
      <c r="E47" s="13"/>
      <c r="F47" s="17" t="str">
        <f t="shared" si="0"/>
        <v>Không XL</v>
      </c>
      <c r="G47" s="13"/>
      <c r="H47" s="17" t="str">
        <f t="shared" si="1"/>
        <v>Không XL</v>
      </c>
      <c r="I47" s="35"/>
    </row>
    <row r="48" spans="1:9" s="5" customFormat="1" ht="18.95" customHeight="1">
      <c r="A48" s="13">
        <v>37</v>
      </c>
      <c r="B48" s="66" t="s">
        <v>628</v>
      </c>
      <c r="C48" s="15" t="s">
        <v>540</v>
      </c>
      <c r="D48" s="16" t="s">
        <v>194</v>
      </c>
      <c r="E48" s="13"/>
      <c r="F48" s="17" t="str">
        <f t="shared" si="0"/>
        <v>Không XL</v>
      </c>
      <c r="G48" s="13"/>
      <c r="H48" s="17" t="str">
        <f t="shared" si="1"/>
        <v>Không XL</v>
      </c>
      <c r="I48" s="35"/>
    </row>
    <row r="49" spans="1:10" s="5" customFormat="1" ht="18.95" customHeight="1">
      <c r="A49" s="13">
        <v>38</v>
      </c>
      <c r="B49" s="66" t="s">
        <v>629</v>
      </c>
      <c r="C49" s="15" t="s">
        <v>630</v>
      </c>
      <c r="D49" s="16" t="s">
        <v>231</v>
      </c>
      <c r="E49" s="13"/>
      <c r="F49" s="17" t="str">
        <f t="shared" si="0"/>
        <v>Không XL</v>
      </c>
      <c r="G49" s="13"/>
      <c r="H49" s="17" t="str">
        <f t="shared" si="1"/>
        <v>Không XL</v>
      </c>
      <c r="I49" s="34"/>
    </row>
    <row r="50" spans="1:10" s="5" customFormat="1" ht="18.95" customHeight="1">
      <c r="A50" s="13">
        <v>39</v>
      </c>
      <c r="B50" s="66" t="s">
        <v>631</v>
      </c>
      <c r="C50" s="15" t="s">
        <v>632</v>
      </c>
      <c r="D50" s="16" t="s">
        <v>633</v>
      </c>
      <c r="E50" s="13"/>
      <c r="F50" s="17" t="str">
        <f t="shared" si="0"/>
        <v>Không XL</v>
      </c>
      <c r="G50" s="13"/>
      <c r="H50" s="17" t="str">
        <f t="shared" si="1"/>
        <v>Không XL</v>
      </c>
      <c r="I50" s="74" t="s">
        <v>167</v>
      </c>
    </row>
    <row r="51" spans="1:10" ht="20.100000000000001" customHeight="1">
      <c r="A51" s="8"/>
      <c r="B51" s="8"/>
      <c r="C51" s="110" t="s">
        <v>148</v>
      </c>
      <c r="D51" s="110"/>
      <c r="E51" s="110"/>
      <c r="F51" s="110"/>
      <c r="G51" s="110"/>
      <c r="H51" s="110"/>
      <c r="I51" s="110"/>
    </row>
    <row r="52" spans="1:10" ht="18" customHeight="1">
      <c r="C52" s="101" t="s">
        <v>149</v>
      </c>
      <c r="D52" s="102"/>
      <c r="E52" s="111" t="s">
        <v>144</v>
      </c>
      <c r="F52" s="112"/>
      <c r="G52" s="111" t="s">
        <v>145</v>
      </c>
      <c r="H52" s="112"/>
      <c r="I52" s="95" t="s">
        <v>10</v>
      </c>
    </row>
    <row r="53" spans="1:10" s="5" customFormat="1" ht="18" customHeight="1">
      <c r="C53" s="103"/>
      <c r="D53" s="104"/>
      <c r="E53" s="12" t="s">
        <v>150</v>
      </c>
      <c r="F53" s="18" t="s">
        <v>151</v>
      </c>
      <c r="G53" s="12" t="s">
        <v>150</v>
      </c>
      <c r="H53" s="18" t="s">
        <v>151</v>
      </c>
      <c r="I53" s="96"/>
    </row>
    <row r="54" spans="1:10" ht="18" customHeight="1">
      <c r="C54" s="105" t="s">
        <v>152</v>
      </c>
      <c r="D54" s="106"/>
      <c r="E54" s="19">
        <f>COUNTIF(F12:F50,"Xuất sắc")</f>
        <v>0</v>
      </c>
      <c r="F54" s="20">
        <f>E54*100/$A$50</f>
        <v>0</v>
      </c>
      <c r="G54" s="19">
        <f>COUNTIF(H12:H50,"Xuất sắc")</f>
        <v>0</v>
      </c>
      <c r="H54" s="20">
        <f>G54*100/$A$50</f>
        <v>0</v>
      </c>
      <c r="I54" s="31"/>
    </row>
    <row r="55" spans="1:10" ht="18" customHeight="1">
      <c r="C55" s="105" t="s">
        <v>153</v>
      </c>
      <c r="D55" s="106"/>
      <c r="E55" s="19">
        <f>COUNTIF(F12:F50,"Tốt")</f>
        <v>0</v>
      </c>
      <c r="F55" s="20">
        <f t="shared" ref="F55:F59" si="2">E55*100/$A$50</f>
        <v>0</v>
      </c>
      <c r="G55" s="19">
        <f>COUNTIF(H12:H50,"Tốt")</f>
        <v>0</v>
      </c>
      <c r="H55" s="20">
        <f t="shared" ref="H55:H59" si="3">G55*100/$A$50</f>
        <v>0</v>
      </c>
      <c r="I55" s="31"/>
    </row>
    <row r="56" spans="1:10" ht="18" customHeight="1">
      <c r="C56" s="105" t="s">
        <v>154</v>
      </c>
      <c r="D56" s="106"/>
      <c r="E56" s="19">
        <f>COUNTIF(F12:F50,"Khá")</f>
        <v>0</v>
      </c>
      <c r="F56" s="20">
        <f t="shared" si="2"/>
        <v>0</v>
      </c>
      <c r="G56" s="19">
        <f>COUNTIF(H12:H50,"Khá")</f>
        <v>0</v>
      </c>
      <c r="H56" s="20">
        <f t="shared" si="3"/>
        <v>0</v>
      </c>
      <c r="I56" s="31"/>
    </row>
    <row r="57" spans="1:10" ht="18" customHeight="1">
      <c r="C57" s="105" t="s">
        <v>155</v>
      </c>
      <c r="D57" s="106"/>
      <c r="E57" s="19">
        <f>COUNTIF(F12:F50,"TB")</f>
        <v>0</v>
      </c>
      <c r="F57" s="20">
        <f t="shared" si="2"/>
        <v>0</v>
      </c>
      <c r="G57" s="19">
        <f>COUNTIF(H12:H50,"TB")</f>
        <v>0</v>
      </c>
      <c r="H57" s="20">
        <f t="shared" si="3"/>
        <v>0</v>
      </c>
      <c r="I57" s="31"/>
    </row>
    <row r="58" spans="1:10" ht="18" customHeight="1">
      <c r="C58" s="105" t="s">
        <v>156</v>
      </c>
      <c r="D58" s="106"/>
      <c r="E58" s="19">
        <f>COUNTIF(F12:F50,"Yếu")</f>
        <v>0</v>
      </c>
      <c r="F58" s="20">
        <f t="shared" si="2"/>
        <v>0</v>
      </c>
      <c r="G58" s="19">
        <f>COUNTIF(H12:H50,"Yếu")</f>
        <v>0</v>
      </c>
      <c r="H58" s="20">
        <f t="shared" si="3"/>
        <v>0</v>
      </c>
      <c r="I58" s="31"/>
    </row>
    <row r="59" spans="1:10" ht="18" customHeight="1" thickBot="1">
      <c r="C59" s="107" t="s">
        <v>157</v>
      </c>
      <c r="D59" s="108"/>
      <c r="E59" s="21">
        <f>COUNTIF(F12:F50,"Không XL")</f>
        <v>39</v>
      </c>
      <c r="F59" s="22">
        <f t="shared" si="2"/>
        <v>100</v>
      </c>
      <c r="G59" s="21">
        <f>COUNTIF(H12:H50,"Không XL")</f>
        <v>39</v>
      </c>
      <c r="H59" s="22">
        <f t="shared" si="3"/>
        <v>100</v>
      </c>
      <c r="I59" s="32"/>
    </row>
    <row r="60" spans="1:10">
      <c r="C60" s="23"/>
      <c r="D60" s="23"/>
      <c r="F60" s="24"/>
    </row>
    <row r="61" spans="1:10" ht="18" customHeight="1">
      <c r="E61" s="109" t="s">
        <v>353</v>
      </c>
      <c r="F61" s="109"/>
      <c r="G61" s="109"/>
      <c r="H61" s="109"/>
      <c r="I61" s="109"/>
    </row>
    <row r="62" spans="1:10" ht="18" customHeight="1">
      <c r="A62" s="88" t="s">
        <v>159</v>
      </c>
      <c r="B62" s="88"/>
      <c r="C62" s="88"/>
      <c r="D62" s="88"/>
      <c r="E62" s="88"/>
      <c r="F62" s="88" t="s">
        <v>144</v>
      </c>
      <c r="G62" s="88"/>
      <c r="H62" s="88"/>
      <c r="I62" s="33" t="s">
        <v>160</v>
      </c>
      <c r="J62" s="33"/>
    </row>
    <row r="63" spans="1:10" ht="18" customHeight="1"/>
    <row r="64" spans="1:10" ht="18" customHeight="1"/>
    <row r="65" spans="4:9" ht="18" customHeight="1"/>
    <row r="66" spans="4:9" ht="18" customHeight="1"/>
    <row r="67" spans="4:9" s="6" customFormat="1" ht="18" customHeight="1">
      <c r="D67" s="9" t="s">
        <v>162</v>
      </c>
      <c r="G67" s="71" t="s">
        <v>634</v>
      </c>
      <c r="I67" s="75" t="s">
        <v>635</v>
      </c>
    </row>
  </sheetData>
  <mergeCells count="30">
    <mergeCell ref="A2:D2"/>
    <mergeCell ref="E2:I2"/>
    <mergeCell ref="A3:D3"/>
    <mergeCell ref="E3:I3"/>
    <mergeCell ref="A4:D4"/>
    <mergeCell ref="E4:I4"/>
    <mergeCell ref="C54:D54"/>
    <mergeCell ref="A5:D5"/>
    <mergeCell ref="A6:I6"/>
    <mergeCell ref="A7:I7"/>
    <mergeCell ref="A8:I8"/>
    <mergeCell ref="A10:A11"/>
    <mergeCell ref="B10:B11"/>
    <mergeCell ref="C10:D11"/>
    <mergeCell ref="E10:F10"/>
    <mergeCell ref="G10:H10"/>
    <mergeCell ref="I10:I11"/>
    <mergeCell ref="C51:I51"/>
    <mergeCell ref="C52:D53"/>
    <mergeCell ref="E52:F52"/>
    <mergeCell ref="G52:H52"/>
    <mergeCell ref="I52:I53"/>
    <mergeCell ref="A62:E62"/>
    <mergeCell ref="F62:H62"/>
    <mergeCell ref="C55:D55"/>
    <mergeCell ref="C56:D56"/>
    <mergeCell ref="C57:D57"/>
    <mergeCell ref="C58:D58"/>
    <mergeCell ref="C59:D59"/>
    <mergeCell ref="E61:I61"/>
  </mergeCells>
  <pageMargins left="0.51181102362204722" right="0.23622047244094491" top="0.51181102362204722" bottom="0.3" header="0" footer="0.23622047244094491"/>
  <pageSetup paperSize="9" scale="9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6.5">
      <c r="A2" s="2"/>
    </row>
    <row r="3" spans="1:3" ht="16.5">
      <c r="A3" s="2"/>
      <c r="C3" s="2"/>
    </row>
    <row r="4" spans="1:3" ht="16.5">
      <c r="A4" s="2"/>
      <c r="C4" s="2"/>
    </row>
    <row r="5" spans="1:3" ht="16.5">
      <c r="C5" s="2"/>
    </row>
    <row r="6" spans="1:3" ht="16.5">
      <c r="C6" s="2"/>
    </row>
    <row r="7" spans="1:3" ht="16.5">
      <c r="A7" s="2"/>
      <c r="C7" s="2"/>
    </row>
    <row r="8" spans="1:3" ht="16.5">
      <c r="A8" s="2"/>
      <c r="C8" s="2"/>
    </row>
    <row r="9" spans="1:3" ht="16.5">
      <c r="A9"/>
      <c r="C9" s="2"/>
    </row>
    <row r="10" spans="1:3" ht="16.5">
      <c r="A10" s="2"/>
      <c r="C10" s="2"/>
    </row>
    <row r="11" spans="1:3" ht="16.5">
      <c r="A11"/>
      <c r="C11" s="2"/>
    </row>
    <row r="12" spans="1:3" ht="16.5">
      <c r="C12" s="2"/>
    </row>
    <row r="13" spans="1:3" ht="16.5">
      <c r="C13" s="2"/>
    </row>
    <row r="14" spans="1:3" ht="16.5">
      <c r="A14" s="2"/>
      <c r="C14"/>
    </row>
    <row r="15" spans="1:3" ht="16.5">
      <c r="A15" s="2"/>
    </row>
    <row r="16" spans="1:3" ht="16.5">
      <c r="A16" s="2"/>
    </row>
    <row r="17" spans="1:3" ht="16.5">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6.5">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0"/>
  <sheetViews>
    <sheetView view="pageBreakPreview" zoomScaleNormal="100" workbookViewId="0">
      <selection activeCell="F15" sqref="F15"/>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1"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9" t="s">
        <v>636</v>
      </c>
      <c r="B8" s="115"/>
      <c r="C8" s="115"/>
      <c r="D8" s="115"/>
      <c r="E8" s="115"/>
      <c r="F8" s="115"/>
      <c r="G8" s="115"/>
      <c r="H8" s="115"/>
      <c r="I8" s="115"/>
      <c r="J8" s="29"/>
      <c r="K8" s="29"/>
      <c r="L8" s="29"/>
      <c r="M8" s="29"/>
      <c r="N8" s="29"/>
      <c r="O8" s="29"/>
      <c r="P8" s="29"/>
      <c r="Q8" s="29"/>
      <c r="R8" s="29"/>
      <c r="S8" s="29"/>
      <c r="T8" s="29"/>
    </row>
    <row r="9" spans="1:20" s="4" customFormat="1" ht="12" customHeight="1">
      <c r="A9" s="70"/>
      <c r="B9" s="70"/>
      <c r="C9" s="70"/>
      <c r="D9" s="70"/>
      <c r="E9" s="70"/>
      <c r="F9" s="70"/>
      <c r="G9" s="70"/>
      <c r="H9" s="70"/>
      <c r="I9" s="70"/>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18" customHeight="1">
      <c r="A12" s="69">
        <v>1</v>
      </c>
      <c r="B12" s="66" t="s">
        <v>637</v>
      </c>
      <c r="C12" s="15" t="s">
        <v>638</v>
      </c>
      <c r="D12" s="16" t="s">
        <v>163</v>
      </c>
      <c r="E12" s="69"/>
      <c r="F12" s="17" t="str">
        <f t="shared" ref="F12:F73" si="0">IF(AND(E12&gt;=90),"Xuất sắc",IF(AND(E12&gt;=80),"Tốt",IF(AND(E12&gt;=70),"Khá",IF(AND(E12&gt;=60),"TB",IF(AND(E12&gt;=50),"TB",IF(AND(E12&lt;50),IF(AND(E12&gt;0),"Yếu",IF(AND(E12=0),"Không XL"," "))))))))</f>
        <v>Không XL</v>
      </c>
      <c r="G12" s="69"/>
      <c r="H12" s="17" t="str">
        <f t="shared" ref="H12:H73" si="1">IF(AND(G12&gt;=90),"Xuất sắc",IF(AND(G12&gt;=80),"Tốt",IF(AND(G12&gt;=70),"Khá",IF(AND(G12&gt;=60),"TB",IF(AND(G12&gt;=50),"TB",IF(AND(G12&lt;50),IF(AND(G12&gt;0),"Yếu",IF(AND(G12=0),"Không XL"," "))))))))</f>
        <v>Không XL</v>
      </c>
      <c r="I12" s="35"/>
    </row>
    <row r="13" spans="1:20" s="5" customFormat="1" ht="18" customHeight="1">
      <c r="A13" s="69">
        <v>2</v>
      </c>
      <c r="B13" s="66" t="s">
        <v>639</v>
      </c>
      <c r="C13" s="15" t="s">
        <v>640</v>
      </c>
      <c r="D13" s="16" t="s">
        <v>641</v>
      </c>
      <c r="E13" s="69"/>
      <c r="F13" s="17" t="str">
        <f t="shared" si="0"/>
        <v>Không XL</v>
      </c>
      <c r="G13" s="69"/>
      <c r="H13" s="17" t="str">
        <f t="shared" si="1"/>
        <v>Không XL</v>
      </c>
      <c r="I13" s="74" t="s">
        <v>167</v>
      </c>
    </row>
    <row r="14" spans="1:20" s="5" customFormat="1" ht="18" customHeight="1">
      <c r="A14" s="69">
        <v>3</v>
      </c>
      <c r="B14" s="66" t="s">
        <v>642</v>
      </c>
      <c r="C14" s="15" t="s">
        <v>643</v>
      </c>
      <c r="D14" s="16" t="s">
        <v>166</v>
      </c>
      <c r="E14" s="69"/>
      <c r="F14" s="17" t="str">
        <f t="shared" si="0"/>
        <v>Không XL</v>
      </c>
      <c r="G14" s="69"/>
      <c r="H14" s="17" t="str">
        <f t="shared" si="1"/>
        <v>Không XL</v>
      </c>
      <c r="I14" s="74"/>
    </row>
    <row r="15" spans="1:20" s="5" customFormat="1" ht="18" customHeight="1">
      <c r="A15" s="69">
        <v>4</v>
      </c>
      <c r="B15" s="66" t="s">
        <v>644</v>
      </c>
      <c r="C15" s="15" t="s">
        <v>645</v>
      </c>
      <c r="D15" s="16" t="s">
        <v>166</v>
      </c>
      <c r="E15" s="69"/>
      <c r="F15" s="17" t="str">
        <f t="shared" si="0"/>
        <v>Không XL</v>
      </c>
      <c r="G15" s="69"/>
      <c r="H15" s="17" t="str">
        <f t="shared" si="1"/>
        <v>Không XL</v>
      </c>
      <c r="I15" s="73"/>
    </row>
    <row r="16" spans="1:20" s="5" customFormat="1" ht="18" customHeight="1">
      <c r="A16" s="69">
        <v>5</v>
      </c>
      <c r="B16" s="66" t="s">
        <v>646</v>
      </c>
      <c r="C16" s="15" t="s">
        <v>647</v>
      </c>
      <c r="D16" s="16" t="s">
        <v>166</v>
      </c>
      <c r="E16" s="69"/>
      <c r="F16" s="17" t="str">
        <f t="shared" si="0"/>
        <v>Không XL</v>
      </c>
      <c r="G16" s="69"/>
      <c r="H16" s="17" t="str">
        <f t="shared" si="1"/>
        <v>Không XL</v>
      </c>
      <c r="I16" s="34"/>
    </row>
    <row r="17" spans="1:9" s="5" customFormat="1" ht="18" customHeight="1">
      <c r="A17" s="69">
        <v>6</v>
      </c>
      <c r="B17" s="66" t="s">
        <v>648</v>
      </c>
      <c r="C17" s="15" t="s">
        <v>168</v>
      </c>
      <c r="D17" s="16" t="s">
        <v>166</v>
      </c>
      <c r="E17" s="69"/>
      <c r="F17" s="17" t="str">
        <f t="shared" si="0"/>
        <v>Không XL</v>
      </c>
      <c r="G17" s="69"/>
      <c r="H17" s="17" t="str">
        <f t="shared" si="1"/>
        <v>Không XL</v>
      </c>
      <c r="I17" s="73"/>
    </row>
    <row r="18" spans="1:9" s="5" customFormat="1" ht="18" customHeight="1">
      <c r="A18" s="69">
        <v>7</v>
      </c>
      <c r="B18" s="66" t="s">
        <v>649</v>
      </c>
      <c r="C18" s="15" t="s">
        <v>650</v>
      </c>
      <c r="D18" s="16" t="s">
        <v>166</v>
      </c>
      <c r="E18" s="69"/>
      <c r="F18" s="17" t="str">
        <f t="shared" si="0"/>
        <v>Không XL</v>
      </c>
      <c r="G18" s="69"/>
      <c r="H18" s="17" t="str">
        <f t="shared" si="1"/>
        <v>Không XL</v>
      </c>
      <c r="I18" s="18"/>
    </row>
    <row r="19" spans="1:9" s="5" customFormat="1" ht="18" customHeight="1">
      <c r="A19" s="69">
        <v>8</v>
      </c>
      <c r="B19" s="66" t="s">
        <v>651</v>
      </c>
      <c r="C19" s="15" t="s">
        <v>278</v>
      </c>
      <c r="D19" s="16" t="s">
        <v>652</v>
      </c>
      <c r="E19" s="69"/>
      <c r="F19" s="17" t="str">
        <f t="shared" si="0"/>
        <v>Không XL</v>
      </c>
      <c r="G19" s="69"/>
      <c r="H19" s="17" t="str">
        <f t="shared" si="1"/>
        <v>Không XL</v>
      </c>
      <c r="I19" s="73" t="s">
        <v>165</v>
      </c>
    </row>
    <row r="20" spans="1:9" s="5" customFormat="1" ht="18" customHeight="1">
      <c r="A20" s="69">
        <v>9</v>
      </c>
      <c r="B20" s="66" t="s">
        <v>653</v>
      </c>
      <c r="C20" s="15" t="s">
        <v>654</v>
      </c>
      <c r="D20" s="16" t="s">
        <v>652</v>
      </c>
      <c r="E20" s="69"/>
      <c r="F20" s="17" t="str">
        <f t="shared" si="0"/>
        <v>Không XL</v>
      </c>
      <c r="G20" s="69"/>
      <c r="H20" s="17" t="str">
        <f t="shared" si="1"/>
        <v>Không XL</v>
      </c>
      <c r="I20" s="35"/>
    </row>
    <row r="21" spans="1:9" s="5" customFormat="1" ht="18" customHeight="1">
      <c r="A21" s="69">
        <v>10</v>
      </c>
      <c r="B21" s="66" t="s">
        <v>655</v>
      </c>
      <c r="C21" s="15" t="s">
        <v>656</v>
      </c>
      <c r="D21" s="16" t="s">
        <v>221</v>
      </c>
      <c r="E21" s="69"/>
      <c r="F21" s="17" t="str">
        <f t="shared" si="0"/>
        <v>Không XL</v>
      </c>
      <c r="G21" s="69"/>
      <c r="H21" s="17" t="str">
        <f t="shared" si="1"/>
        <v>Không XL</v>
      </c>
      <c r="I21" s="35"/>
    </row>
    <row r="22" spans="1:9" s="5" customFormat="1" ht="18" customHeight="1">
      <c r="A22" s="69">
        <v>11</v>
      </c>
      <c r="B22" s="66" t="s">
        <v>657</v>
      </c>
      <c r="C22" s="15" t="s">
        <v>658</v>
      </c>
      <c r="D22" s="16" t="s">
        <v>221</v>
      </c>
      <c r="E22" s="69"/>
      <c r="F22" s="17" t="str">
        <f t="shared" si="0"/>
        <v>Không XL</v>
      </c>
      <c r="G22" s="69"/>
      <c r="H22" s="17" t="str">
        <f t="shared" si="1"/>
        <v>Không XL</v>
      </c>
      <c r="I22" s="74" t="s">
        <v>187</v>
      </c>
    </row>
    <row r="23" spans="1:9" s="5" customFormat="1" ht="18" customHeight="1">
      <c r="A23" s="69">
        <v>12</v>
      </c>
      <c r="B23" s="66" t="s">
        <v>659</v>
      </c>
      <c r="C23" s="15" t="s">
        <v>660</v>
      </c>
      <c r="D23" s="16" t="s">
        <v>661</v>
      </c>
      <c r="E23" s="69"/>
      <c r="F23" s="17" t="str">
        <f t="shared" si="0"/>
        <v>Không XL</v>
      </c>
      <c r="G23" s="69"/>
      <c r="H23" s="17" t="str">
        <f t="shared" si="1"/>
        <v>Không XL</v>
      </c>
      <c r="I23" s="34"/>
    </row>
    <row r="24" spans="1:9" s="5" customFormat="1" ht="18" customHeight="1">
      <c r="A24" s="69">
        <v>13</v>
      </c>
      <c r="B24" s="66" t="s">
        <v>662</v>
      </c>
      <c r="C24" s="15" t="s">
        <v>663</v>
      </c>
      <c r="D24" s="16" t="s">
        <v>170</v>
      </c>
      <c r="E24" s="69"/>
      <c r="F24" s="17" t="str">
        <f t="shared" si="0"/>
        <v>Không XL</v>
      </c>
      <c r="G24" s="69"/>
      <c r="H24" s="17" t="str">
        <f t="shared" si="1"/>
        <v>Không XL</v>
      </c>
      <c r="I24" s="34"/>
    </row>
    <row r="25" spans="1:9" s="5" customFormat="1" ht="18" customHeight="1">
      <c r="A25" s="69">
        <v>14</v>
      </c>
      <c r="B25" s="66" t="s">
        <v>664</v>
      </c>
      <c r="C25" s="15" t="s">
        <v>665</v>
      </c>
      <c r="D25" s="16" t="s">
        <v>666</v>
      </c>
      <c r="E25" s="69"/>
      <c r="F25" s="17" t="str">
        <f t="shared" si="0"/>
        <v>Không XL</v>
      </c>
      <c r="G25" s="69"/>
      <c r="H25" s="17" t="str">
        <f t="shared" si="1"/>
        <v>Không XL</v>
      </c>
      <c r="I25" s="34"/>
    </row>
    <row r="26" spans="1:9" s="5" customFormat="1" ht="18" customHeight="1">
      <c r="A26" s="69">
        <v>15</v>
      </c>
      <c r="B26" s="66" t="s">
        <v>667</v>
      </c>
      <c r="C26" s="15" t="s">
        <v>668</v>
      </c>
      <c r="D26" s="16" t="s">
        <v>669</v>
      </c>
      <c r="E26" s="69"/>
      <c r="F26" s="17" t="str">
        <f t="shared" si="0"/>
        <v>Không XL</v>
      </c>
      <c r="G26" s="69"/>
      <c r="H26" s="17" t="str">
        <f t="shared" si="1"/>
        <v>Không XL</v>
      </c>
      <c r="I26" s="18"/>
    </row>
    <row r="27" spans="1:9" s="5" customFormat="1" ht="18" customHeight="1">
      <c r="A27" s="69">
        <v>16</v>
      </c>
      <c r="B27" s="66" t="s">
        <v>670</v>
      </c>
      <c r="C27" s="15" t="s">
        <v>671</v>
      </c>
      <c r="D27" s="16" t="s">
        <v>174</v>
      </c>
      <c r="E27" s="69"/>
      <c r="F27" s="17" t="str">
        <f t="shared" si="0"/>
        <v>Không XL</v>
      </c>
      <c r="G27" s="69"/>
      <c r="H27" s="17" t="str">
        <f t="shared" si="1"/>
        <v>Không XL</v>
      </c>
      <c r="I27" s="34"/>
    </row>
    <row r="28" spans="1:9" s="5" customFormat="1" ht="18" customHeight="1">
      <c r="A28" s="69">
        <v>17</v>
      </c>
      <c r="B28" s="66" t="s">
        <v>672</v>
      </c>
      <c r="C28" s="15" t="s">
        <v>673</v>
      </c>
      <c r="D28" s="16" t="s">
        <v>174</v>
      </c>
      <c r="E28" s="69"/>
      <c r="F28" s="17" t="str">
        <f t="shared" si="0"/>
        <v>Không XL</v>
      </c>
      <c r="G28" s="69"/>
      <c r="H28" s="17" t="str">
        <f t="shared" si="1"/>
        <v>Không XL</v>
      </c>
      <c r="I28" s="34"/>
    </row>
    <row r="29" spans="1:9" s="5" customFormat="1" ht="18" customHeight="1">
      <c r="A29" s="69">
        <v>18</v>
      </c>
      <c r="B29" s="66" t="s">
        <v>674</v>
      </c>
      <c r="C29" s="15" t="s">
        <v>675</v>
      </c>
      <c r="D29" s="16" t="s">
        <v>174</v>
      </c>
      <c r="E29" s="69"/>
      <c r="F29" s="17" t="str">
        <f t="shared" si="0"/>
        <v>Không XL</v>
      </c>
      <c r="G29" s="69"/>
      <c r="H29" s="17" t="str">
        <f t="shared" si="1"/>
        <v>Không XL</v>
      </c>
      <c r="I29" s="34"/>
    </row>
    <row r="30" spans="1:9" s="5" customFormat="1" ht="18" customHeight="1">
      <c r="A30" s="69">
        <v>19</v>
      </c>
      <c r="B30" s="66" t="s">
        <v>676</v>
      </c>
      <c r="C30" s="15" t="s">
        <v>677</v>
      </c>
      <c r="D30" s="16" t="s">
        <v>678</v>
      </c>
      <c r="E30" s="69"/>
      <c r="F30" s="17" t="str">
        <f t="shared" si="0"/>
        <v>Không XL</v>
      </c>
      <c r="G30" s="69"/>
      <c r="H30" s="17" t="str">
        <f t="shared" si="1"/>
        <v>Không XL</v>
      </c>
      <c r="I30" s="34"/>
    </row>
    <row r="31" spans="1:9" s="5" customFormat="1" ht="18" customHeight="1">
      <c r="A31" s="69">
        <v>20</v>
      </c>
      <c r="B31" s="66" t="s">
        <v>679</v>
      </c>
      <c r="C31" s="15" t="s">
        <v>680</v>
      </c>
      <c r="D31" s="16" t="s">
        <v>241</v>
      </c>
      <c r="E31" s="69"/>
      <c r="F31" s="17" t="str">
        <f t="shared" si="0"/>
        <v>Không XL</v>
      </c>
      <c r="G31" s="69"/>
      <c r="H31" s="17" t="str">
        <f t="shared" si="1"/>
        <v>Không XL</v>
      </c>
      <c r="I31" s="30"/>
    </row>
    <row r="32" spans="1:9" s="5" customFormat="1" ht="18" customHeight="1">
      <c r="A32" s="69">
        <v>21</v>
      </c>
      <c r="B32" s="66" t="s">
        <v>681</v>
      </c>
      <c r="C32" s="15" t="s">
        <v>682</v>
      </c>
      <c r="D32" s="16" t="s">
        <v>241</v>
      </c>
      <c r="E32" s="69"/>
      <c r="F32" s="17" t="str">
        <f t="shared" si="0"/>
        <v>Không XL</v>
      </c>
      <c r="G32" s="69"/>
      <c r="H32" s="17" t="str">
        <f t="shared" si="1"/>
        <v>Không XL</v>
      </c>
      <c r="I32" s="73"/>
    </row>
    <row r="33" spans="1:9" s="5" customFormat="1" ht="18" customHeight="1">
      <c r="A33" s="69">
        <v>22</v>
      </c>
      <c r="B33" s="66" t="s">
        <v>683</v>
      </c>
      <c r="C33" s="15" t="s">
        <v>684</v>
      </c>
      <c r="D33" s="16" t="s">
        <v>205</v>
      </c>
      <c r="E33" s="69"/>
      <c r="F33" s="17" t="str">
        <f t="shared" si="0"/>
        <v>Không XL</v>
      </c>
      <c r="G33" s="69"/>
      <c r="H33" s="17" t="str">
        <f t="shared" si="1"/>
        <v>Không XL</v>
      </c>
      <c r="I33" s="18"/>
    </row>
    <row r="34" spans="1:9" s="5" customFormat="1" ht="18" customHeight="1">
      <c r="A34" s="69">
        <v>23</v>
      </c>
      <c r="B34" s="66" t="s">
        <v>685</v>
      </c>
      <c r="C34" s="15" t="s">
        <v>686</v>
      </c>
      <c r="D34" s="16" t="s">
        <v>175</v>
      </c>
      <c r="E34" s="69"/>
      <c r="F34" s="17" t="str">
        <f t="shared" si="0"/>
        <v>Không XL</v>
      </c>
      <c r="G34" s="69"/>
      <c r="H34" s="17" t="str">
        <f t="shared" si="1"/>
        <v>Không XL</v>
      </c>
      <c r="I34" s="18"/>
    </row>
    <row r="35" spans="1:9" s="5" customFormat="1" ht="18" customHeight="1">
      <c r="A35" s="69">
        <v>24</v>
      </c>
      <c r="B35" s="66" t="s">
        <v>687</v>
      </c>
      <c r="C35" s="15" t="s">
        <v>218</v>
      </c>
      <c r="D35" s="16" t="s">
        <v>175</v>
      </c>
      <c r="E35" s="69"/>
      <c r="F35" s="17" t="str">
        <f t="shared" si="0"/>
        <v>Không XL</v>
      </c>
      <c r="G35" s="69"/>
      <c r="H35" s="17" t="str">
        <f t="shared" si="1"/>
        <v>Không XL</v>
      </c>
      <c r="I35" s="18"/>
    </row>
    <row r="36" spans="1:9" s="5" customFormat="1" ht="18" customHeight="1">
      <c r="A36" s="69">
        <v>25</v>
      </c>
      <c r="B36" s="66" t="s">
        <v>688</v>
      </c>
      <c r="C36" s="15" t="s">
        <v>675</v>
      </c>
      <c r="D36" s="16" t="s">
        <v>175</v>
      </c>
      <c r="E36" s="69"/>
      <c r="F36" s="17" t="str">
        <f t="shared" si="0"/>
        <v>Không XL</v>
      </c>
      <c r="G36" s="69"/>
      <c r="H36" s="17" t="str">
        <f t="shared" si="1"/>
        <v>Không XL</v>
      </c>
      <c r="I36" s="18"/>
    </row>
    <row r="37" spans="1:9" s="5" customFormat="1" ht="18" customHeight="1">
      <c r="A37" s="69">
        <v>26</v>
      </c>
      <c r="B37" s="66" t="s">
        <v>689</v>
      </c>
      <c r="C37" s="15" t="s">
        <v>409</v>
      </c>
      <c r="D37" s="16" t="s">
        <v>690</v>
      </c>
      <c r="E37" s="69"/>
      <c r="F37" s="17" t="str">
        <f t="shared" si="0"/>
        <v>Không XL</v>
      </c>
      <c r="G37" s="69"/>
      <c r="H37" s="17" t="str">
        <f t="shared" si="1"/>
        <v>Không XL</v>
      </c>
      <c r="I37" s="73" t="s">
        <v>567</v>
      </c>
    </row>
    <row r="38" spans="1:9" s="5" customFormat="1" ht="18" customHeight="1">
      <c r="A38" s="69">
        <v>27</v>
      </c>
      <c r="B38" s="66" t="s">
        <v>691</v>
      </c>
      <c r="C38" s="15" t="s">
        <v>692</v>
      </c>
      <c r="D38" s="16" t="s">
        <v>690</v>
      </c>
      <c r="E38" s="69"/>
      <c r="F38" s="17" t="str">
        <f t="shared" si="0"/>
        <v>Không XL</v>
      </c>
      <c r="G38" s="69"/>
      <c r="H38" s="17" t="str">
        <f t="shared" si="1"/>
        <v>Không XL</v>
      </c>
      <c r="I38" s="18"/>
    </row>
    <row r="39" spans="1:9" s="5" customFormat="1" ht="18" customHeight="1">
      <c r="A39" s="69">
        <v>28</v>
      </c>
      <c r="B39" s="66" t="s">
        <v>693</v>
      </c>
      <c r="C39" s="15" t="s">
        <v>233</v>
      </c>
      <c r="D39" s="16" t="s">
        <v>690</v>
      </c>
      <c r="E39" s="69"/>
      <c r="F39" s="17" t="str">
        <f t="shared" si="0"/>
        <v>Không XL</v>
      </c>
      <c r="G39" s="69"/>
      <c r="H39" s="17" t="str">
        <f t="shared" si="1"/>
        <v>Không XL</v>
      </c>
      <c r="I39" s="18"/>
    </row>
    <row r="40" spans="1:9" s="5" customFormat="1" ht="18" customHeight="1">
      <c r="A40" s="69">
        <v>29</v>
      </c>
      <c r="B40" s="66" t="s">
        <v>694</v>
      </c>
      <c r="C40" s="15" t="s">
        <v>695</v>
      </c>
      <c r="D40" s="16" t="s">
        <v>696</v>
      </c>
      <c r="E40" s="69"/>
      <c r="F40" s="17" t="str">
        <f t="shared" si="0"/>
        <v>Không XL</v>
      </c>
      <c r="G40" s="69"/>
      <c r="H40" s="17" t="str">
        <f t="shared" si="1"/>
        <v>Không XL</v>
      </c>
      <c r="I40" s="18"/>
    </row>
    <row r="41" spans="1:9" s="5" customFormat="1" ht="18" customHeight="1">
      <c r="A41" s="69">
        <v>30</v>
      </c>
      <c r="B41" s="66" t="s">
        <v>697</v>
      </c>
      <c r="C41" s="15" t="s">
        <v>698</v>
      </c>
      <c r="D41" s="16" t="s">
        <v>699</v>
      </c>
      <c r="E41" s="69"/>
      <c r="F41" s="17" t="str">
        <f t="shared" si="0"/>
        <v>Không XL</v>
      </c>
      <c r="G41" s="69"/>
      <c r="H41" s="17" t="str">
        <f t="shared" si="1"/>
        <v>Không XL</v>
      </c>
      <c r="I41" s="73" t="s">
        <v>179</v>
      </c>
    </row>
    <row r="42" spans="1:9" s="5" customFormat="1" ht="18" customHeight="1">
      <c r="A42" s="69">
        <v>31</v>
      </c>
      <c r="B42" s="66" t="s">
        <v>700</v>
      </c>
      <c r="C42" s="15" t="s">
        <v>701</v>
      </c>
      <c r="D42" s="16" t="s">
        <v>242</v>
      </c>
      <c r="E42" s="69"/>
      <c r="F42" s="17" t="str">
        <f t="shared" si="0"/>
        <v>Không XL</v>
      </c>
      <c r="G42" s="69"/>
      <c r="H42" s="17" t="str">
        <f t="shared" si="1"/>
        <v>Không XL</v>
      </c>
      <c r="I42" s="18"/>
    </row>
    <row r="43" spans="1:9" s="5" customFormat="1" ht="18" customHeight="1">
      <c r="A43" s="69">
        <v>32</v>
      </c>
      <c r="B43" s="66" t="s">
        <v>702</v>
      </c>
      <c r="C43" s="15" t="s">
        <v>703</v>
      </c>
      <c r="D43" s="16" t="s">
        <v>209</v>
      </c>
      <c r="E43" s="69"/>
      <c r="F43" s="17" t="str">
        <f t="shared" si="0"/>
        <v>Không XL</v>
      </c>
      <c r="G43" s="69"/>
      <c r="H43" s="17" t="str">
        <f t="shared" si="1"/>
        <v>Không XL</v>
      </c>
      <c r="I43" s="73" t="s">
        <v>169</v>
      </c>
    </row>
    <row r="44" spans="1:9" s="5" customFormat="1" ht="18" customHeight="1">
      <c r="A44" s="69">
        <v>33</v>
      </c>
      <c r="B44" s="66" t="s">
        <v>704</v>
      </c>
      <c r="C44" s="15" t="s">
        <v>705</v>
      </c>
      <c r="D44" s="16" t="s">
        <v>178</v>
      </c>
      <c r="E44" s="69"/>
      <c r="F44" s="17" t="str">
        <f t="shared" si="0"/>
        <v>Không XL</v>
      </c>
      <c r="G44" s="69"/>
      <c r="H44" s="17" t="str">
        <f t="shared" si="1"/>
        <v>Không XL</v>
      </c>
      <c r="I44" s="18"/>
    </row>
    <row r="45" spans="1:9" s="5" customFormat="1" ht="18" customHeight="1">
      <c r="A45" s="69">
        <v>34</v>
      </c>
      <c r="B45" s="66" t="s">
        <v>706</v>
      </c>
      <c r="C45" s="15" t="s">
        <v>707</v>
      </c>
      <c r="D45" s="16" t="s">
        <v>182</v>
      </c>
      <c r="E45" s="69"/>
      <c r="F45" s="17" t="str">
        <f t="shared" si="0"/>
        <v>Không XL</v>
      </c>
      <c r="G45" s="69"/>
      <c r="H45" s="17" t="str">
        <f t="shared" si="1"/>
        <v>Không XL</v>
      </c>
      <c r="I45" s="18"/>
    </row>
    <row r="46" spans="1:9" s="5" customFormat="1" ht="18" customHeight="1">
      <c r="A46" s="69">
        <v>35</v>
      </c>
      <c r="B46" s="66" t="s">
        <v>708</v>
      </c>
      <c r="C46" s="15" t="s">
        <v>200</v>
      </c>
      <c r="D46" s="16" t="s">
        <v>186</v>
      </c>
      <c r="E46" s="69"/>
      <c r="F46" s="17" t="str">
        <f t="shared" si="0"/>
        <v>Không XL</v>
      </c>
      <c r="G46" s="69"/>
      <c r="H46" s="17" t="str">
        <f t="shared" si="1"/>
        <v>Không XL</v>
      </c>
      <c r="I46" s="18"/>
    </row>
    <row r="47" spans="1:9" s="5" customFormat="1" ht="18" customHeight="1">
      <c r="A47" s="69">
        <v>36</v>
      </c>
      <c r="B47" s="66" t="s">
        <v>709</v>
      </c>
      <c r="C47" s="15" t="s">
        <v>710</v>
      </c>
      <c r="D47" s="16" t="s">
        <v>711</v>
      </c>
      <c r="E47" s="69"/>
      <c r="F47" s="17" t="str">
        <f t="shared" si="0"/>
        <v>Không XL</v>
      </c>
      <c r="G47" s="69"/>
      <c r="H47" s="17" t="str">
        <f t="shared" si="1"/>
        <v>Không XL</v>
      </c>
      <c r="I47" s="18"/>
    </row>
    <row r="48" spans="1:9" s="5" customFormat="1" ht="18" customHeight="1">
      <c r="A48" s="69">
        <v>37</v>
      </c>
      <c r="B48" s="66" t="s">
        <v>712</v>
      </c>
      <c r="C48" s="15" t="s">
        <v>713</v>
      </c>
      <c r="D48" s="16" t="s">
        <v>190</v>
      </c>
      <c r="E48" s="69"/>
      <c r="F48" s="17" t="str">
        <f t="shared" si="0"/>
        <v>Không XL</v>
      </c>
      <c r="G48" s="69"/>
      <c r="H48" s="17" t="str">
        <f t="shared" si="1"/>
        <v>Không XL</v>
      </c>
      <c r="I48" s="18"/>
    </row>
    <row r="49" spans="1:9" s="5" customFormat="1" ht="18" customHeight="1">
      <c r="A49" s="69">
        <v>38</v>
      </c>
      <c r="B49" s="66" t="s">
        <v>714</v>
      </c>
      <c r="C49" s="15" t="s">
        <v>181</v>
      </c>
      <c r="D49" s="16" t="s">
        <v>190</v>
      </c>
      <c r="E49" s="69"/>
      <c r="F49" s="17" t="str">
        <f t="shared" si="0"/>
        <v>Không XL</v>
      </c>
      <c r="G49" s="69"/>
      <c r="H49" s="17" t="str">
        <f t="shared" si="1"/>
        <v>Không XL</v>
      </c>
      <c r="I49" s="18"/>
    </row>
    <row r="50" spans="1:9" s="5" customFormat="1" ht="18" customHeight="1">
      <c r="A50" s="69">
        <v>39</v>
      </c>
      <c r="B50" s="66" t="s">
        <v>715</v>
      </c>
      <c r="C50" s="15" t="s">
        <v>716</v>
      </c>
      <c r="D50" s="16" t="s">
        <v>191</v>
      </c>
      <c r="E50" s="69"/>
      <c r="F50" s="17" t="str">
        <f t="shared" si="0"/>
        <v>Không XL</v>
      </c>
      <c r="G50" s="69"/>
      <c r="H50" s="17" t="str">
        <f t="shared" si="1"/>
        <v>Không XL</v>
      </c>
      <c r="I50" s="18"/>
    </row>
    <row r="51" spans="1:9" s="5" customFormat="1" ht="18" customHeight="1">
      <c r="A51" s="69">
        <v>40</v>
      </c>
      <c r="B51" s="66" t="s">
        <v>717</v>
      </c>
      <c r="C51" s="15" t="s">
        <v>718</v>
      </c>
      <c r="D51" s="16" t="s">
        <v>259</v>
      </c>
      <c r="E51" s="69"/>
      <c r="F51" s="17" t="str">
        <f t="shared" si="0"/>
        <v>Không XL</v>
      </c>
      <c r="G51" s="69"/>
      <c r="H51" s="17" t="str">
        <f t="shared" si="1"/>
        <v>Không XL</v>
      </c>
      <c r="I51" s="18"/>
    </row>
    <row r="52" spans="1:9" s="5" customFormat="1" ht="18" customHeight="1">
      <c r="A52" s="69">
        <v>41</v>
      </c>
      <c r="B52" s="66" t="s">
        <v>719</v>
      </c>
      <c r="C52" s="15" t="s">
        <v>720</v>
      </c>
      <c r="D52" s="16" t="s">
        <v>721</v>
      </c>
      <c r="E52" s="69"/>
      <c r="F52" s="17" t="str">
        <f t="shared" si="0"/>
        <v>Không XL</v>
      </c>
      <c r="G52" s="69"/>
      <c r="H52" s="17" t="str">
        <f t="shared" si="1"/>
        <v>Không XL</v>
      </c>
      <c r="I52" s="18"/>
    </row>
    <row r="53" spans="1:9" s="5" customFormat="1" ht="18" customHeight="1">
      <c r="A53" s="69">
        <v>42</v>
      </c>
      <c r="B53" s="66" t="s">
        <v>722</v>
      </c>
      <c r="C53" s="15" t="s">
        <v>723</v>
      </c>
      <c r="D53" s="16" t="s">
        <v>234</v>
      </c>
      <c r="E53" s="69"/>
      <c r="F53" s="17" t="str">
        <f t="shared" si="0"/>
        <v>Không XL</v>
      </c>
      <c r="G53" s="69"/>
      <c r="H53" s="17" t="str">
        <f t="shared" si="1"/>
        <v>Không XL</v>
      </c>
      <c r="I53" s="18"/>
    </row>
    <row r="54" spans="1:9" s="5" customFormat="1" ht="18" customHeight="1">
      <c r="A54" s="69">
        <v>43</v>
      </c>
      <c r="B54" s="66" t="s">
        <v>724</v>
      </c>
      <c r="C54" s="15" t="s">
        <v>725</v>
      </c>
      <c r="D54" s="16" t="s">
        <v>234</v>
      </c>
      <c r="E54" s="69"/>
      <c r="F54" s="17" t="str">
        <f t="shared" si="0"/>
        <v>Không XL</v>
      </c>
      <c r="G54" s="69"/>
      <c r="H54" s="17" t="str">
        <f t="shared" si="1"/>
        <v>Không XL</v>
      </c>
      <c r="I54" s="18"/>
    </row>
    <row r="55" spans="1:9" s="5" customFormat="1" ht="18" customHeight="1">
      <c r="A55" s="69">
        <v>44</v>
      </c>
      <c r="B55" s="66" t="s">
        <v>726</v>
      </c>
      <c r="C55" s="15" t="s">
        <v>727</v>
      </c>
      <c r="D55" s="16" t="s">
        <v>213</v>
      </c>
      <c r="E55" s="69"/>
      <c r="F55" s="17" t="str">
        <f t="shared" si="0"/>
        <v>Không XL</v>
      </c>
      <c r="G55" s="69"/>
      <c r="H55" s="17" t="str">
        <f t="shared" si="1"/>
        <v>Không XL</v>
      </c>
      <c r="I55" s="18"/>
    </row>
    <row r="56" spans="1:9" s="5" customFormat="1" ht="18" customHeight="1">
      <c r="A56" s="69">
        <v>45</v>
      </c>
      <c r="B56" s="66" t="s">
        <v>728</v>
      </c>
      <c r="C56" s="15" t="s">
        <v>729</v>
      </c>
      <c r="D56" s="16" t="s">
        <v>460</v>
      </c>
      <c r="E56" s="69"/>
      <c r="F56" s="17" t="str">
        <f t="shared" si="0"/>
        <v>Không XL</v>
      </c>
      <c r="G56" s="69"/>
      <c r="H56" s="17" t="str">
        <f t="shared" si="1"/>
        <v>Không XL</v>
      </c>
      <c r="I56" s="18"/>
    </row>
    <row r="57" spans="1:9" s="5" customFormat="1" ht="18" customHeight="1">
      <c r="A57" s="69">
        <v>46</v>
      </c>
      <c r="B57" s="66" t="s">
        <v>730</v>
      </c>
      <c r="C57" s="15" t="s">
        <v>219</v>
      </c>
      <c r="D57" s="16" t="s">
        <v>250</v>
      </c>
      <c r="E57" s="69"/>
      <c r="F57" s="17" t="str">
        <f t="shared" si="0"/>
        <v>Không XL</v>
      </c>
      <c r="G57" s="69"/>
      <c r="H57" s="17" t="str">
        <f t="shared" si="1"/>
        <v>Không XL</v>
      </c>
      <c r="I57" s="18"/>
    </row>
    <row r="58" spans="1:9" s="5" customFormat="1" ht="18" customHeight="1">
      <c r="A58" s="69">
        <v>47</v>
      </c>
      <c r="B58" s="66" t="s">
        <v>731</v>
      </c>
      <c r="C58" s="15" t="s">
        <v>732</v>
      </c>
      <c r="D58" s="16" t="s">
        <v>733</v>
      </c>
      <c r="E58" s="69"/>
      <c r="F58" s="17" t="str">
        <f t="shared" si="0"/>
        <v>Không XL</v>
      </c>
      <c r="G58" s="69"/>
      <c r="H58" s="17" t="str">
        <f t="shared" si="1"/>
        <v>Không XL</v>
      </c>
      <c r="I58" s="18"/>
    </row>
    <row r="59" spans="1:9" s="5" customFormat="1" ht="18" customHeight="1">
      <c r="A59" s="69">
        <v>48</v>
      </c>
      <c r="B59" s="66" t="s">
        <v>734</v>
      </c>
      <c r="C59" s="15" t="s">
        <v>171</v>
      </c>
      <c r="D59" s="16" t="s">
        <v>269</v>
      </c>
      <c r="E59" s="69"/>
      <c r="F59" s="17" t="str">
        <f t="shared" si="0"/>
        <v>Không XL</v>
      </c>
      <c r="G59" s="69"/>
      <c r="H59" s="17" t="str">
        <f t="shared" si="1"/>
        <v>Không XL</v>
      </c>
      <c r="I59" s="18"/>
    </row>
    <row r="60" spans="1:9" s="5" customFormat="1" ht="18" customHeight="1">
      <c r="A60" s="69">
        <v>49</v>
      </c>
      <c r="B60" s="66" t="s">
        <v>735</v>
      </c>
      <c r="C60" s="15" t="s">
        <v>193</v>
      </c>
      <c r="D60" s="16" t="s">
        <v>235</v>
      </c>
      <c r="E60" s="69"/>
      <c r="F60" s="17" t="str">
        <f t="shared" si="0"/>
        <v>Không XL</v>
      </c>
      <c r="G60" s="69"/>
      <c r="H60" s="17" t="str">
        <f t="shared" si="1"/>
        <v>Không XL</v>
      </c>
      <c r="I60" s="18"/>
    </row>
    <row r="61" spans="1:9" s="5" customFormat="1" ht="18" customHeight="1">
      <c r="A61" s="69">
        <v>50</v>
      </c>
      <c r="B61" s="66" t="s">
        <v>736</v>
      </c>
      <c r="C61" s="15" t="s">
        <v>737</v>
      </c>
      <c r="D61" s="16" t="s">
        <v>235</v>
      </c>
      <c r="E61" s="69"/>
      <c r="F61" s="17" t="str">
        <f t="shared" si="0"/>
        <v>Không XL</v>
      </c>
      <c r="G61" s="69"/>
      <c r="H61" s="17" t="str">
        <f t="shared" si="1"/>
        <v>Không XL</v>
      </c>
      <c r="I61" s="73"/>
    </row>
    <row r="62" spans="1:9" s="5" customFormat="1" ht="18" customHeight="1">
      <c r="A62" s="69">
        <v>51</v>
      </c>
      <c r="B62" s="66" t="s">
        <v>738</v>
      </c>
      <c r="C62" s="15" t="s">
        <v>739</v>
      </c>
      <c r="D62" s="16" t="s">
        <v>740</v>
      </c>
      <c r="E62" s="69"/>
      <c r="F62" s="17" t="str">
        <f t="shared" si="0"/>
        <v>Không XL</v>
      </c>
      <c r="G62" s="69"/>
      <c r="H62" s="17" t="str">
        <f t="shared" si="1"/>
        <v>Không XL</v>
      </c>
      <c r="I62" s="73"/>
    </row>
    <row r="63" spans="1:9" s="5" customFormat="1" ht="18" customHeight="1">
      <c r="A63" s="69">
        <v>52</v>
      </c>
      <c r="B63" s="66" t="s">
        <v>741</v>
      </c>
      <c r="C63" s="15" t="s">
        <v>742</v>
      </c>
      <c r="D63" s="16" t="s">
        <v>553</v>
      </c>
      <c r="E63" s="69"/>
      <c r="F63" s="17" t="str">
        <f t="shared" si="0"/>
        <v>Không XL</v>
      </c>
      <c r="G63" s="69"/>
      <c r="H63" s="17" t="str">
        <f t="shared" si="1"/>
        <v>Không XL</v>
      </c>
      <c r="I63" s="73" t="s">
        <v>192</v>
      </c>
    </row>
    <row r="64" spans="1:9" s="5" customFormat="1" ht="18" customHeight="1">
      <c r="A64" s="69">
        <v>53</v>
      </c>
      <c r="B64" s="66" t="s">
        <v>743</v>
      </c>
      <c r="C64" s="15" t="s">
        <v>744</v>
      </c>
      <c r="D64" s="16" t="s">
        <v>263</v>
      </c>
      <c r="E64" s="69"/>
      <c r="F64" s="17" t="str">
        <f t="shared" si="0"/>
        <v>Không XL</v>
      </c>
      <c r="G64" s="69"/>
      <c r="H64" s="17" t="str">
        <f t="shared" si="1"/>
        <v>Không XL</v>
      </c>
      <c r="I64" s="34"/>
    </row>
    <row r="65" spans="1:9" s="5" customFormat="1" ht="18" customHeight="1">
      <c r="A65" s="69">
        <v>54</v>
      </c>
      <c r="B65" s="66" t="s">
        <v>745</v>
      </c>
      <c r="C65" s="15" t="s">
        <v>746</v>
      </c>
      <c r="D65" s="16" t="s">
        <v>194</v>
      </c>
      <c r="E65" s="69"/>
      <c r="F65" s="17" t="str">
        <f t="shared" si="0"/>
        <v>Không XL</v>
      </c>
      <c r="G65" s="69"/>
      <c r="H65" s="17" t="str">
        <f t="shared" si="1"/>
        <v>Không XL</v>
      </c>
      <c r="I65" s="34"/>
    </row>
    <row r="66" spans="1:9" s="5" customFormat="1" ht="18" customHeight="1">
      <c r="A66" s="69">
        <v>55</v>
      </c>
      <c r="B66" s="66" t="s">
        <v>747</v>
      </c>
      <c r="C66" s="15" t="s">
        <v>748</v>
      </c>
      <c r="D66" s="16" t="s">
        <v>194</v>
      </c>
      <c r="E66" s="69"/>
      <c r="F66" s="17" t="str">
        <f t="shared" si="0"/>
        <v>Không XL</v>
      </c>
      <c r="G66" s="69"/>
      <c r="H66" s="17" t="str">
        <f t="shared" si="1"/>
        <v>Không XL</v>
      </c>
      <c r="I66" s="18"/>
    </row>
    <row r="67" spans="1:9" s="5" customFormat="1" ht="18" customHeight="1">
      <c r="A67" s="69">
        <v>56</v>
      </c>
      <c r="B67" s="66" t="s">
        <v>749</v>
      </c>
      <c r="C67" s="15" t="s">
        <v>363</v>
      </c>
      <c r="D67" s="16" t="s">
        <v>750</v>
      </c>
      <c r="E67" s="69"/>
      <c r="F67" s="17" t="str">
        <f t="shared" si="0"/>
        <v>Không XL</v>
      </c>
      <c r="G67" s="69"/>
      <c r="H67" s="17" t="str">
        <f t="shared" si="1"/>
        <v>Không XL</v>
      </c>
      <c r="I67" s="73"/>
    </row>
    <row r="68" spans="1:9" s="5" customFormat="1" ht="18" customHeight="1">
      <c r="A68" s="69">
        <v>57</v>
      </c>
      <c r="B68" s="66" t="s">
        <v>751</v>
      </c>
      <c r="C68" s="15" t="s">
        <v>497</v>
      </c>
      <c r="D68" s="16" t="s">
        <v>231</v>
      </c>
      <c r="E68" s="69"/>
      <c r="F68" s="17" t="str">
        <f t="shared" si="0"/>
        <v>Không XL</v>
      </c>
      <c r="G68" s="69"/>
      <c r="H68" s="17" t="str">
        <f t="shared" si="1"/>
        <v>Không XL</v>
      </c>
      <c r="I68" s="34"/>
    </row>
    <row r="69" spans="1:9" s="5" customFormat="1" ht="18" customHeight="1">
      <c r="A69" s="69">
        <v>58</v>
      </c>
      <c r="B69" s="66" t="s">
        <v>752</v>
      </c>
      <c r="C69" s="15" t="s">
        <v>753</v>
      </c>
      <c r="D69" s="16" t="s">
        <v>216</v>
      </c>
      <c r="E69" s="69"/>
      <c r="F69" s="17" t="str">
        <f t="shared" si="0"/>
        <v>Không XL</v>
      </c>
      <c r="G69" s="69"/>
      <c r="H69" s="17" t="str">
        <f t="shared" si="1"/>
        <v>Không XL</v>
      </c>
      <c r="I69" s="35"/>
    </row>
    <row r="70" spans="1:9" s="5" customFormat="1" ht="18" customHeight="1">
      <c r="A70" s="69">
        <v>59</v>
      </c>
      <c r="B70" s="66" t="s">
        <v>754</v>
      </c>
      <c r="C70" s="15" t="s">
        <v>755</v>
      </c>
      <c r="D70" s="16" t="s">
        <v>216</v>
      </c>
      <c r="E70" s="69"/>
      <c r="F70" s="17" t="str">
        <f t="shared" si="0"/>
        <v>Không XL</v>
      </c>
      <c r="G70" s="69"/>
      <c r="H70" s="17" t="str">
        <f t="shared" si="1"/>
        <v>Không XL</v>
      </c>
      <c r="I70" s="34"/>
    </row>
    <row r="71" spans="1:9" s="5" customFormat="1" ht="18" customHeight="1">
      <c r="A71" s="69">
        <v>60</v>
      </c>
      <c r="B71" s="66" t="s">
        <v>756</v>
      </c>
      <c r="C71" s="15" t="s">
        <v>757</v>
      </c>
      <c r="D71" s="16" t="s">
        <v>196</v>
      </c>
      <c r="E71" s="69"/>
      <c r="F71" s="17" t="str">
        <f t="shared" si="0"/>
        <v>Không XL</v>
      </c>
      <c r="G71" s="69"/>
      <c r="H71" s="17" t="str">
        <f t="shared" si="1"/>
        <v>Không XL</v>
      </c>
      <c r="I71" s="35"/>
    </row>
    <row r="72" spans="1:9" s="5" customFormat="1" ht="18" customHeight="1">
      <c r="A72" s="69">
        <v>61</v>
      </c>
      <c r="B72" s="66" t="s">
        <v>758</v>
      </c>
      <c r="C72" s="15" t="s">
        <v>202</v>
      </c>
      <c r="D72" s="16" t="s">
        <v>759</v>
      </c>
      <c r="E72" s="69"/>
      <c r="F72" s="17" t="str">
        <f t="shared" si="0"/>
        <v>Không XL</v>
      </c>
      <c r="G72" s="69"/>
      <c r="H72" s="17" t="str">
        <f t="shared" si="1"/>
        <v>Không XL</v>
      </c>
      <c r="I72" s="35"/>
    </row>
    <row r="73" spans="1:9" s="5" customFormat="1" ht="18" customHeight="1">
      <c r="A73" s="69">
        <v>62</v>
      </c>
      <c r="B73" s="66" t="s">
        <v>760</v>
      </c>
      <c r="C73" s="15" t="s">
        <v>761</v>
      </c>
      <c r="D73" s="16" t="s">
        <v>251</v>
      </c>
      <c r="E73" s="69"/>
      <c r="F73" s="17" t="str">
        <f t="shared" si="0"/>
        <v>Không XL</v>
      </c>
      <c r="G73" s="69"/>
      <c r="H73" s="17" t="str">
        <f t="shared" si="1"/>
        <v>Không XL</v>
      </c>
      <c r="I73" s="35"/>
    </row>
    <row r="74" spans="1:9" ht="20.100000000000001" customHeight="1">
      <c r="A74" s="8"/>
      <c r="B74" s="8"/>
      <c r="C74" s="110" t="s">
        <v>148</v>
      </c>
      <c r="D74" s="110"/>
      <c r="E74" s="110"/>
      <c r="F74" s="110"/>
      <c r="G74" s="110"/>
      <c r="H74" s="110"/>
      <c r="I74" s="110"/>
    </row>
    <row r="75" spans="1:9" ht="18" customHeight="1">
      <c r="C75" s="101" t="s">
        <v>149</v>
      </c>
      <c r="D75" s="102"/>
      <c r="E75" s="111" t="s">
        <v>144</v>
      </c>
      <c r="F75" s="112"/>
      <c r="G75" s="111" t="s">
        <v>145</v>
      </c>
      <c r="H75" s="112"/>
      <c r="I75" s="95" t="s">
        <v>10</v>
      </c>
    </row>
    <row r="76" spans="1:9" s="5" customFormat="1" ht="18" customHeight="1">
      <c r="C76" s="103"/>
      <c r="D76" s="104"/>
      <c r="E76" s="12" t="s">
        <v>150</v>
      </c>
      <c r="F76" s="18" t="s">
        <v>151</v>
      </c>
      <c r="G76" s="12" t="s">
        <v>150</v>
      </c>
      <c r="H76" s="18" t="s">
        <v>151</v>
      </c>
      <c r="I76" s="96"/>
    </row>
    <row r="77" spans="1:9" ht="18" customHeight="1">
      <c r="C77" s="105" t="s">
        <v>152</v>
      </c>
      <c r="D77" s="106"/>
      <c r="E77" s="19">
        <f>COUNTIF(F12:F73,"Xuất sắc")</f>
        <v>0</v>
      </c>
      <c r="F77" s="20">
        <f>E77*100/$A$73</f>
        <v>0</v>
      </c>
      <c r="G77" s="19">
        <f>COUNTIF(H12:H73,"Xuất sắc")</f>
        <v>0</v>
      </c>
      <c r="H77" s="20">
        <f>G77*100/$A$73</f>
        <v>0</v>
      </c>
      <c r="I77" s="31"/>
    </row>
    <row r="78" spans="1:9" ht="18" customHeight="1">
      <c r="C78" s="105" t="s">
        <v>153</v>
      </c>
      <c r="D78" s="106"/>
      <c r="E78" s="19">
        <f>COUNTIF(F12:F73,"Tốt")</f>
        <v>0</v>
      </c>
      <c r="F78" s="20">
        <f t="shared" ref="F78:F82" si="2">E78*100/$A$73</f>
        <v>0</v>
      </c>
      <c r="G78" s="19">
        <f>COUNTIF(H12:H73,"Tốt")</f>
        <v>0</v>
      </c>
      <c r="H78" s="20">
        <f t="shared" ref="H78:H82" si="3">G78*100/$A$73</f>
        <v>0</v>
      </c>
      <c r="I78" s="31"/>
    </row>
    <row r="79" spans="1:9" ht="18" customHeight="1">
      <c r="C79" s="105" t="s">
        <v>154</v>
      </c>
      <c r="D79" s="106"/>
      <c r="E79" s="19">
        <f>COUNTIF(F12:F73,"Khá")</f>
        <v>0</v>
      </c>
      <c r="F79" s="20">
        <f t="shared" si="2"/>
        <v>0</v>
      </c>
      <c r="G79" s="19">
        <f>COUNTIF(H12:H73,"Khá")</f>
        <v>0</v>
      </c>
      <c r="H79" s="20">
        <f t="shared" si="3"/>
        <v>0</v>
      </c>
      <c r="I79" s="31"/>
    </row>
    <row r="80" spans="1:9" ht="18" customHeight="1">
      <c r="C80" s="105" t="s">
        <v>155</v>
      </c>
      <c r="D80" s="106"/>
      <c r="E80" s="19">
        <f>COUNTIF(F12:F73,"TB")</f>
        <v>0</v>
      </c>
      <c r="F80" s="20">
        <f t="shared" si="2"/>
        <v>0</v>
      </c>
      <c r="G80" s="19">
        <f>COUNTIF(H12:H73,"TB")</f>
        <v>0</v>
      </c>
      <c r="H80" s="20">
        <f t="shared" si="3"/>
        <v>0</v>
      </c>
      <c r="I80" s="31"/>
    </row>
    <row r="81" spans="1:10" ht="18" customHeight="1">
      <c r="C81" s="105" t="s">
        <v>156</v>
      </c>
      <c r="D81" s="106"/>
      <c r="E81" s="19">
        <f>COUNTIF(F12:F73,"Yếu")</f>
        <v>0</v>
      </c>
      <c r="F81" s="20">
        <f t="shared" si="2"/>
        <v>0</v>
      </c>
      <c r="G81" s="19">
        <f>COUNTIF(H12:H73,"Yếu")</f>
        <v>0</v>
      </c>
      <c r="H81" s="20">
        <f t="shared" si="3"/>
        <v>0</v>
      </c>
      <c r="I81" s="31"/>
    </row>
    <row r="82" spans="1:10" ht="18" customHeight="1" thickBot="1">
      <c r="C82" s="107" t="s">
        <v>157</v>
      </c>
      <c r="D82" s="108"/>
      <c r="E82" s="21">
        <f>COUNTIF(F12:F73,"Không XL")</f>
        <v>62</v>
      </c>
      <c r="F82" s="22">
        <f t="shared" si="2"/>
        <v>100</v>
      </c>
      <c r="G82" s="21">
        <f>COUNTIF(H12:H73,"Không XL")</f>
        <v>62</v>
      </c>
      <c r="H82" s="22">
        <f t="shared" si="3"/>
        <v>100</v>
      </c>
      <c r="I82" s="32"/>
    </row>
    <row r="83" spans="1:10" ht="9" customHeight="1">
      <c r="C83" s="68"/>
      <c r="D83" s="68"/>
      <c r="F83" s="24"/>
    </row>
    <row r="84" spans="1:10" ht="18" customHeight="1">
      <c r="E84" s="109" t="s">
        <v>353</v>
      </c>
      <c r="F84" s="109"/>
      <c r="G84" s="109"/>
      <c r="H84" s="109"/>
      <c r="I84" s="109"/>
    </row>
    <row r="85" spans="1:10" ht="18" customHeight="1">
      <c r="A85" s="88" t="s">
        <v>159</v>
      </c>
      <c r="B85" s="88"/>
      <c r="C85" s="88"/>
      <c r="D85" s="88"/>
      <c r="E85" s="88"/>
      <c r="F85" s="88" t="s">
        <v>144</v>
      </c>
      <c r="G85" s="88"/>
      <c r="H85" s="88"/>
      <c r="I85" s="33" t="s">
        <v>160</v>
      </c>
      <c r="J85" s="33"/>
    </row>
    <row r="86" spans="1:10" ht="18" customHeight="1"/>
    <row r="87" spans="1:10" ht="18" customHeight="1"/>
    <row r="88" spans="1:10" ht="18" customHeight="1"/>
    <row r="89" spans="1:10" ht="18" customHeight="1"/>
    <row r="90" spans="1:10" s="6" customFormat="1" ht="18" customHeight="1">
      <c r="D90" s="67" t="s">
        <v>162</v>
      </c>
      <c r="G90" s="71" t="s">
        <v>762</v>
      </c>
      <c r="I90" s="72" t="s">
        <v>763</v>
      </c>
    </row>
  </sheetData>
  <mergeCells count="30">
    <mergeCell ref="A85:E85"/>
    <mergeCell ref="F85:H85"/>
    <mergeCell ref="C78:D78"/>
    <mergeCell ref="C79:D79"/>
    <mergeCell ref="C80:D80"/>
    <mergeCell ref="C81:D81"/>
    <mergeCell ref="C82:D82"/>
    <mergeCell ref="E84:I84"/>
    <mergeCell ref="C77:D77"/>
    <mergeCell ref="A5:D5"/>
    <mergeCell ref="A6:I6"/>
    <mergeCell ref="A7:I7"/>
    <mergeCell ref="A8:I8"/>
    <mergeCell ref="A10:A11"/>
    <mergeCell ref="B10:B11"/>
    <mergeCell ref="C10:D11"/>
    <mergeCell ref="E10:F10"/>
    <mergeCell ref="G10:H10"/>
    <mergeCell ref="I10:I11"/>
    <mergeCell ref="C74:I74"/>
    <mergeCell ref="C75:D76"/>
    <mergeCell ref="E75:F75"/>
    <mergeCell ref="G75:H75"/>
    <mergeCell ref="I75:I76"/>
    <mergeCell ref="A2:D2"/>
    <mergeCell ref="E2:I2"/>
    <mergeCell ref="A3:D3"/>
    <mergeCell ref="E3:I3"/>
    <mergeCell ref="A4:D4"/>
    <mergeCell ref="E4:I4"/>
  </mergeCells>
  <pageMargins left="0.51181102362204722" right="0.23622047244094491" top="0.35433070866141736" bottom="0.23622047244094491" header="0" footer="0.19685039370078741"/>
  <pageSetup paperSize="9" scale="9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7"/>
  <sheetViews>
    <sheetView view="pageBreakPreview" zoomScaleNormal="100" workbookViewId="0">
      <selection activeCell="A9" sqref="A9"/>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4.95"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9" t="s">
        <v>978</v>
      </c>
      <c r="B8" s="115"/>
      <c r="C8" s="115"/>
      <c r="D8" s="115"/>
      <c r="E8" s="115"/>
      <c r="F8" s="115"/>
      <c r="G8" s="115"/>
      <c r="H8" s="115"/>
      <c r="I8" s="115"/>
      <c r="J8" s="29"/>
      <c r="K8" s="29"/>
      <c r="L8" s="29"/>
      <c r="M8" s="29"/>
      <c r="N8" s="29"/>
      <c r="O8" s="29"/>
      <c r="P8" s="29"/>
      <c r="Q8" s="29"/>
      <c r="R8" s="29"/>
      <c r="S8" s="29"/>
      <c r="T8" s="29"/>
    </row>
    <row r="9" spans="1:20" s="4" customFormat="1" ht="12" customHeight="1">
      <c r="A9" s="70"/>
      <c r="B9" s="70"/>
      <c r="C9" s="70"/>
      <c r="D9" s="70"/>
      <c r="E9" s="70"/>
      <c r="F9" s="70"/>
      <c r="G9" s="70"/>
      <c r="H9" s="70"/>
      <c r="I9" s="70"/>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18.95" customHeight="1">
      <c r="A12" s="69">
        <v>1</v>
      </c>
      <c r="B12" s="66" t="s">
        <v>764</v>
      </c>
      <c r="C12" s="15" t="s">
        <v>189</v>
      </c>
      <c r="D12" s="16" t="s">
        <v>217</v>
      </c>
      <c r="E12" s="69"/>
      <c r="F12" s="17" t="str">
        <f t="shared" ref="F12:F60" si="0">IF(AND(E12&gt;=90),"Xuất sắc",IF(AND(E12&gt;=80),"Tốt",IF(AND(E12&gt;=70),"Khá",IF(AND(E12&gt;=60),"TB",IF(AND(E12&gt;=50),"TB",IF(AND(E12&lt;50),IF(AND(E12&gt;0),"Yếu",IF(AND(E12=0),"Không XL"," "))))))))</f>
        <v>Không XL</v>
      </c>
      <c r="G12" s="69"/>
      <c r="H12" s="17" t="str">
        <f t="shared" ref="H12:H60" si="1">IF(AND(G12&gt;=90),"Xuất sắc",IF(AND(G12&gt;=80),"Tốt",IF(AND(G12&gt;=70),"Khá",IF(AND(G12&gt;=60),"TB",IF(AND(G12&gt;=50),"TB",IF(AND(G12&lt;50),IF(AND(G12&gt;0),"Yếu",IF(AND(G12=0),"Không XL"," "))))))))</f>
        <v>Không XL</v>
      </c>
      <c r="I12" s="35"/>
    </row>
    <row r="13" spans="1:20" s="5" customFormat="1" ht="18.95" customHeight="1">
      <c r="A13" s="69">
        <v>2</v>
      </c>
      <c r="B13" s="66" t="s">
        <v>765</v>
      </c>
      <c r="C13" s="15" t="s">
        <v>766</v>
      </c>
      <c r="D13" s="16" t="s">
        <v>163</v>
      </c>
      <c r="E13" s="69"/>
      <c r="F13" s="17" t="str">
        <f t="shared" si="0"/>
        <v>Không XL</v>
      </c>
      <c r="G13" s="69"/>
      <c r="H13" s="17" t="str">
        <f t="shared" si="1"/>
        <v>Không XL</v>
      </c>
      <c r="I13" s="74"/>
    </row>
    <row r="14" spans="1:20" s="5" customFormat="1" ht="18.95" customHeight="1">
      <c r="A14" s="69">
        <v>3</v>
      </c>
      <c r="B14" s="66" t="s">
        <v>767</v>
      </c>
      <c r="C14" s="15" t="s">
        <v>211</v>
      </c>
      <c r="D14" s="16" t="s">
        <v>768</v>
      </c>
      <c r="E14" s="69"/>
      <c r="F14" s="17" t="str">
        <f t="shared" si="0"/>
        <v>Không XL</v>
      </c>
      <c r="G14" s="69"/>
      <c r="H14" s="17" t="str">
        <f t="shared" si="1"/>
        <v>Không XL</v>
      </c>
      <c r="I14" s="74"/>
    </row>
    <row r="15" spans="1:20" s="5" customFormat="1" ht="18.95" customHeight="1">
      <c r="A15" s="69">
        <v>4</v>
      </c>
      <c r="B15" s="66" t="s">
        <v>769</v>
      </c>
      <c r="C15" s="15" t="s">
        <v>770</v>
      </c>
      <c r="D15" s="16" t="s">
        <v>771</v>
      </c>
      <c r="E15" s="69"/>
      <c r="F15" s="17" t="str">
        <f t="shared" si="0"/>
        <v>Không XL</v>
      </c>
      <c r="G15" s="69"/>
      <c r="H15" s="17" t="str">
        <f t="shared" si="1"/>
        <v>Không XL</v>
      </c>
      <c r="I15" s="73"/>
    </row>
    <row r="16" spans="1:20" s="5" customFormat="1" ht="18.95" customHeight="1">
      <c r="A16" s="69">
        <v>5</v>
      </c>
      <c r="B16" s="66" t="s">
        <v>772</v>
      </c>
      <c r="C16" s="15" t="s">
        <v>424</v>
      </c>
      <c r="D16" s="16" t="s">
        <v>773</v>
      </c>
      <c r="E16" s="69"/>
      <c r="F16" s="17" t="str">
        <f t="shared" si="0"/>
        <v>Không XL</v>
      </c>
      <c r="G16" s="69"/>
      <c r="H16" s="17" t="str">
        <f t="shared" si="1"/>
        <v>Không XL</v>
      </c>
      <c r="I16" s="34"/>
    </row>
    <row r="17" spans="1:9" s="5" customFormat="1" ht="18.95" customHeight="1">
      <c r="A17" s="69">
        <v>6</v>
      </c>
      <c r="B17" s="66" t="s">
        <v>774</v>
      </c>
      <c r="C17" s="15" t="s">
        <v>775</v>
      </c>
      <c r="D17" s="16" t="s">
        <v>776</v>
      </c>
      <c r="E17" s="69"/>
      <c r="F17" s="17" t="str">
        <f t="shared" si="0"/>
        <v>Không XL</v>
      </c>
      <c r="G17" s="69"/>
      <c r="H17" s="17" t="str">
        <f t="shared" si="1"/>
        <v>Không XL</v>
      </c>
      <c r="I17" s="73"/>
    </row>
    <row r="18" spans="1:9" s="5" customFormat="1" ht="18.95" customHeight="1">
      <c r="A18" s="69">
        <v>7</v>
      </c>
      <c r="B18" s="66" t="s">
        <v>777</v>
      </c>
      <c r="C18" s="15" t="s">
        <v>219</v>
      </c>
      <c r="D18" s="16" t="s">
        <v>255</v>
      </c>
      <c r="E18" s="69"/>
      <c r="F18" s="17" t="str">
        <f t="shared" si="0"/>
        <v>Không XL</v>
      </c>
      <c r="G18" s="69"/>
      <c r="H18" s="17" t="str">
        <f t="shared" si="1"/>
        <v>Không XL</v>
      </c>
      <c r="I18" s="73" t="s">
        <v>192</v>
      </c>
    </row>
    <row r="19" spans="1:9" s="5" customFormat="1" ht="18.95" customHeight="1">
      <c r="A19" s="69">
        <v>8</v>
      </c>
      <c r="B19" s="66" t="s">
        <v>778</v>
      </c>
      <c r="C19" s="15" t="s">
        <v>200</v>
      </c>
      <c r="D19" s="16" t="s">
        <v>170</v>
      </c>
      <c r="E19" s="69"/>
      <c r="F19" s="17" t="str">
        <f t="shared" si="0"/>
        <v>Không XL</v>
      </c>
      <c r="G19" s="69"/>
      <c r="H19" s="17" t="str">
        <f t="shared" si="1"/>
        <v>Không XL</v>
      </c>
      <c r="I19" s="73" t="s">
        <v>187</v>
      </c>
    </row>
    <row r="20" spans="1:9" s="5" customFormat="1" ht="18.95" customHeight="1">
      <c r="A20" s="69">
        <v>9</v>
      </c>
      <c r="B20" s="66" t="s">
        <v>779</v>
      </c>
      <c r="C20" s="15" t="s">
        <v>202</v>
      </c>
      <c r="D20" s="16" t="s">
        <v>201</v>
      </c>
      <c r="E20" s="69"/>
      <c r="F20" s="17" t="str">
        <f t="shared" si="0"/>
        <v>Không XL</v>
      </c>
      <c r="G20" s="69"/>
      <c r="H20" s="17" t="str">
        <f t="shared" si="1"/>
        <v>Không XL</v>
      </c>
      <c r="I20" s="35"/>
    </row>
    <row r="21" spans="1:9" s="5" customFormat="1" ht="18.95" customHeight="1">
      <c r="A21" s="69">
        <v>10</v>
      </c>
      <c r="B21" s="66" t="s">
        <v>780</v>
      </c>
      <c r="C21" s="15" t="s">
        <v>781</v>
      </c>
      <c r="D21" s="16" t="s">
        <v>201</v>
      </c>
      <c r="E21" s="69"/>
      <c r="F21" s="17" t="str">
        <f t="shared" si="0"/>
        <v>Không XL</v>
      </c>
      <c r="G21" s="69"/>
      <c r="H21" s="17" t="str">
        <f t="shared" si="1"/>
        <v>Không XL</v>
      </c>
      <c r="I21" s="35"/>
    </row>
    <row r="22" spans="1:9" s="5" customFormat="1" ht="18.95" customHeight="1">
      <c r="A22" s="69">
        <v>11</v>
      </c>
      <c r="B22" s="66" t="s">
        <v>782</v>
      </c>
      <c r="C22" s="15" t="s">
        <v>326</v>
      </c>
      <c r="D22" s="16" t="s">
        <v>222</v>
      </c>
      <c r="E22" s="69"/>
      <c r="F22" s="17" t="str">
        <f t="shared" si="0"/>
        <v>Không XL</v>
      </c>
      <c r="G22" s="69"/>
      <c r="H22" s="17" t="str">
        <f t="shared" si="1"/>
        <v>Không XL</v>
      </c>
      <c r="I22" s="74"/>
    </row>
    <row r="23" spans="1:9" s="5" customFormat="1" ht="18.95" customHeight="1">
      <c r="A23" s="69">
        <v>12</v>
      </c>
      <c r="B23" s="66" t="s">
        <v>783</v>
      </c>
      <c r="C23" s="15" t="s">
        <v>784</v>
      </c>
      <c r="D23" s="16" t="s">
        <v>289</v>
      </c>
      <c r="E23" s="69"/>
      <c r="F23" s="17" t="str">
        <f t="shared" si="0"/>
        <v>Không XL</v>
      </c>
      <c r="G23" s="69"/>
      <c r="H23" s="17" t="str">
        <f t="shared" si="1"/>
        <v>Không XL</v>
      </c>
      <c r="I23" s="34"/>
    </row>
    <row r="24" spans="1:9" s="5" customFormat="1" ht="18.95" customHeight="1">
      <c r="A24" s="69">
        <v>13</v>
      </c>
      <c r="B24" s="66" t="s">
        <v>785</v>
      </c>
      <c r="C24" s="15" t="s">
        <v>211</v>
      </c>
      <c r="D24" s="16" t="s">
        <v>786</v>
      </c>
      <c r="E24" s="69"/>
      <c r="F24" s="17" t="str">
        <f t="shared" si="0"/>
        <v>Không XL</v>
      </c>
      <c r="G24" s="69"/>
      <c r="H24" s="17" t="str">
        <f t="shared" si="1"/>
        <v>Không XL</v>
      </c>
      <c r="I24" s="73" t="s">
        <v>179</v>
      </c>
    </row>
    <row r="25" spans="1:9" s="5" customFormat="1" ht="18.95" customHeight="1">
      <c r="A25" s="69">
        <v>14</v>
      </c>
      <c r="B25" s="66" t="s">
        <v>787</v>
      </c>
      <c r="C25" s="15" t="s">
        <v>788</v>
      </c>
      <c r="D25" s="16" t="s">
        <v>204</v>
      </c>
      <c r="E25" s="69"/>
      <c r="F25" s="17" t="str">
        <f t="shared" si="0"/>
        <v>Không XL</v>
      </c>
      <c r="G25" s="69"/>
      <c r="H25" s="17" t="str">
        <f t="shared" si="1"/>
        <v>Không XL</v>
      </c>
      <c r="I25" s="34"/>
    </row>
    <row r="26" spans="1:9" s="5" customFormat="1" ht="18.95" customHeight="1">
      <c r="A26" s="69">
        <v>15</v>
      </c>
      <c r="B26" s="66" t="s">
        <v>789</v>
      </c>
      <c r="C26" s="15" t="s">
        <v>790</v>
      </c>
      <c r="D26" s="16" t="s">
        <v>204</v>
      </c>
      <c r="E26" s="69"/>
      <c r="F26" s="17" t="str">
        <f t="shared" si="0"/>
        <v>Không XL</v>
      </c>
      <c r="G26" s="69"/>
      <c r="H26" s="17" t="str">
        <f t="shared" si="1"/>
        <v>Không XL</v>
      </c>
      <c r="I26" s="18"/>
    </row>
    <row r="27" spans="1:9" s="5" customFormat="1" ht="18.95" customHeight="1">
      <c r="A27" s="69">
        <v>16</v>
      </c>
      <c r="B27" s="66" t="s">
        <v>791</v>
      </c>
      <c r="C27" s="15" t="s">
        <v>168</v>
      </c>
      <c r="D27" s="16" t="s">
        <v>175</v>
      </c>
      <c r="E27" s="69"/>
      <c r="F27" s="17" t="str">
        <f t="shared" si="0"/>
        <v>Không XL</v>
      </c>
      <c r="G27" s="69"/>
      <c r="H27" s="17" t="str">
        <f t="shared" si="1"/>
        <v>Không XL</v>
      </c>
      <c r="I27" s="34"/>
    </row>
    <row r="28" spans="1:9" s="5" customFormat="1" ht="18.95" customHeight="1">
      <c r="A28" s="69">
        <v>17</v>
      </c>
      <c r="B28" s="66" t="s">
        <v>792</v>
      </c>
      <c r="C28" s="15" t="s">
        <v>692</v>
      </c>
      <c r="D28" s="16" t="s">
        <v>256</v>
      </c>
      <c r="E28" s="69"/>
      <c r="F28" s="17" t="str">
        <f t="shared" si="0"/>
        <v>Không XL</v>
      </c>
      <c r="G28" s="69"/>
      <c r="H28" s="17" t="str">
        <f t="shared" si="1"/>
        <v>Không XL</v>
      </c>
      <c r="I28" s="34"/>
    </row>
    <row r="29" spans="1:9" s="5" customFormat="1" ht="18.95" customHeight="1">
      <c r="A29" s="69">
        <v>18</v>
      </c>
      <c r="B29" s="66" t="s">
        <v>793</v>
      </c>
      <c r="C29" s="15" t="s">
        <v>794</v>
      </c>
      <c r="D29" s="16" t="s">
        <v>690</v>
      </c>
      <c r="E29" s="69"/>
      <c r="F29" s="17" t="str">
        <f t="shared" si="0"/>
        <v>Không XL</v>
      </c>
      <c r="G29" s="69"/>
      <c r="H29" s="17" t="str">
        <f t="shared" si="1"/>
        <v>Không XL</v>
      </c>
      <c r="I29" s="34"/>
    </row>
    <row r="30" spans="1:9" s="5" customFormat="1" ht="18.95" customHeight="1">
      <c r="A30" s="69">
        <v>19</v>
      </c>
      <c r="B30" s="66" t="s">
        <v>795</v>
      </c>
      <c r="C30" s="15" t="s">
        <v>796</v>
      </c>
      <c r="D30" s="16" t="s">
        <v>797</v>
      </c>
      <c r="E30" s="69"/>
      <c r="F30" s="17" t="str">
        <f t="shared" si="0"/>
        <v>Không XL</v>
      </c>
      <c r="G30" s="69"/>
      <c r="H30" s="17" t="str">
        <f t="shared" si="1"/>
        <v>Không XL</v>
      </c>
      <c r="I30" s="73" t="s">
        <v>165</v>
      </c>
    </row>
    <row r="31" spans="1:9" s="5" customFormat="1" ht="18.95" customHeight="1">
      <c r="A31" s="69">
        <v>20</v>
      </c>
      <c r="B31" s="66" t="s">
        <v>798</v>
      </c>
      <c r="C31" s="15" t="s">
        <v>422</v>
      </c>
      <c r="D31" s="16" t="s">
        <v>177</v>
      </c>
      <c r="E31" s="69"/>
      <c r="F31" s="17" t="str">
        <f t="shared" si="0"/>
        <v>Không XL</v>
      </c>
      <c r="G31" s="69"/>
      <c r="H31" s="17" t="str">
        <f t="shared" si="1"/>
        <v>Không XL</v>
      </c>
      <c r="I31" s="30"/>
    </row>
    <row r="32" spans="1:9" s="5" customFormat="1" ht="18.95" customHeight="1">
      <c r="A32" s="69">
        <v>21</v>
      </c>
      <c r="B32" s="66" t="s">
        <v>799</v>
      </c>
      <c r="C32" s="15" t="s">
        <v>800</v>
      </c>
      <c r="D32" s="16" t="s">
        <v>208</v>
      </c>
      <c r="E32" s="69"/>
      <c r="F32" s="17" t="str">
        <f t="shared" si="0"/>
        <v>Không XL</v>
      </c>
      <c r="G32" s="69"/>
      <c r="H32" s="17" t="str">
        <f t="shared" si="1"/>
        <v>Không XL</v>
      </c>
      <c r="I32" s="73"/>
    </row>
    <row r="33" spans="1:9" s="5" customFormat="1" ht="18.95" customHeight="1">
      <c r="A33" s="69">
        <v>22</v>
      </c>
      <c r="B33" s="66" t="s">
        <v>801</v>
      </c>
      <c r="C33" s="15" t="s">
        <v>802</v>
      </c>
      <c r="D33" s="16" t="s">
        <v>266</v>
      </c>
      <c r="E33" s="69"/>
      <c r="F33" s="17" t="str">
        <f t="shared" si="0"/>
        <v>Không XL</v>
      </c>
      <c r="G33" s="69"/>
      <c r="H33" s="17" t="str">
        <f t="shared" si="1"/>
        <v>Không XL</v>
      </c>
      <c r="I33" s="18"/>
    </row>
    <row r="34" spans="1:9" s="5" customFormat="1" ht="18.95" customHeight="1">
      <c r="A34" s="69">
        <v>23</v>
      </c>
      <c r="B34" s="66" t="s">
        <v>803</v>
      </c>
      <c r="C34" s="15" t="s">
        <v>804</v>
      </c>
      <c r="D34" s="16" t="s">
        <v>210</v>
      </c>
      <c r="E34" s="69"/>
      <c r="F34" s="17" t="str">
        <f t="shared" si="0"/>
        <v>Không XL</v>
      </c>
      <c r="G34" s="69"/>
      <c r="H34" s="17" t="str">
        <f t="shared" si="1"/>
        <v>Không XL</v>
      </c>
      <c r="I34" s="73" t="s">
        <v>167</v>
      </c>
    </row>
    <row r="35" spans="1:9" s="5" customFormat="1" ht="18.95" customHeight="1">
      <c r="A35" s="69">
        <v>24</v>
      </c>
      <c r="B35" s="66" t="s">
        <v>805</v>
      </c>
      <c r="C35" s="15" t="s">
        <v>218</v>
      </c>
      <c r="D35" s="16" t="s">
        <v>178</v>
      </c>
      <c r="E35" s="69"/>
      <c r="F35" s="17" t="str">
        <f t="shared" si="0"/>
        <v>Không XL</v>
      </c>
      <c r="G35" s="69"/>
      <c r="H35" s="17" t="str">
        <f t="shared" si="1"/>
        <v>Không XL</v>
      </c>
      <c r="I35" s="18"/>
    </row>
    <row r="36" spans="1:9" s="5" customFormat="1" ht="18.95" customHeight="1">
      <c r="A36" s="69">
        <v>25</v>
      </c>
      <c r="B36" s="66" t="s">
        <v>806</v>
      </c>
      <c r="C36" s="15" t="s">
        <v>807</v>
      </c>
      <c r="D36" s="16" t="s">
        <v>182</v>
      </c>
      <c r="E36" s="69"/>
      <c r="F36" s="17" t="str">
        <f t="shared" si="0"/>
        <v>Không XL</v>
      </c>
      <c r="G36" s="69"/>
      <c r="H36" s="17" t="str">
        <f t="shared" si="1"/>
        <v>Không XL</v>
      </c>
      <c r="I36" s="18"/>
    </row>
    <row r="37" spans="1:9" s="5" customFormat="1" ht="18.95" customHeight="1">
      <c r="A37" s="69">
        <v>26</v>
      </c>
      <c r="B37" s="66" t="s">
        <v>808</v>
      </c>
      <c r="C37" s="15" t="s">
        <v>809</v>
      </c>
      <c r="D37" s="16" t="s">
        <v>182</v>
      </c>
      <c r="E37" s="69"/>
      <c r="F37" s="17" t="str">
        <f t="shared" si="0"/>
        <v>Không XL</v>
      </c>
      <c r="G37" s="69"/>
      <c r="H37" s="17" t="str">
        <f t="shared" si="1"/>
        <v>Không XL</v>
      </c>
      <c r="I37" s="73"/>
    </row>
    <row r="38" spans="1:9" s="5" customFormat="1" ht="18.95" customHeight="1">
      <c r="A38" s="69">
        <v>27</v>
      </c>
      <c r="B38" s="66" t="s">
        <v>810</v>
      </c>
      <c r="C38" s="15" t="s">
        <v>811</v>
      </c>
      <c r="D38" s="16" t="s">
        <v>267</v>
      </c>
      <c r="E38" s="69"/>
      <c r="F38" s="17" t="str">
        <f t="shared" si="0"/>
        <v>Không XL</v>
      </c>
      <c r="G38" s="69"/>
      <c r="H38" s="17" t="str">
        <f t="shared" si="1"/>
        <v>Không XL</v>
      </c>
      <c r="I38" s="18"/>
    </row>
    <row r="39" spans="1:9" s="5" customFormat="1" ht="18.95" customHeight="1">
      <c r="A39" s="69">
        <v>28</v>
      </c>
      <c r="B39" s="66" t="s">
        <v>812</v>
      </c>
      <c r="C39" s="15" t="s">
        <v>813</v>
      </c>
      <c r="D39" s="16" t="s">
        <v>814</v>
      </c>
      <c r="E39" s="69"/>
      <c r="F39" s="17" t="str">
        <f t="shared" si="0"/>
        <v>Không XL</v>
      </c>
      <c r="G39" s="69"/>
      <c r="H39" s="17" t="str">
        <f t="shared" si="1"/>
        <v>Không XL</v>
      </c>
      <c r="I39" s="73" t="s">
        <v>169</v>
      </c>
    </row>
    <row r="40" spans="1:9" s="5" customFormat="1" ht="18.95" customHeight="1">
      <c r="A40" s="69">
        <v>29</v>
      </c>
      <c r="B40" s="66" t="s">
        <v>815</v>
      </c>
      <c r="C40" s="15" t="s">
        <v>200</v>
      </c>
      <c r="D40" s="16" t="s">
        <v>246</v>
      </c>
      <c r="E40" s="69"/>
      <c r="F40" s="17" t="str">
        <f t="shared" si="0"/>
        <v>Không XL</v>
      </c>
      <c r="G40" s="69"/>
      <c r="H40" s="17" t="str">
        <f t="shared" si="1"/>
        <v>Không XL</v>
      </c>
      <c r="I40" s="18"/>
    </row>
    <row r="41" spans="1:9" s="5" customFormat="1" ht="18.95" customHeight="1">
      <c r="A41" s="69">
        <v>30</v>
      </c>
      <c r="B41" s="66" t="s">
        <v>816</v>
      </c>
      <c r="C41" s="15" t="s">
        <v>817</v>
      </c>
      <c r="D41" s="16" t="s">
        <v>246</v>
      </c>
      <c r="E41" s="69"/>
      <c r="F41" s="17" t="str">
        <f t="shared" si="0"/>
        <v>Không XL</v>
      </c>
      <c r="G41" s="69"/>
      <c r="H41" s="17" t="str">
        <f t="shared" si="1"/>
        <v>Không XL</v>
      </c>
      <c r="I41" s="73"/>
    </row>
    <row r="42" spans="1:9" s="5" customFormat="1" ht="18.95" customHeight="1">
      <c r="A42" s="69">
        <v>31</v>
      </c>
      <c r="B42" s="66" t="s">
        <v>818</v>
      </c>
      <c r="C42" s="15" t="s">
        <v>819</v>
      </c>
      <c r="D42" s="16" t="s">
        <v>190</v>
      </c>
      <c r="E42" s="69"/>
      <c r="F42" s="17" t="str">
        <f t="shared" si="0"/>
        <v>Không XL</v>
      </c>
      <c r="G42" s="69"/>
      <c r="H42" s="17" t="str">
        <f t="shared" si="1"/>
        <v>Không XL</v>
      </c>
      <c r="I42" s="18"/>
    </row>
    <row r="43" spans="1:9" s="5" customFormat="1" ht="18.95" customHeight="1">
      <c r="A43" s="69">
        <v>32</v>
      </c>
      <c r="B43" s="66" t="s">
        <v>820</v>
      </c>
      <c r="C43" s="15" t="s">
        <v>821</v>
      </c>
      <c r="D43" s="16" t="s">
        <v>822</v>
      </c>
      <c r="E43" s="69"/>
      <c r="F43" s="17" t="str">
        <f t="shared" si="0"/>
        <v>Không XL</v>
      </c>
      <c r="G43" s="69"/>
      <c r="H43" s="17" t="str">
        <f t="shared" si="1"/>
        <v>Không XL</v>
      </c>
      <c r="I43" s="73"/>
    </row>
    <row r="44" spans="1:9" s="5" customFormat="1" ht="18.95" customHeight="1">
      <c r="A44" s="69">
        <v>33</v>
      </c>
      <c r="B44" s="66" t="s">
        <v>823</v>
      </c>
      <c r="C44" s="15" t="s">
        <v>710</v>
      </c>
      <c r="D44" s="16" t="s">
        <v>824</v>
      </c>
      <c r="E44" s="69"/>
      <c r="F44" s="17" t="str">
        <f t="shared" si="0"/>
        <v>Không XL</v>
      </c>
      <c r="G44" s="69"/>
      <c r="H44" s="17" t="str">
        <f t="shared" si="1"/>
        <v>Không XL</v>
      </c>
      <c r="I44" s="18"/>
    </row>
    <row r="45" spans="1:9" s="5" customFormat="1" ht="18.95" customHeight="1">
      <c r="A45" s="69">
        <v>34</v>
      </c>
      <c r="B45" s="66" t="s">
        <v>825</v>
      </c>
      <c r="C45" s="15" t="s">
        <v>826</v>
      </c>
      <c r="D45" s="16" t="s">
        <v>827</v>
      </c>
      <c r="E45" s="69"/>
      <c r="F45" s="17" t="str">
        <f t="shared" si="0"/>
        <v>Không XL</v>
      </c>
      <c r="G45" s="69"/>
      <c r="H45" s="17" t="str">
        <f t="shared" si="1"/>
        <v>Không XL</v>
      </c>
      <c r="I45" s="18"/>
    </row>
    <row r="46" spans="1:9" s="5" customFormat="1" ht="18.95" customHeight="1">
      <c r="A46" s="69">
        <v>35</v>
      </c>
      <c r="B46" s="66" t="s">
        <v>828</v>
      </c>
      <c r="C46" s="15" t="s">
        <v>207</v>
      </c>
      <c r="D46" s="16" t="s">
        <v>234</v>
      </c>
      <c r="E46" s="69"/>
      <c r="F46" s="17" t="str">
        <f t="shared" si="0"/>
        <v>Không XL</v>
      </c>
      <c r="G46" s="69"/>
      <c r="H46" s="17" t="str">
        <f t="shared" si="1"/>
        <v>Không XL</v>
      </c>
      <c r="I46" s="18"/>
    </row>
    <row r="47" spans="1:9" s="5" customFormat="1" ht="18.95" customHeight="1">
      <c r="A47" s="69">
        <v>36</v>
      </c>
      <c r="B47" s="66" t="s">
        <v>829</v>
      </c>
      <c r="C47" s="15" t="s">
        <v>830</v>
      </c>
      <c r="D47" s="16" t="s">
        <v>831</v>
      </c>
      <c r="E47" s="69"/>
      <c r="F47" s="17" t="str">
        <f t="shared" si="0"/>
        <v>Không XL</v>
      </c>
      <c r="G47" s="69"/>
      <c r="H47" s="17" t="str">
        <f t="shared" si="1"/>
        <v>Không XL</v>
      </c>
      <c r="I47" s="18"/>
    </row>
    <row r="48" spans="1:9" s="5" customFormat="1" ht="18.95" customHeight="1">
      <c r="A48" s="69">
        <v>37</v>
      </c>
      <c r="B48" s="66" t="s">
        <v>832</v>
      </c>
      <c r="C48" s="15" t="s">
        <v>833</v>
      </c>
      <c r="D48" s="16" t="s">
        <v>213</v>
      </c>
      <c r="E48" s="69"/>
      <c r="F48" s="17" t="str">
        <f t="shared" si="0"/>
        <v>Không XL</v>
      </c>
      <c r="G48" s="69"/>
      <c r="H48" s="17" t="str">
        <f t="shared" si="1"/>
        <v>Không XL</v>
      </c>
      <c r="I48" s="18"/>
    </row>
    <row r="49" spans="1:9" s="5" customFormat="1" ht="18.95" customHeight="1">
      <c r="A49" s="69">
        <v>38</v>
      </c>
      <c r="B49" s="66" t="s">
        <v>834</v>
      </c>
      <c r="C49" s="15" t="s">
        <v>835</v>
      </c>
      <c r="D49" s="16" t="s">
        <v>836</v>
      </c>
      <c r="E49" s="69"/>
      <c r="F49" s="17" t="str">
        <f t="shared" si="0"/>
        <v>Không XL</v>
      </c>
      <c r="G49" s="69"/>
      <c r="H49" s="17" t="str">
        <f t="shared" si="1"/>
        <v>Không XL</v>
      </c>
      <c r="I49" s="18"/>
    </row>
    <row r="50" spans="1:9" s="5" customFormat="1" ht="18.95" customHeight="1">
      <c r="A50" s="69">
        <v>39</v>
      </c>
      <c r="B50" s="66" t="s">
        <v>837</v>
      </c>
      <c r="C50" s="15" t="s">
        <v>225</v>
      </c>
      <c r="D50" s="16" t="s">
        <v>838</v>
      </c>
      <c r="E50" s="69"/>
      <c r="F50" s="17" t="str">
        <f t="shared" si="0"/>
        <v>Không XL</v>
      </c>
      <c r="G50" s="69"/>
      <c r="H50" s="17" t="str">
        <f t="shared" si="1"/>
        <v>Không XL</v>
      </c>
      <c r="I50" s="18"/>
    </row>
    <row r="51" spans="1:9" s="5" customFormat="1" ht="18.95" customHeight="1">
      <c r="A51" s="69">
        <v>40</v>
      </c>
      <c r="B51" s="66" t="s">
        <v>839</v>
      </c>
      <c r="C51" s="15" t="s">
        <v>840</v>
      </c>
      <c r="D51" s="16" t="s">
        <v>733</v>
      </c>
      <c r="E51" s="69"/>
      <c r="F51" s="17" t="str">
        <f t="shared" si="0"/>
        <v>Không XL</v>
      </c>
      <c r="G51" s="69"/>
      <c r="H51" s="17" t="str">
        <f t="shared" si="1"/>
        <v>Không XL</v>
      </c>
      <c r="I51" s="73" t="s">
        <v>188</v>
      </c>
    </row>
    <row r="52" spans="1:9" s="5" customFormat="1" ht="18.95" customHeight="1">
      <c r="A52" s="69">
        <v>41</v>
      </c>
      <c r="B52" s="66" t="s">
        <v>841</v>
      </c>
      <c r="C52" s="15" t="s">
        <v>225</v>
      </c>
      <c r="D52" s="16" t="s">
        <v>733</v>
      </c>
      <c r="E52" s="69"/>
      <c r="F52" s="17" t="str">
        <f t="shared" si="0"/>
        <v>Không XL</v>
      </c>
      <c r="G52" s="69"/>
      <c r="H52" s="17" t="str">
        <f t="shared" si="1"/>
        <v>Không XL</v>
      </c>
      <c r="I52" s="18"/>
    </row>
    <row r="53" spans="1:9" s="5" customFormat="1" ht="18.95" customHeight="1">
      <c r="A53" s="69">
        <v>42</v>
      </c>
      <c r="B53" s="66" t="s">
        <v>842</v>
      </c>
      <c r="C53" s="15" t="s">
        <v>168</v>
      </c>
      <c r="D53" s="16" t="s">
        <v>269</v>
      </c>
      <c r="E53" s="69"/>
      <c r="F53" s="17" t="str">
        <f t="shared" si="0"/>
        <v>Không XL</v>
      </c>
      <c r="G53" s="69"/>
      <c r="H53" s="17" t="str">
        <f t="shared" si="1"/>
        <v>Không XL</v>
      </c>
      <c r="I53" s="18"/>
    </row>
    <row r="54" spans="1:9" s="5" customFormat="1" ht="18.95" customHeight="1">
      <c r="A54" s="69">
        <v>43</v>
      </c>
      <c r="B54" s="66" t="s">
        <v>843</v>
      </c>
      <c r="C54" s="15" t="s">
        <v>844</v>
      </c>
      <c r="D54" s="16" t="s">
        <v>230</v>
      </c>
      <c r="E54" s="69"/>
      <c r="F54" s="17" t="str">
        <f t="shared" si="0"/>
        <v>Không XL</v>
      </c>
      <c r="G54" s="69"/>
      <c r="H54" s="17" t="str">
        <f t="shared" si="1"/>
        <v>Không XL</v>
      </c>
      <c r="I54" s="18"/>
    </row>
    <row r="55" spans="1:9" s="5" customFormat="1" ht="18.95" customHeight="1">
      <c r="A55" s="69">
        <v>44</v>
      </c>
      <c r="B55" s="66" t="s">
        <v>845</v>
      </c>
      <c r="C55" s="15" t="s">
        <v>846</v>
      </c>
      <c r="D55" s="16" t="s">
        <v>847</v>
      </c>
      <c r="E55" s="69"/>
      <c r="F55" s="17" t="str">
        <f t="shared" si="0"/>
        <v>Không XL</v>
      </c>
      <c r="G55" s="69"/>
      <c r="H55" s="17" t="str">
        <f t="shared" si="1"/>
        <v>Không XL</v>
      </c>
      <c r="I55" s="18"/>
    </row>
    <row r="56" spans="1:9" s="5" customFormat="1" ht="18.95" customHeight="1">
      <c r="A56" s="69">
        <v>45</v>
      </c>
      <c r="B56" s="66" t="s">
        <v>848</v>
      </c>
      <c r="C56" s="15" t="s">
        <v>658</v>
      </c>
      <c r="D56" s="16" t="s">
        <v>849</v>
      </c>
      <c r="E56" s="69"/>
      <c r="F56" s="17" t="str">
        <f t="shared" si="0"/>
        <v>Không XL</v>
      </c>
      <c r="G56" s="69"/>
      <c r="H56" s="17" t="str">
        <f t="shared" si="1"/>
        <v>Không XL</v>
      </c>
      <c r="I56" s="18"/>
    </row>
    <row r="57" spans="1:9" s="5" customFormat="1" ht="18.95" customHeight="1">
      <c r="A57" s="69">
        <v>46</v>
      </c>
      <c r="B57" s="66" t="s">
        <v>850</v>
      </c>
      <c r="C57" s="15" t="s">
        <v>238</v>
      </c>
      <c r="D57" s="16" t="s">
        <v>194</v>
      </c>
      <c r="E57" s="69"/>
      <c r="F57" s="17" t="str">
        <f t="shared" si="0"/>
        <v>Không XL</v>
      </c>
      <c r="G57" s="69"/>
      <c r="H57" s="17" t="str">
        <f t="shared" si="1"/>
        <v>Không XL</v>
      </c>
      <c r="I57" s="18"/>
    </row>
    <row r="58" spans="1:9" s="5" customFormat="1" ht="18.95" customHeight="1">
      <c r="A58" s="69">
        <v>47</v>
      </c>
      <c r="B58" s="66" t="s">
        <v>851</v>
      </c>
      <c r="C58" s="15" t="s">
        <v>852</v>
      </c>
      <c r="D58" s="16" t="s">
        <v>231</v>
      </c>
      <c r="E58" s="69"/>
      <c r="F58" s="17" t="str">
        <f t="shared" si="0"/>
        <v>Không XL</v>
      </c>
      <c r="G58" s="69"/>
      <c r="H58" s="17" t="str">
        <f t="shared" si="1"/>
        <v>Không XL</v>
      </c>
      <c r="I58" s="18"/>
    </row>
    <row r="59" spans="1:9" s="5" customFormat="1" ht="18.95" customHeight="1">
      <c r="A59" s="69">
        <v>48</v>
      </c>
      <c r="B59" s="66" t="s">
        <v>853</v>
      </c>
      <c r="C59" s="15" t="s">
        <v>854</v>
      </c>
      <c r="D59" s="16" t="s">
        <v>216</v>
      </c>
      <c r="E59" s="69"/>
      <c r="F59" s="17" t="str">
        <f t="shared" si="0"/>
        <v>Không XL</v>
      </c>
      <c r="G59" s="69"/>
      <c r="H59" s="17" t="str">
        <f t="shared" si="1"/>
        <v>Không XL</v>
      </c>
      <c r="I59" s="18"/>
    </row>
    <row r="60" spans="1:9" s="5" customFormat="1" ht="18.95" customHeight="1">
      <c r="A60" s="69">
        <v>49</v>
      </c>
      <c r="B60" s="66" t="s">
        <v>855</v>
      </c>
      <c r="C60" s="15" t="s">
        <v>856</v>
      </c>
      <c r="D60" s="16" t="s">
        <v>196</v>
      </c>
      <c r="E60" s="69"/>
      <c r="F60" s="17" t="str">
        <f t="shared" si="0"/>
        <v>Không XL</v>
      </c>
      <c r="G60" s="69"/>
      <c r="H60" s="17" t="str">
        <f t="shared" si="1"/>
        <v>Không XL</v>
      </c>
      <c r="I60" s="73"/>
    </row>
    <row r="61" spans="1:9" ht="20.100000000000001" customHeight="1">
      <c r="A61" s="8"/>
      <c r="B61" s="8"/>
      <c r="C61" s="110" t="s">
        <v>148</v>
      </c>
      <c r="D61" s="110"/>
      <c r="E61" s="110"/>
      <c r="F61" s="110"/>
      <c r="G61" s="110"/>
      <c r="H61" s="110"/>
      <c r="I61" s="110"/>
    </row>
    <row r="62" spans="1:9" ht="18" customHeight="1">
      <c r="C62" s="101" t="s">
        <v>149</v>
      </c>
      <c r="D62" s="102"/>
      <c r="E62" s="111" t="s">
        <v>144</v>
      </c>
      <c r="F62" s="112"/>
      <c r="G62" s="111" t="s">
        <v>145</v>
      </c>
      <c r="H62" s="112"/>
      <c r="I62" s="95" t="s">
        <v>10</v>
      </c>
    </row>
    <row r="63" spans="1:9" s="5" customFormat="1" ht="18" customHeight="1">
      <c r="C63" s="103"/>
      <c r="D63" s="104"/>
      <c r="E63" s="12" t="s">
        <v>150</v>
      </c>
      <c r="F63" s="18" t="s">
        <v>151</v>
      </c>
      <c r="G63" s="12" t="s">
        <v>150</v>
      </c>
      <c r="H63" s="18" t="s">
        <v>151</v>
      </c>
      <c r="I63" s="96"/>
    </row>
    <row r="64" spans="1:9" ht="18" customHeight="1">
      <c r="C64" s="105" t="s">
        <v>152</v>
      </c>
      <c r="D64" s="106"/>
      <c r="E64" s="19">
        <f>COUNTIF(F12:F60,"Xuất sắc")</f>
        <v>0</v>
      </c>
      <c r="F64" s="20">
        <f>E64*100/$A$60</f>
        <v>0</v>
      </c>
      <c r="G64" s="19">
        <f>COUNTIF(H12:H60,"Xuất sắc")</f>
        <v>0</v>
      </c>
      <c r="H64" s="20">
        <f>G64*100/$A$60</f>
        <v>0</v>
      </c>
      <c r="I64" s="31"/>
    </row>
    <row r="65" spans="1:10" ht="18" customHeight="1">
      <c r="C65" s="105" t="s">
        <v>153</v>
      </c>
      <c r="D65" s="106"/>
      <c r="E65" s="19">
        <f>COUNTIF(F12:F60,"Tốt")</f>
        <v>0</v>
      </c>
      <c r="F65" s="20">
        <f t="shared" ref="F65:F69" si="2">E65*100/$A$60</f>
        <v>0</v>
      </c>
      <c r="G65" s="19">
        <f>COUNTIF(H12:H60,"Tốt")</f>
        <v>0</v>
      </c>
      <c r="H65" s="20">
        <f t="shared" ref="H65:H69" si="3">G65*100/$A$60</f>
        <v>0</v>
      </c>
      <c r="I65" s="31"/>
    </row>
    <row r="66" spans="1:10" ht="18" customHeight="1">
      <c r="C66" s="105" t="s">
        <v>154</v>
      </c>
      <c r="D66" s="106"/>
      <c r="E66" s="19">
        <f>COUNTIF(F12:F60,"Khá")</f>
        <v>0</v>
      </c>
      <c r="F66" s="20">
        <f t="shared" si="2"/>
        <v>0</v>
      </c>
      <c r="G66" s="19">
        <f>COUNTIF(H12:H60,"Khá")</f>
        <v>0</v>
      </c>
      <c r="H66" s="20">
        <f t="shared" si="3"/>
        <v>0</v>
      </c>
      <c r="I66" s="31"/>
    </row>
    <row r="67" spans="1:10" ht="18" customHeight="1">
      <c r="C67" s="105" t="s">
        <v>155</v>
      </c>
      <c r="D67" s="106"/>
      <c r="E67" s="19">
        <f>COUNTIF(F12:F60,"TB")</f>
        <v>0</v>
      </c>
      <c r="F67" s="20">
        <f t="shared" si="2"/>
        <v>0</v>
      </c>
      <c r="G67" s="19">
        <f>COUNTIF(H12:H60,"TB")</f>
        <v>0</v>
      </c>
      <c r="H67" s="20">
        <f t="shared" si="3"/>
        <v>0</v>
      </c>
      <c r="I67" s="31"/>
    </row>
    <row r="68" spans="1:10" ht="18" customHeight="1">
      <c r="C68" s="105" t="s">
        <v>156</v>
      </c>
      <c r="D68" s="106"/>
      <c r="E68" s="19">
        <f>COUNTIF(F12:F60,"Yếu")</f>
        <v>0</v>
      </c>
      <c r="F68" s="20">
        <f t="shared" si="2"/>
        <v>0</v>
      </c>
      <c r="G68" s="19">
        <f>COUNTIF(H12:H60,"Yếu")</f>
        <v>0</v>
      </c>
      <c r="H68" s="20">
        <f t="shared" si="3"/>
        <v>0</v>
      </c>
      <c r="I68" s="31"/>
    </row>
    <row r="69" spans="1:10" ht="18" customHeight="1" thickBot="1">
      <c r="C69" s="107" t="s">
        <v>157</v>
      </c>
      <c r="D69" s="108"/>
      <c r="E69" s="21">
        <f>COUNTIF(F12:F60,"Không XL")</f>
        <v>49</v>
      </c>
      <c r="F69" s="22">
        <f t="shared" si="2"/>
        <v>100</v>
      </c>
      <c r="G69" s="21">
        <f>COUNTIF(H12:H60,"Không XL")</f>
        <v>49</v>
      </c>
      <c r="H69" s="22">
        <f t="shared" si="3"/>
        <v>100</v>
      </c>
      <c r="I69" s="32"/>
    </row>
    <row r="70" spans="1:10">
      <c r="C70" s="68"/>
      <c r="D70" s="68"/>
      <c r="F70" s="24"/>
    </row>
    <row r="71" spans="1:10" ht="18" customHeight="1">
      <c r="E71" s="109" t="s">
        <v>353</v>
      </c>
      <c r="F71" s="109"/>
      <c r="G71" s="109"/>
      <c r="H71" s="109"/>
      <c r="I71" s="109"/>
    </row>
    <row r="72" spans="1:10" ht="18" customHeight="1">
      <c r="A72" s="88" t="s">
        <v>159</v>
      </c>
      <c r="B72" s="88"/>
      <c r="C72" s="88"/>
      <c r="D72" s="88"/>
      <c r="E72" s="88"/>
      <c r="F72" s="88" t="s">
        <v>144</v>
      </c>
      <c r="G72" s="88"/>
      <c r="H72" s="88"/>
      <c r="I72" s="33" t="s">
        <v>160</v>
      </c>
      <c r="J72" s="33"/>
    </row>
    <row r="73" spans="1:10" ht="18" customHeight="1"/>
    <row r="74" spans="1:10" ht="18" customHeight="1"/>
    <row r="75" spans="1:10" ht="18" customHeight="1"/>
    <row r="76" spans="1:10" ht="18" customHeight="1"/>
    <row r="77" spans="1:10" s="6" customFormat="1" ht="18" customHeight="1">
      <c r="D77" s="67" t="s">
        <v>162</v>
      </c>
      <c r="G77" s="71" t="s">
        <v>857</v>
      </c>
      <c r="I77" s="72" t="s">
        <v>858</v>
      </c>
    </row>
  </sheetData>
  <mergeCells count="30">
    <mergeCell ref="A72:E72"/>
    <mergeCell ref="F72:H72"/>
    <mergeCell ref="C65:D65"/>
    <mergeCell ref="C66:D66"/>
    <mergeCell ref="C67:D67"/>
    <mergeCell ref="C68:D68"/>
    <mergeCell ref="C69:D69"/>
    <mergeCell ref="E71:I71"/>
    <mergeCell ref="C64:D64"/>
    <mergeCell ref="A5:D5"/>
    <mergeCell ref="A6:I6"/>
    <mergeCell ref="A7:I7"/>
    <mergeCell ref="A8:I8"/>
    <mergeCell ref="A10:A11"/>
    <mergeCell ref="B10:B11"/>
    <mergeCell ref="C10:D11"/>
    <mergeCell ref="E10:F10"/>
    <mergeCell ref="G10:H10"/>
    <mergeCell ref="I10:I11"/>
    <mergeCell ref="C61:I61"/>
    <mergeCell ref="C62:D63"/>
    <mergeCell ref="E62:F62"/>
    <mergeCell ref="G62:H62"/>
    <mergeCell ref="I62:I63"/>
    <mergeCell ref="A2:D2"/>
    <mergeCell ref="E2:I2"/>
    <mergeCell ref="A3:D3"/>
    <mergeCell ref="E3:I3"/>
    <mergeCell ref="A4:D4"/>
    <mergeCell ref="E4:I4"/>
  </mergeCells>
  <pageMargins left="0.51181102362204722" right="0.23622047244094491" top="0.43" bottom="0.31" header="0" footer="0.19685039370078741"/>
  <pageSetup paperSize="9" scale="9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
  <sheetViews>
    <sheetView view="pageBreakPreview" zoomScaleNormal="100" workbookViewId="0">
      <selection activeCell="G21" sqref="G21"/>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2" customHeight="1">
      <c r="A5" s="113"/>
      <c r="B5" s="113"/>
      <c r="C5" s="113"/>
      <c r="D5" s="113"/>
      <c r="E5" s="10"/>
      <c r="J5" s="10"/>
      <c r="K5" s="10"/>
      <c r="L5" s="10"/>
      <c r="M5" s="10"/>
      <c r="N5" s="10"/>
      <c r="O5" s="10"/>
      <c r="P5" s="10"/>
      <c r="Q5" s="10"/>
      <c r="R5" s="10"/>
      <c r="S5" s="10"/>
      <c r="T5" s="10"/>
    </row>
    <row r="6" spans="1:20" ht="20.25" customHeight="1">
      <c r="A6" s="114" t="s">
        <v>139</v>
      </c>
      <c r="B6" s="114"/>
      <c r="C6" s="114"/>
      <c r="D6" s="114"/>
      <c r="E6" s="114"/>
      <c r="F6" s="114"/>
      <c r="G6" s="114"/>
      <c r="H6" s="114"/>
      <c r="I6" s="114"/>
      <c r="J6" s="27"/>
      <c r="K6" s="27"/>
      <c r="L6" s="27"/>
      <c r="M6" s="27"/>
      <c r="N6" s="27"/>
      <c r="O6" s="27"/>
      <c r="P6" s="27"/>
      <c r="Q6" s="27"/>
      <c r="R6" s="27"/>
      <c r="S6" s="27"/>
      <c r="T6" s="27"/>
    </row>
    <row r="7" spans="1:20" s="4" customFormat="1" ht="16.5" customHeight="1">
      <c r="A7" s="114" t="s">
        <v>140</v>
      </c>
      <c r="B7" s="114"/>
      <c r="C7" s="114"/>
      <c r="D7" s="114"/>
      <c r="E7" s="114"/>
      <c r="F7" s="114"/>
      <c r="G7" s="114"/>
      <c r="H7" s="114"/>
      <c r="I7" s="114"/>
      <c r="J7" s="28"/>
      <c r="K7" s="28"/>
      <c r="L7" s="28"/>
      <c r="M7" s="28"/>
      <c r="N7" s="28"/>
      <c r="O7" s="28"/>
      <c r="P7" s="28"/>
      <c r="Q7" s="28"/>
      <c r="R7" s="28"/>
      <c r="S7" s="28"/>
      <c r="T7" s="28"/>
    </row>
    <row r="8" spans="1:20" s="4" customFormat="1" ht="18" customHeight="1">
      <c r="A8" s="119" t="s">
        <v>859</v>
      </c>
      <c r="B8" s="115"/>
      <c r="C8" s="115"/>
      <c r="D8" s="115"/>
      <c r="E8" s="115"/>
      <c r="F8" s="115"/>
      <c r="G8" s="115"/>
      <c r="H8" s="115"/>
      <c r="I8" s="115"/>
      <c r="J8" s="29"/>
      <c r="K8" s="29"/>
      <c r="L8" s="29"/>
      <c r="M8" s="29"/>
      <c r="N8" s="29"/>
      <c r="O8" s="29"/>
      <c r="P8" s="29"/>
      <c r="Q8" s="29"/>
      <c r="R8" s="29"/>
      <c r="S8" s="29"/>
      <c r="T8" s="29"/>
    </row>
    <row r="9" spans="1:20" s="4" customFormat="1" ht="4.5" customHeight="1">
      <c r="A9" s="70"/>
      <c r="B9" s="70"/>
      <c r="C9" s="70"/>
      <c r="D9" s="70"/>
      <c r="E9" s="70"/>
      <c r="F9" s="70"/>
      <c r="G9" s="70"/>
      <c r="H9" s="70"/>
      <c r="I9" s="70"/>
      <c r="J9" s="29"/>
      <c r="K9" s="29"/>
      <c r="L9" s="29"/>
      <c r="M9" s="29"/>
      <c r="N9" s="29"/>
      <c r="O9" s="29"/>
      <c r="P9" s="29"/>
      <c r="Q9" s="29"/>
      <c r="R9" s="29"/>
      <c r="S9" s="29"/>
      <c r="T9" s="29"/>
    </row>
    <row r="10" spans="1:20" s="5" customFormat="1" ht="18"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17.25" customHeight="1">
      <c r="A12" s="69">
        <v>1</v>
      </c>
      <c r="B12" s="66" t="s">
        <v>860</v>
      </c>
      <c r="C12" s="15" t="s">
        <v>861</v>
      </c>
      <c r="D12" s="16" t="s">
        <v>198</v>
      </c>
      <c r="E12" s="69"/>
      <c r="F12" s="17" t="str">
        <f t="shared" ref="F12:F33" si="0">IF(AND(E12&gt;=90),"Xuất sắc",IF(AND(E12&gt;=80),"Tốt",IF(AND(E12&gt;=70),"Khá",IF(AND(E12&gt;=60),"TB",IF(AND(E12&gt;=50),"TB",IF(AND(E12&lt;50),IF(AND(E12&gt;0),"Yếu",IF(AND(E12=0),"Không XL"," "))))))))</f>
        <v>Không XL</v>
      </c>
      <c r="G12" s="69"/>
      <c r="H12" s="17" t="str">
        <f t="shared" ref="H12:H33" si="1">IF(AND(G12&gt;=90),"Xuất sắc",IF(AND(G12&gt;=80),"Tốt",IF(AND(G12&gt;=70),"Khá",IF(AND(G12&gt;=60),"TB",IF(AND(G12&gt;=50),"TB",IF(AND(G12&lt;50),IF(AND(G12&gt;0),"Yếu",IF(AND(G12=0),"Không XL"," "))))))))</f>
        <v>Không XL</v>
      </c>
      <c r="I12" s="74" t="s">
        <v>187</v>
      </c>
    </row>
    <row r="13" spans="1:20" s="5" customFormat="1" ht="17.25" customHeight="1">
      <c r="A13" s="69">
        <v>2</v>
      </c>
      <c r="B13" s="66" t="s">
        <v>862</v>
      </c>
      <c r="C13" s="15" t="s">
        <v>863</v>
      </c>
      <c r="D13" s="16" t="s">
        <v>236</v>
      </c>
      <c r="E13" s="69"/>
      <c r="F13" s="17" t="str">
        <f t="shared" si="0"/>
        <v>Không XL</v>
      </c>
      <c r="G13" s="69"/>
      <c r="H13" s="17" t="str">
        <f t="shared" si="1"/>
        <v>Không XL</v>
      </c>
      <c r="I13" s="74"/>
    </row>
    <row r="14" spans="1:20" s="5" customFormat="1" ht="17.25" customHeight="1">
      <c r="A14" s="69">
        <v>3</v>
      </c>
      <c r="B14" s="66" t="s">
        <v>864</v>
      </c>
      <c r="C14" s="15" t="s">
        <v>865</v>
      </c>
      <c r="D14" s="16" t="s">
        <v>236</v>
      </c>
      <c r="E14" s="69"/>
      <c r="F14" s="17" t="str">
        <f t="shared" si="0"/>
        <v>Không XL</v>
      </c>
      <c r="G14" s="69"/>
      <c r="H14" s="17" t="str">
        <f t="shared" si="1"/>
        <v>Không XL</v>
      </c>
      <c r="I14" s="74"/>
    </row>
    <row r="15" spans="1:20" s="5" customFormat="1" ht="17.25" customHeight="1">
      <c r="A15" s="69">
        <v>4</v>
      </c>
      <c r="B15" s="66" t="s">
        <v>866</v>
      </c>
      <c r="C15" s="15" t="s">
        <v>867</v>
      </c>
      <c r="D15" s="16" t="s">
        <v>221</v>
      </c>
      <c r="E15" s="69"/>
      <c r="F15" s="17" t="str">
        <f t="shared" si="0"/>
        <v>Không XL</v>
      </c>
      <c r="G15" s="69"/>
      <c r="H15" s="17" t="str">
        <f t="shared" si="1"/>
        <v>Không XL</v>
      </c>
      <c r="I15" s="73"/>
    </row>
    <row r="16" spans="1:20" s="5" customFormat="1" ht="17.25" customHeight="1">
      <c r="A16" s="69">
        <v>5</v>
      </c>
      <c r="B16" s="66" t="s">
        <v>868</v>
      </c>
      <c r="C16" s="15" t="s">
        <v>710</v>
      </c>
      <c r="D16" s="16" t="s">
        <v>869</v>
      </c>
      <c r="E16" s="69"/>
      <c r="F16" s="17" t="str">
        <f t="shared" si="0"/>
        <v>Không XL</v>
      </c>
      <c r="G16" s="69"/>
      <c r="H16" s="17" t="str">
        <f t="shared" si="1"/>
        <v>Không XL</v>
      </c>
      <c r="I16" s="34"/>
    </row>
    <row r="17" spans="1:9" s="5" customFormat="1" ht="17.25" customHeight="1">
      <c r="A17" s="69">
        <v>6</v>
      </c>
      <c r="B17" s="66" t="s">
        <v>870</v>
      </c>
      <c r="C17" s="15" t="s">
        <v>871</v>
      </c>
      <c r="D17" s="16" t="s">
        <v>289</v>
      </c>
      <c r="E17" s="69"/>
      <c r="F17" s="17" t="str">
        <f t="shared" si="0"/>
        <v>Không XL</v>
      </c>
      <c r="G17" s="69"/>
      <c r="H17" s="17" t="str">
        <f t="shared" si="1"/>
        <v>Không XL</v>
      </c>
      <c r="I17" s="73"/>
    </row>
    <row r="18" spans="1:9" s="5" customFormat="1" ht="17.25" customHeight="1">
      <c r="A18" s="69">
        <v>7</v>
      </c>
      <c r="B18" s="66" t="s">
        <v>872</v>
      </c>
      <c r="C18" s="15" t="s">
        <v>264</v>
      </c>
      <c r="D18" s="16" t="s">
        <v>873</v>
      </c>
      <c r="E18" s="69"/>
      <c r="F18" s="17" t="str">
        <f t="shared" si="0"/>
        <v>Không XL</v>
      </c>
      <c r="G18" s="69"/>
      <c r="H18" s="17" t="str">
        <f t="shared" si="1"/>
        <v>Không XL</v>
      </c>
      <c r="I18" s="73"/>
    </row>
    <row r="19" spans="1:9" s="5" customFormat="1" ht="17.25" customHeight="1">
      <c r="A19" s="69">
        <v>8</v>
      </c>
      <c r="B19" s="66" t="s">
        <v>874</v>
      </c>
      <c r="C19" s="15" t="s">
        <v>784</v>
      </c>
      <c r="D19" s="16" t="s">
        <v>241</v>
      </c>
      <c r="E19" s="69"/>
      <c r="F19" s="17" t="str">
        <f t="shared" si="0"/>
        <v>Không XL</v>
      </c>
      <c r="G19" s="69"/>
      <c r="H19" s="17" t="str">
        <f t="shared" si="1"/>
        <v>Không XL</v>
      </c>
      <c r="I19" s="73" t="s">
        <v>165</v>
      </c>
    </row>
    <row r="20" spans="1:9" s="5" customFormat="1" ht="17.25" customHeight="1">
      <c r="A20" s="69">
        <v>9</v>
      </c>
      <c r="B20" s="66" t="s">
        <v>875</v>
      </c>
      <c r="C20" s="15" t="s">
        <v>876</v>
      </c>
      <c r="D20" s="16" t="s">
        <v>175</v>
      </c>
      <c r="E20" s="69"/>
      <c r="F20" s="17" t="str">
        <f t="shared" si="0"/>
        <v>Không XL</v>
      </c>
      <c r="G20" s="69"/>
      <c r="H20" s="17" t="str">
        <f t="shared" si="1"/>
        <v>Không XL</v>
      </c>
      <c r="I20" s="35"/>
    </row>
    <row r="21" spans="1:9" s="5" customFormat="1" ht="17.25" customHeight="1">
      <c r="A21" s="69">
        <v>10</v>
      </c>
      <c r="B21" s="66" t="s">
        <v>877</v>
      </c>
      <c r="C21" s="15" t="s">
        <v>878</v>
      </c>
      <c r="D21" s="16" t="s">
        <v>256</v>
      </c>
      <c r="E21" s="69"/>
      <c r="F21" s="17" t="str">
        <f t="shared" si="0"/>
        <v>Không XL</v>
      </c>
      <c r="G21" s="69"/>
      <c r="H21" s="17" t="str">
        <f t="shared" si="1"/>
        <v>Không XL</v>
      </c>
      <c r="I21" s="35"/>
    </row>
    <row r="22" spans="1:9" s="5" customFormat="1" ht="17.25" customHeight="1">
      <c r="A22" s="69">
        <v>11</v>
      </c>
      <c r="B22" s="66" t="s">
        <v>879</v>
      </c>
      <c r="C22" s="15" t="s">
        <v>880</v>
      </c>
      <c r="D22" s="16" t="s">
        <v>881</v>
      </c>
      <c r="E22" s="69"/>
      <c r="F22" s="17" t="str">
        <f t="shared" si="0"/>
        <v>Không XL</v>
      </c>
      <c r="G22" s="69"/>
      <c r="H22" s="17" t="str">
        <f t="shared" si="1"/>
        <v>Không XL</v>
      </c>
      <c r="I22" s="74"/>
    </row>
    <row r="23" spans="1:9" s="5" customFormat="1" ht="17.25" customHeight="1">
      <c r="A23" s="69">
        <v>12</v>
      </c>
      <c r="B23" s="66" t="s">
        <v>882</v>
      </c>
      <c r="C23" s="15" t="s">
        <v>883</v>
      </c>
      <c r="D23" s="16" t="s">
        <v>881</v>
      </c>
      <c r="E23" s="69"/>
      <c r="F23" s="17" t="str">
        <f t="shared" si="0"/>
        <v>Không XL</v>
      </c>
      <c r="G23" s="69"/>
      <c r="H23" s="17" t="str">
        <f t="shared" si="1"/>
        <v>Không XL</v>
      </c>
      <c r="I23" s="34"/>
    </row>
    <row r="24" spans="1:9" s="5" customFormat="1" ht="17.25" customHeight="1">
      <c r="A24" s="69">
        <v>13</v>
      </c>
      <c r="B24" s="66" t="s">
        <v>884</v>
      </c>
      <c r="C24" s="15" t="s">
        <v>245</v>
      </c>
      <c r="D24" s="16" t="s">
        <v>881</v>
      </c>
      <c r="E24" s="69"/>
      <c r="F24" s="17" t="str">
        <f t="shared" si="0"/>
        <v>Không XL</v>
      </c>
      <c r="G24" s="69"/>
      <c r="H24" s="17" t="str">
        <f t="shared" si="1"/>
        <v>Không XL</v>
      </c>
      <c r="I24" s="73"/>
    </row>
    <row r="25" spans="1:9" s="5" customFormat="1" ht="17.25" customHeight="1">
      <c r="A25" s="69">
        <v>14</v>
      </c>
      <c r="B25" s="66" t="s">
        <v>885</v>
      </c>
      <c r="C25" s="15" t="s">
        <v>886</v>
      </c>
      <c r="D25" s="16" t="s">
        <v>887</v>
      </c>
      <c r="E25" s="69"/>
      <c r="F25" s="17" t="str">
        <f t="shared" si="0"/>
        <v>Không XL</v>
      </c>
      <c r="G25" s="69"/>
      <c r="H25" s="17" t="str">
        <f t="shared" si="1"/>
        <v>Không XL</v>
      </c>
      <c r="I25" s="34"/>
    </row>
    <row r="26" spans="1:9" s="5" customFormat="1" ht="17.25" customHeight="1">
      <c r="A26" s="69">
        <v>15</v>
      </c>
      <c r="B26" s="66" t="s">
        <v>888</v>
      </c>
      <c r="C26" s="15" t="s">
        <v>889</v>
      </c>
      <c r="D26" s="16" t="s">
        <v>210</v>
      </c>
      <c r="E26" s="69"/>
      <c r="F26" s="17" t="str">
        <f t="shared" si="0"/>
        <v>Không XL</v>
      </c>
      <c r="G26" s="69"/>
      <c r="H26" s="17" t="str">
        <f t="shared" si="1"/>
        <v>Không XL</v>
      </c>
      <c r="I26" s="18"/>
    </row>
    <row r="27" spans="1:9" s="5" customFormat="1" ht="17.25" customHeight="1">
      <c r="A27" s="69">
        <v>16</v>
      </c>
      <c r="B27" s="66" t="s">
        <v>890</v>
      </c>
      <c r="C27" s="15" t="s">
        <v>891</v>
      </c>
      <c r="D27" s="16" t="s">
        <v>321</v>
      </c>
      <c r="E27" s="69"/>
      <c r="F27" s="17" t="str">
        <f t="shared" si="0"/>
        <v>Không XL</v>
      </c>
      <c r="G27" s="69"/>
      <c r="H27" s="17" t="str">
        <f t="shared" si="1"/>
        <v>Không XL</v>
      </c>
      <c r="I27" s="34"/>
    </row>
    <row r="28" spans="1:9" s="5" customFormat="1" ht="17.25" customHeight="1">
      <c r="A28" s="69">
        <v>17</v>
      </c>
      <c r="B28" s="66" t="s">
        <v>892</v>
      </c>
      <c r="C28" s="15" t="s">
        <v>893</v>
      </c>
      <c r="D28" s="16" t="s">
        <v>178</v>
      </c>
      <c r="E28" s="69"/>
      <c r="F28" s="17" t="str">
        <f t="shared" si="0"/>
        <v>Không XL</v>
      </c>
      <c r="G28" s="69"/>
      <c r="H28" s="17" t="str">
        <f t="shared" si="1"/>
        <v>Không XL</v>
      </c>
      <c r="I28" s="34"/>
    </row>
    <row r="29" spans="1:9" s="5" customFormat="1" ht="17.25" customHeight="1">
      <c r="A29" s="69">
        <v>18</v>
      </c>
      <c r="B29" s="66" t="s">
        <v>894</v>
      </c>
      <c r="C29" s="15" t="s">
        <v>895</v>
      </c>
      <c r="D29" s="16" t="s">
        <v>184</v>
      </c>
      <c r="E29" s="69"/>
      <c r="F29" s="17" t="str">
        <f t="shared" si="0"/>
        <v>Không XL</v>
      </c>
      <c r="G29" s="69"/>
      <c r="H29" s="17" t="str">
        <f t="shared" si="1"/>
        <v>Không XL</v>
      </c>
      <c r="I29" s="34"/>
    </row>
    <row r="30" spans="1:9" s="5" customFormat="1" ht="17.25" customHeight="1">
      <c r="A30" s="69">
        <v>19</v>
      </c>
      <c r="B30" s="66" t="s">
        <v>896</v>
      </c>
      <c r="C30" s="15" t="s">
        <v>171</v>
      </c>
      <c r="D30" s="16" t="s">
        <v>267</v>
      </c>
      <c r="E30" s="69"/>
      <c r="F30" s="17" t="str">
        <f t="shared" si="0"/>
        <v>Không XL</v>
      </c>
      <c r="G30" s="69"/>
      <c r="H30" s="17" t="str">
        <f t="shared" si="1"/>
        <v>Không XL</v>
      </c>
      <c r="I30" s="73" t="s">
        <v>179</v>
      </c>
    </row>
    <row r="31" spans="1:9" s="5" customFormat="1" ht="17.25" customHeight="1">
      <c r="A31" s="69">
        <v>20</v>
      </c>
      <c r="B31" s="66" t="s">
        <v>897</v>
      </c>
      <c r="C31" s="15" t="s">
        <v>898</v>
      </c>
      <c r="D31" s="16" t="s">
        <v>186</v>
      </c>
      <c r="E31" s="69"/>
      <c r="F31" s="17" t="str">
        <f t="shared" si="0"/>
        <v>Không XL</v>
      </c>
      <c r="G31" s="69"/>
      <c r="H31" s="17" t="str">
        <f t="shared" si="1"/>
        <v>Không XL</v>
      </c>
      <c r="I31" s="30"/>
    </row>
    <row r="32" spans="1:9" s="5" customFormat="1" ht="17.25" customHeight="1">
      <c r="A32" s="69">
        <v>21</v>
      </c>
      <c r="B32" s="66" t="s">
        <v>899</v>
      </c>
      <c r="C32" s="15" t="s">
        <v>900</v>
      </c>
      <c r="D32" s="16" t="s">
        <v>190</v>
      </c>
      <c r="E32" s="69"/>
      <c r="F32" s="17" t="str">
        <f t="shared" si="0"/>
        <v>Không XL</v>
      </c>
      <c r="G32" s="69"/>
      <c r="H32" s="17" t="str">
        <f t="shared" si="1"/>
        <v>Không XL</v>
      </c>
      <c r="I32" s="73"/>
    </row>
    <row r="33" spans="1:10" s="5" customFormat="1" ht="17.25" customHeight="1">
      <c r="A33" s="69">
        <v>22</v>
      </c>
      <c r="B33" s="66" t="s">
        <v>901</v>
      </c>
      <c r="C33" s="15" t="s">
        <v>900</v>
      </c>
      <c r="D33" s="16" t="s">
        <v>194</v>
      </c>
      <c r="E33" s="69"/>
      <c r="F33" s="17" t="str">
        <f t="shared" si="0"/>
        <v>Không XL</v>
      </c>
      <c r="G33" s="69"/>
      <c r="H33" s="17" t="str">
        <f t="shared" si="1"/>
        <v>Không XL</v>
      </c>
      <c r="I33" s="18"/>
    </row>
    <row r="34" spans="1:10" ht="20.100000000000001" customHeight="1">
      <c r="A34" s="8"/>
      <c r="B34" s="8"/>
      <c r="C34" s="110" t="s">
        <v>148</v>
      </c>
      <c r="D34" s="110"/>
      <c r="E34" s="110"/>
      <c r="F34" s="110"/>
      <c r="G34" s="110"/>
      <c r="H34" s="110"/>
      <c r="I34" s="110"/>
    </row>
    <row r="35" spans="1:10" ht="18" customHeight="1">
      <c r="C35" s="101" t="s">
        <v>149</v>
      </c>
      <c r="D35" s="102"/>
      <c r="E35" s="111" t="s">
        <v>144</v>
      </c>
      <c r="F35" s="112"/>
      <c r="G35" s="111" t="s">
        <v>145</v>
      </c>
      <c r="H35" s="112"/>
      <c r="I35" s="95" t="s">
        <v>10</v>
      </c>
    </row>
    <row r="36" spans="1:10" s="5" customFormat="1" ht="18" customHeight="1">
      <c r="C36" s="103"/>
      <c r="D36" s="104"/>
      <c r="E36" s="12" t="s">
        <v>150</v>
      </c>
      <c r="F36" s="18" t="s">
        <v>151</v>
      </c>
      <c r="G36" s="12" t="s">
        <v>150</v>
      </c>
      <c r="H36" s="18" t="s">
        <v>151</v>
      </c>
      <c r="I36" s="96"/>
    </row>
    <row r="37" spans="1:10" ht="16.5" customHeight="1">
      <c r="C37" s="105" t="s">
        <v>152</v>
      </c>
      <c r="D37" s="106"/>
      <c r="E37" s="19">
        <f>COUNTIF(F12:F33,"Xuất sắc")</f>
        <v>0</v>
      </c>
      <c r="F37" s="20">
        <f>E37*100/$A$33</f>
        <v>0</v>
      </c>
      <c r="G37" s="19">
        <f>COUNTIF(H12:H33,"Xuất sắc")</f>
        <v>0</v>
      </c>
      <c r="H37" s="20">
        <f>G37*100/$A$33</f>
        <v>0</v>
      </c>
      <c r="I37" s="31"/>
    </row>
    <row r="38" spans="1:10" ht="16.5" customHeight="1">
      <c r="C38" s="105" t="s">
        <v>153</v>
      </c>
      <c r="D38" s="106"/>
      <c r="E38" s="19">
        <f>COUNTIF(F12:F33,"Tốt")</f>
        <v>0</v>
      </c>
      <c r="F38" s="20">
        <f t="shared" ref="F38:F42" si="2">E38*100/$A$33</f>
        <v>0</v>
      </c>
      <c r="G38" s="19">
        <f>COUNTIF(H12:H33,"Tốt")</f>
        <v>0</v>
      </c>
      <c r="H38" s="20">
        <f t="shared" ref="H38:H42" si="3">G38*100/$A$33</f>
        <v>0</v>
      </c>
      <c r="I38" s="31"/>
    </row>
    <row r="39" spans="1:10" ht="16.5" customHeight="1">
      <c r="C39" s="105" t="s">
        <v>154</v>
      </c>
      <c r="D39" s="106"/>
      <c r="E39" s="19">
        <f>COUNTIF(F12:F33,"Khá")</f>
        <v>0</v>
      </c>
      <c r="F39" s="20">
        <f t="shared" si="2"/>
        <v>0</v>
      </c>
      <c r="G39" s="19">
        <f>COUNTIF(H12:H33,"Khá")</f>
        <v>0</v>
      </c>
      <c r="H39" s="20">
        <f t="shared" si="3"/>
        <v>0</v>
      </c>
      <c r="I39" s="31"/>
    </row>
    <row r="40" spans="1:10" ht="16.5" customHeight="1">
      <c r="C40" s="105" t="s">
        <v>155</v>
      </c>
      <c r="D40" s="106"/>
      <c r="E40" s="19">
        <f>COUNTIF(F12:F33,"TB")</f>
        <v>0</v>
      </c>
      <c r="F40" s="20">
        <f t="shared" si="2"/>
        <v>0</v>
      </c>
      <c r="G40" s="19">
        <f>COUNTIF(H12:H33,"TB")</f>
        <v>0</v>
      </c>
      <c r="H40" s="20">
        <f t="shared" si="3"/>
        <v>0</v>
      </c>
      <c r="I40" s="31"/>
    </row>
    <row r="41" spans="1:10" ht="16.5" customHeight="1">
      <c r="C41" s="105" t="s">
        <v>156</v>
      </c>
      <c r="D41" s="106"/>
      <c r="E41" s="19">
        <f>COUNTIF(F12:F33,"Yếu")</f>
        <v>0</v>
      </c>
      <c r="F41" s="20">
        <f t="shared" si="2"/>
        <v>0</v>
      </c>
      <c r="G41" s="19">
        <f>COUNTIF(H12:H33,"Yếu")</f>
        <v>0</v>
      </c>
      <c r="H41" s="20">
        <f t="shared" si="3"/>
        <v>0</v>
      </c>
      <c r="I41" s="31"/>
    </row>
    <row r="42" spans="1:10" ht="16.5" customHeight="1" thickBot="1">
      <c r="C42" s="107" t="s">
        <v>157</v>
      </c>
      <c r="D42" s="108"/>
      <c r="E42" s="21">
        <f>COUNTIF(F12:F33,"Không XL")</f>
        <v>22</v>
      </c>
      <c r="F42" s="22">
        <f t="shared" si="2"/>
        <v>100</v>
      </c>
      <c r="G42" s="21">
        <f>COUNTIF(H12:H33,"Không XL")</f>
        <v>22</v>
      </c>
      <c r="H42" s="22">
        <f t="shared" si="3"/>
        <v>100</v>
      </c>
      <c r="I42" s="32"/>
    </row>
    <row r="43" spans="1:10" ht="11.25" customHeight="1">
      <c r="C43" s="68"/>
      <c r="D43" s="68"/>
      <c r="F43" s="24"/>
    </row>
    <row r="44" spans="1:10" ht="18" customHeight="1">
      <c r="E44" s="109" t="s">
        <v>353</v>
      </c>
      <c r="F44" s="109"/>
      <c r="G44" s="109"/>
      <c r="H44" s="109"/>
      <c r="I44" s="109"/>
    </row>
    <row r="45" spans="1:10" ht="18" customHeight="1">
      <c r="A45" s="88" t="s">
        <v>159</v>
      </c>
      <c r="B45" s="88"/>
      <c r="C45" s="88"/>
      <c r="D45" s="88"/>
      <c r="E45" s="88"/>
      <c r="F45" s="88" t="s">
        <v>144</v>
      </c>
      <c r="G45" s="88"/>
      <c r="H45" s="88"/>
      <c r="I45" s="33" t="s">
        <v>160</v>
      </c>
      <c r="J45" s="33"/>
    </row>
    <row r="46" spans="1:10" ht="18" customHeight="1"/>
    <row r="47" spans="1:10" ht="18" customHeight="1"/>
    <row r="48" spans="1:10" ht="18" customHeight="1"/>
    <row r="49" spans="4:9" ht="18" customHeight="1"/>
    <row r="50" spans="4:9" s="6" customFormat="1" ht="18" customHeight="1">
      <c r="D50" s="67" t="s">
        <v>162</v>
      </c>
      <c r="G50" s="71" t="s">
        <v>902</v>
      </c>
      <c r="I50" s="72" t="s">
        <v>903</v>
      </c>
    </row>
  </sheetData>
  <mergeCells count="30">
    <mergeCell ref="A45:E45"/>
    <mergeCell ref="F45:H45"/>
    <mergeCell ref="C38:D38"/>
    <mergeCell ref="C39:D39"/>
    <mergeCell ref="C40:D40"/>
    <mergeCell ref="C41:D41"/>
    <mergeCell ref="C42:D42"/>
    <mergeCell ref="E44:I44"/>
    <mergeCell ref="C37:D37"/>
    <mergeCell ref="A5:D5"/>
    <mergeCell ref="A6:I6"/>
    <mergeCell ref="A7:I7"/>
    <mergeCell ref="A8:I8"/>
    <mergeCell ref="A10:A11"/>
    <mergeCell ref="B10:B11"/>
    <mergeCell ref="C10:D11"/>
    <mergeCell ref="E10:F10"/>
    <mergeCell ref="G10:H10"/>
    <mergeCell ref="I10:I11"/>
    <mergeCell ref="C34:I34"/>
    <mergeCell ref="C35:D36"/>
    <mergeCell ref="E35:F35"/>
    <mergeCell ref="G35:H35"/>
    <mergeCell ref="I35:I36"/>
    <mergeCell ref="A2:D2"/>
    <mergeCell ref="E2:I2"/>
    <mergeCell ref="A3:D3"/>
    <mergeCell ref="E3:I3"/>
    <mergeCell ref="A4:D4"/>
    <mergeCell ref="E4:I4"/>
  </mergeCells>
  <pageMargins left="0.5" right="0.25" top="0.26" bottom="0.2" header="0" footer="0.16"/>
  <pageSetup paperSize="9" scale="9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
  <sheetViews>
    <sheetView view="pageBreakPreview" topLeftCell="A2" zoomScaleNormal="100" workbookViewId="0">
      <selection activeCell="F38" sqref="F38"/>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8.75" customHeight="1">
      <c r="A5" s="113"/>
      <c r="B5" s="113"/>
      <c r="C5" s="113"/>
      <c r="D5" s="113"/>
      <c r="E5" s="10"/>
      <c r="J5" s="10"/>
      <c r="K5" s="10"/>
      <c r="L5" s="10"/>
      <c r="M5" s="10"/>
      <c r="N5" s="10"/>
      <c r="O5" s="10"/>
      <c r="P5" s="10"/>
      <c r="Q5" s="10"/>
      <c r="R5" s="10"/>
      <c r="S5" s="10"/>
      <c r="T5" s="10"/>
    </row>
    <row r="6" spans="1:20" ht="24.75" customHeight="1">
      <c r="A6" s="114" t="s">
        <v>139</v>
      </c>
      <c r="B6" s="114"/>
      <c r="C6" s="114"/>
      <c r="D6" s="114"/>
      <c r="E6" s="114"/>
      <c r="F6" s="114"/>
      <c r="G6" s="114"/>
      <c r="H6" s="114"/>
      <c r="I6" s="114"/>
      <c r="J6" s="27"/>
      <c r="K6" s="27"/>
      <c r="L6" s="27"/>
      <c r="M6" s="27"/>
      <c r="N6" s="27"/>
      <c r="O6" s="27"/>
      <c r="P6" s="27"/>
      <c r="Q6" s="27"/>
      <c r="R6" s="27"/>
      <c r="S6" s="27"/>
      <c r="T6" s="27"/>
    </row>
    <row r="7" spans="1:20" s="4" customFormat="1" ht="21.75" customHeight="1">
      <c r="A7" s="114" t="s">
        <v>140</v>
      </c>
      <c r="B7" s="114"/>
      <c r="C7" s="114"/>
      <c r="D7" s="114"/>
      <c r="E7" s="114"/>
      <c r="F7" s="114"/>
      <c r="G7" s="114"/>
      <c r="H7" s="114"/>
      <c r="I7" s="114"/>
      <c r="J7" s="28"/>
      <c r="K7" s="28"/>
      <c r="L7" s="28"/>
      <c r="M7" s="28"/>
      <c r="N7" s="28"/>
      <c r="O7" s="28"/>
      <c r="P7" s="28"/>
      <c r="Q7" s="28"/>
      <c r="R7" s="28"/>
      <c r="S7" s="28"/>
      <c r="T7" s="28"/>
    </row>
    <row r="8" spans="1:20" s="4" customFormat="1" ht="20.25" customHeight="1">
      <c r="A8" s="119" t="s">
        <v>904</v>
      </c>
      <c r="B8" s="115"/>
      <c r="C8" s="115"/>
      <c r="D8" s="115"/>
      <c r="E8" s="115"/>
      <c r="F8" s="115"/>
      <c r="G8" s="115"/>
      <c r="H8" s="115"/>
      <c r="I8" s="115"/>
      <c r="J8" s="29"/>
      <c r="K8" s="29"/>
      <c r="L8" s="29"/>
      <c r="M8" s="29"/>
      <c r="N8" s="29"/>
      <c r="O8" s="29"/>
      <c r="P8" s="29"/>
      <c r="Q8" s="29"/>
      <c r="R8" s="29"/>
      <c r="S8" s="29"/>
      <c r="T8" s="29"/>
    </row>
    <row r="9" spans="1:20" s="4" customFormat="1" ht="18" customHeight="1">
      <c r="A9" s="70"/>
      <c r="B9" s="70"/>
      <c r="C9" s="70"/>
      <c r="D9" s="70"/>
      <c r="E9" s="70"/>
      <c r="F9" s="70"/>
      <c r="G9" s="70"/>
      <c r="H9" s="70"/>
      <c r="I9" s="70"/>
      <c r="J9" s="29"/>
      <c r="K9" s="29"/>
      <c r="L9" s="29"/>
      <c r="M9" s="29"/>
      <c r="N9" s="29"/>
      <c r="O9" s="29"/>
      <c r="P9" s="29"/>
      <c r="Q9" s="29"/>
      <c r="R9" s="29"/>
      <c r="S9" s="29"/>
      <c r="T9" s="29"/>
    </row>
    <row r="10" spans="1:20" s="5" customFormat="1" ht="23.25"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21" customHeight="1">
      <c r="A12" s="69">
        <v>1</v>
      </c>
      <c r="B12" s="66" t="s">
        <v>905</v>
      </c>
      <c r="C12" s="15" t="s">
        <v>906</v>
      </c>
      <c r="D12" s="16" t="s">
        <v>163</v>
      </c>
      <c r="E12" s="69"/>
      <c r="F12" s="17" t="str">
        <f t="shared" ref="F12:F40" si="0">IF(AND(E12&gt;=90),"Xuất sắc",IF(AND(E12&gt;=80),"Tốt",IF(AND(E12&gt;=70),"Khá",IF(AND(E12&gt;=60),"TB",IF(AND(E12&gt;=50),"TB",IF(AND(E12&lt;50),IF(AND(E12&gt;0),"Yếu",IF(AND(E12=0),"Không XL"," "))))))))</f>
        <v>Không XL</v>
      </c>
      <c r="G12" s="69"/>
      <c r="H12" s="17" t="str">
        <f t="shared" ref="H12:H40" si="1">IF(AND(G12&gt;=90),"Xuất sắc",IF(AND(G12&gt;=80),"Tốt",IF(AND(G12&gt;=70),"Khá",IF(AND(G12&gt;=60),"TB",IF(AND(G12&gt;=50),"TB",IF(AND(G12&lt;50),IF(AND(G12&gt;0),"Yếu",IF(AND(G12=0),"Không XL"," "))))))))</f>
        <v>Không XL</v>
      </c>
      <c r="I12" s="74" t="s">
        <v>179</v>
      </c>
    </row>
    <row r="13" spans="1:20" s="5" customFormat="1" ht="21" customHeight="1">
      <c r="A13" s="69">
        <v>2</v>
      </c>
      <c r="B13" s="66" t="s">
        <v>907</v>
      </c>
      <c r="C13" s="15" t="s">
        <v>200</v>
      </c>
      <c r="D13" s="16" t="s">
        <v>776</v>
      </c>
      <c r="E13" s="69"/>
      <c r="F13" s="17" t="str">
        <f t="shared" si="0"/>
        <v>Không XL</v>
      </c>
      <c r="G13" s="69"/>
      <c r="H13" s="17" t="str">
        <f t="shared" si="1"/>
        <v>Không XL</v>
      </c>
      <c r="I13" s="74"/>
    </row>
    <row r="14" spans="1:20" s="5" customFormat="1" ht="21" customHeight="1">
      <c r="A14" s="69">
        <v>3</v>
      </c>
      <c r="B14" s="66" t="s">
        <v>908</v>
      </c>
      <c r="C14" s="15" t="s">
        <v>909</v>
      </c>
      <c r="D14" s="16" t="s">
        <v>910</v>
      </c>
      <c r="E14" s="69"/>
      <c r="F14" s="17" t="str">
        <f t="shared" si="0"/>
        <v>Không XL</v>
      </c>
      <c r="G14" s="69"/>
      <c r="H14" s="17" t="str">
        <f t="shared" si="1"/>
        <v>Không XL</v>
      </c>
      <c r="I14" s="74"/>
    </row>
    <row r="15" spans="1:20" s="5" customFormat="1" ht="21" customHeight="1">
      <c r="A15" s="69">
        <v>4</v>
      </c>
      <c r="B15" s="66" t="s">
        <v>911</v>
      </c>
      <c r="C15" s="15" t="s">
        <v>912</v>
      </c>
      <c r="D15" s="16" t="s">
        <v>913</v>
      </c>
      <c r="E15" s="69"/>
      <c r="F15" s="17" t="str">
        <f t="shared" si="0"/>
        <v>Không XL</v>
      </c>
      <c r="G15" s="69"/>
      <c r="H15" s="17" t="str">
        <f t="shared" si="1"/>
        <v>Không XL</v>
      </c>
      <c r="I15" s="73"/>
    </row>
    <row r="16" spans="1:20" s="5" customFormat="1" ht="21" customHeight="1">
      <c r="A16" s="69">
        <v>5</v>
      </c>
      <c r="B16" s="66" t="s">
        <v>914</v>
      </c>
      <c r="C16" s="15" t="s">
        <v>245</v>
      </c>
      <c r="D16" s="16" t="s">
        <v>205</v>
      </c>
      <c r="E16" s="69"/>
      <c r="F16" s="17" t="str">
        <f t="shared" si="0"/>
        <v>Không XL</v>
      </c>
      <c r="G16" s="69"/>
      <c r="H16" s="17" t="str">
        <f t="shared" si="1"/>
        <v>Không XL</v>
      </c>
      <c r="I16" s="34"/>
    </row>
    <row r="17" spans="1:9" s="5" customFormat="1" ht="21" customHeight="1">
      <c r="A17" s="69">
        <v>6</v>
      </c>
      <c r="B17" s="66" t="s">
        <v>915</v>
      </c>
      <c r="C17" s="15" t="s">
        <v>207</v>
      </c>
      <c r="D17" s="16" t="s">
        <v>175</v>
      </c>
      <c r="E17" s="69"/>
      <c r="F17" s="17" t="str">
        <f t="shared" si="0"/>
        <v>Không XL</v>
      </c>
      <c r="G17" s="69"/>
      <c r="H17" s="17" t="str">
        <f t="shared" si="1"/>
        <v>Không XL</v>
      </c>
      <c r="I17" s="73"/>
    </row>
    <row r="18" spans="1:9" s="5" customFormat="1" ht="21" customHeight="1">
      <c r="A18" s="69">
        <v>7</v>
      </c>
      <c r="B18" s="66" t="s">
        <v>916</v>
      </c>
      <c r="C18" s="15" t="s">
        <v>917</v>
      </c>
      <c r="D18" s="16" t="s">
        <v>175</v>
      </c>
      <c r="E18" s="69"/>
      <c r="F18" s="17" t="str">
        <f t="shared" si="0"/>
        <v>Không XL</v>
      </c>
      <c r="G18" s="69"/>
      <c r="H18" s="17" t="str">
        <f t="shared" si="1"/>
        <v>Không XL</v>
      </c>
      <c r="I18" s="73"/>
    </row>
    <row r="19" spans="1:9" s="5" customFormat="1" ht="21" customHeight="1">
      <c r="A19" s="69">
        <v>8</v>
      </c>
      <c r="B19" s="66" t="s">
        <v>918</v>
      </c>
      <c r="C19" s="15" t="s">
        <v>919</v>
      </c>
      <c r="D19" s="16" t="s">
        <v>308</v>
      </c>
      <c r="E19" s="69"/>
      <c r="F19" s="17" t="str">
        <f t="shared" si="0"/>
        <v>Không XL</v>
      </c>
      <c r="G19" s="69"/>
      <c r="H19" s="17" t="str">
        <f t="shared" si="1"/>
        <v>Không XL</v>
      </c>
      <c r="I19" s="73"/>
    </row>
    <row r="20" spans="1:9" s="5" customFormat="1" ht="21" customHeight="1">
      <c r="A20" s="69">
        <v>9</v>
      </c>
      <c r="B20" s="66" t="s">
        <v>920</v>
      </c>
      <c r="C20" s="15" t="s">
        <v>173</v>
      </c>
      <c r="D20" s="16" t="s">
        <v>690</v>
      </c>
      <c r="E20" s="69"/>
      <c r="F20" s="17" t="str">
        <f t="shared" si="0"/>
        <v>Không XL</v>
      </c>
      <c r="G20" s="69"/>
      <c r="H20" s="17" t="str">
        <f t="shared" si="1"/>
        <v>Không XL</v>
      </c>
      <c r="I20" s="74" t="s">
        <v>169</v>
      </c>
    </row>
    <row r="21" spans="1:9" s="5" customFormat="1" ht="21" customHeight="1">
      <c r="A21" s="69">
        <v>10</v>
      </c>
      <c r="B21" s="66" t="s">
        <v>921</v>
      </c>
      <c r="C21" s="15" t="s">
        <v>922</v>
      </c>
      <c r="D21" s="16" t="s">
        <v>177</v>
      </c>
      <c r="E21" s="69"/>
      <c r="F21" s="17" t="str">
        <f t="shared" si="0"/>
        <v>Không XL</v>
      </c>
      <c r="G21" s="69"/>
      <c r="H21" s="17" t="str">
        <f t="shared" si="1"/>
        <v>Không XL</v>
      </c>
      <c r="I21" s="35"/>
    </row>
    <row r="22" spans="1:9" s="5" customFormat="1" ht="21" customHeight="1">
      <c r="A22" s="69">
        <v>11</v>
      </c>
      <c r="B22" s="66" t="s">
        <v>923</v>
      </c>
      <c r="C22" s="15" t="s">
        <v>924</v>
      </c>
      <c r="D22" s="16" t="s">
        <v>242</v>
      </c>
      <c r="E22" s="69"/>
      <c r="F22" s="17" t="str">
        <f t="shared" si="0"/>
        <v>Không XL</v>
      </c>
      <c r="G22" s="69"/>
      <c r="H22" s="17" t="str">
        <f t="shared" si="1"/>
        <v>Không XL</v>
      </c>
      <c r="I22" s="74"/>
    </row>
    <row r="23" spans="1:9" s="5" customFormat="1" ht="21" customHeight="1">
      <c r="A23" s="69">
        <v>12</v>
      </c>
      <c r="B23" s="66" t="s">
        <v>925</v>
      </c>
      <c r="C23" s="15" t="s">
        <v>723</v>
      </c>
      <c r="D23" s="16" t="s">
        <v>242</v>
      </c>
      <c r="E23" s="69"/>
      <c r="F23" s="17" t="str">
        <f t="shared" si="0"/>
        <v>Không XL</v>
      </c>
      <c r="G23" s="69"/>
      <c r="H23" s="17" t="str">
        <f t="shared" si="1"/>
        <v>Không XL</v>
      </c>
      <c r="I23" s="73" t="s">
        <v>188</v>
      </c>
    </row>
    <row r="24" spans="1:9" s="5" customFormat="1" ht="21" customHeight="1">
      <c r="A24" s="69">
        <v>13</v>
      </c>
      <c r="B24" s="66" t="s">
        <v>926</v>
      </c>
      <c r="C24" s="15" t="s">
        <v>927</v>
      </c>
      <c r="D24" s="16" t="s">
        <v>266</v>
      </c>
      <c r="E24" s="69"/>
      <c r="F24" s="17" t="str">
        <f t="shared" si="0"/>
        <v>Không XL</v>
      </c>
      <c r="G24" s="69"/>
      <c r="H24" s="17" t="str">
        <f t="shared" si="1"/>
        <v>Không XL</v>
      </c>
      <c r="I24" s="73" t="s">
        <v>165</v>
      </c>
    </row>
    <row r="25" spans="1:9" s="5" customFormat="1" ht="21" customHeight="1">
      <c r="A25" s="69">
        <v>14</v>
      </c>
      <c r="B25" s="66" t="s">
        <v>928</v>
      </c>
      <c r="C25" s="15" t="s">
        <v>710</v>
      </c>
      <c r="D25" s="16" t="s">
        <v>270</v>
      </c>
      <c r="E25" s="69"/>
      <c r="F25" s="17" t="str">
        <f t="shared" si="0"/>
        <v>Không XL</v>
      </c>
      <c r="G25" s="69"/>
      <c r="H25" s="17" t="str">
        <f t="shared" si="1"/>
        <v>Không XL</v>
      </c>
      <c r="I25" s="34"/>
    </row>
    <row r="26" spans="1:9" s="5" customFormat="1" ht="21" customHeight="1">
      <c r="A26" s="69">
        <v>15</v>
      </c>
      <c r="B26" s="66" t="s">
        <v>929</v>
      </c>
      <c r="C26" s="15" t="s">
        <v>189</v>
      </c>
      <c r="D26" s="16" t="s">
        <v>209</v>
      </c>
      <c r="E26" s="69"/>
      <c r="F26" s="17" t="str">
        <f t="shared" si="0"/>
        <v>Không XL</v>
      </c>
      <c r="G26" s="69"/>
      <c r="H26" s="17" t="str">
        <f t="shared" si="1"/>
        <v>Không XL</v>
      </c>
      <c r="I26" s="18"/>
    </row>
    <row r="27" spans="1:9" s="5" customFormat="1" ht="21" customHeight="1">
      <c r="A27" s="69">
        <v>16</v>
      </c>
      <c r="B27" s="66" t="s">
        <v>930</v>
      </c>
      <c r="C27" s="15" t="s">
        <v>931</v>
      </c>
      <c r="D27" s="16" t="s">
        <v>209</v>
      </c>
      <c r="E27" s="69"/>
      <c r="F27" s="17" t="str">
        <f t="shared" si="0"/>
        <v>Không XL</v>
      </c>
      <c r="G27" s="69"/>
      <c r="H27" s="17" t="str">
        <f t="shared" si="1"/>
        <v>Không XL</v>
      </c>
      <c r="I27" s="18"/>
    </row>
    <row r="28" spans="1:9" s="5" customFormat="1" ht="21" customHeight="1">
      <c r="A28" s="69">
        <v>17</v>
      </c>
      <c r="B28" s="66" t="s">
        <v>932</v>
      </c>
      <c r="C28" s="15" t="s">
        <v>933</v>
      </c>
      <c r="D28" s="16" t="s">
        <v>210</v>
      </c>
      <c r="E28" s="69"/>
      <c r="F28" s="17" t="str">
        <f t="shared" si="0"/>
        <v>Không XL</v>
      </c>
      <c r="G28" s="69"/>
      <c r="H28" s="17" t="str">
        <f t="shared" si="1"/>
        <v>Không XL</v>
      </c>
      <c r="I28" s="18"/>
    </row>
    <row r="29" spans="1:9" s="5" customFormat="1" ht="21" customHeight="1">
      <c r="A29" s="69">
        <v>18</v>
      </c>
      <c r="B29" s="66" t="s">
        <v>934</v>
      </c>
      <c r="C29" s="15" t="s">
        <v>935</v>
      </c>
      <c r="D29" s="16" t="s">
        <v>936</v>
      </c>
      <c r="E29" s="69"/>
      <c r="F29" s="17" t="str">
        <f t="shared" si="0"/>
        <v>Không XL</v>
      </c>
      <c r="G29" s="69"/>
      <c r="H29" s="17" t="str">
        <f t="shared" si="1"/>
        <v>Không XL</v>
      </c>
      <c r="I29" s="18"/>
    </row>
    <row r="30" spans="1:9" s="5" customFormat="1" ht="21" customHeight="1">
      <c r="A30" s="69">
        <v>19</v>
      </c>
      <c r="B30" s="66" t="s">
        <v>937</v>
      </c>
      <c r="C30" s="15" t="s">
        <v>938</v>
      </c>
      <c r="D30" s="16" t="s">
        <v>182</v>
      </c>
      <c r="E30" s="69"/>
      <c r="F30" s="17" t="str">
        <f t="shared" si="0"/>
        <v>Không XL</v>
      </c>
      <c r="G30" s="69"/>
      <c r="H30" s="17" t="str">
        <f t="shared" si="1"/>
        <v>Không XL</v>
      </c>
      <c r="I30" s="18"/>
    </row>
    <row r="31" spans="1:9" s="5" customFormat="1" ht="21" customHeight="1">
      <c r="A31" s="69">
        <v>20</v>
      </c>
      <c r="B31" s="66" t="s">
        <v>939</v>
      </c>
      <c r="C31" s="15" t="s">
        <v>260</v>
      </c>
      <c r="D31" s="16" t="s">
        <v>246</v>
      </c>
      <c r="E31" s="69"/>
      <c r="F31" s="17" t="str">
        <f t="shared" si="0"/>
        <v>Không XL</v>
      </c>
      <c r="G31" s="69"/>
      <c r="H31" s="17" t="str">
        <f t="shared" si="1"/>
        <v>Không XL</v>
      </c>
      <c r="I31" s="18"/>
    </row>
    <row r="32" spans="1:9" s="5" customFormat="1" ht="21" customHeight="1">
      <c r="A32" s="69">
        <v>21</v>
      </c>
      <c r="B32" s="66" t="s">
        <v>940</v>
      </c>
      <c r="C32" s="15" t="s">
        <v>181</v>
      </c>
      <c r="D32" s="16" t="s">
        <v>248</v>
      </c>
      <c r="E32" s="69"/>
      <c r="F32" s="17" t="str">
        <f t="shared" si="0"/>
        <v>Không XL</v>
      </c>
      <c r="G32" s="69"/>
      <c r="H32" s="17" t="str">
        <f t="shared" si="1"/>
        <v>Không XL</v>
      </c>
      <c r="I32" s="18"/>
    </row>
    <row r="33" spans="1:9" s="5" customFormat="1" ht="21" customHeight="1">
      <c r="A33" s="69">
        <v>22</v>
      </c>
      <c r="B33" s="66" t="s">
        <v>941</v>
      </c>
      <c r="C33" s="15" t="s">
        <v>781</v>
      </c>
      <c r="D33" s="16" t="s">
        <v>250</v>
      </c>
      <c r="E33" s="69"/>
      <c r="F33" s="17" t="str">
        <f t="shared" si="0"/>
        <v>Không XL</v>
      </c>
      <c r="G33" s="69"/>
      <c r="H33" s="17" t="str">
        <f t="shared" si="1"/>
        <v>Không XL</v>
      </c>
      <c r="I33" s="18"/>
    </row>
    <row r="34" spans="1:9" s="5" customFormat="1" ht="21" customHeight="1">
      <c r="A34" s="69">
        <v>23</v>
      </c>
      <c r="B34" s="66" t="s">
        <v>942</v>
      </c>
      <c r="C34" s="15" t="s">
        <v>943</v>
      </c>
      <c r="D34" s="16" t="s">
        <v>269</v>
      </c>
      <c r="E34" s="69"/>
      <c r="F34" s="17" t="str">
        <f t="shared" si="0"/>
        <v>Không XL</v>
      </c>
      <c r="G34" s="69"/>
      <c r="H34" s="17" t="str">
        <f t="shared" si="1"/>
        <v>Không XL</v>
      </c>
      <c r="I34" s="73" t="s">
        <v>192</v>
      </c>
    </row>
    <row r="35" spans="1:9" s="5" customFormat="1" ht="21" customHeight="1">
      <c r="A35" s="69">
        <v>24</v>
      </c>
      <c r="B35" s="66" t="s">
        <v>944</v>
      </c>
      <c r="C35" s="15" t="s">
        <v>945</v>
      </c>
      <c r="D35" s="16" t="s">
        <v>263</v>
      </c>
      <c r="E35" s="69"/>
      <c r="F35" s="17" t="str">
        <f t="shared" si="0"/>
        <v>Không XL</v>
      </c>
      <c r="G35" s="69"/>
      <c r="H35" s="17" t="str">
        <f t="shared" si="1"/>
        <v>Không XL</v>
      </c>
      <c r="I35" s="73" t="s">
        <v>187</v>
      </c>
    </row>
    <row r="36" spans="1:9" s="5" customFormat="1" ht="21" customHeight="1">
      <c r="A36" s="69">
        <v>25</v>
      </c>
      <c r="B36" s="66" t="s">
        <v>946</v>
      </c>
      <c r="C36" s="15" t="s">
        <v>947</v>
      </c>
      <c r="D36" s="16" t="s">
        <v>948</v>
      </c>
      <c r="E36" s="69"/>
      <c r="F36" s="17" t="str">
        <f t="shared" si="0"/>
        <v>Không XL</v>
      </c>
      <c r="G36" s="69"/>
      <c r="H36" s="17" t="str">
        <f t="shared" si="1"/>
        <v>Không XL</v>
      </c>
      <c r="I36" s="34"/>
    </row>
    <row r="37" spans="1:9" s="5" customFormat="1" ht="21" customHeight="1">
      <c r="A37" s="69">
        <v>26</v>
      </c>
      <c r="B37" s="66" t="s">
        <v>949</v>
      </c>
      <c r="C37" s="15" t="s">
        <v>950</v>
      </c>
      <c r="D37" s="16" t="s">
        <v>216</v>
      </c>
      <c r="E37" s="69"/>
      <c r="F37" s="17" t="str">
        <f t="shared" si="0"/>
        <v>Không XL</v>
      </c>
      <c r="G37" s="69"/>
      <c r="H37" s="17" t="str">
        <f t="shared" si="1"/>
        <v>Không XL</v>
      </c>
      <c r="I37" s="73"/>
    </row>
    <row r="38" spans="1:9" s="5" customFormat="1" ht="21" customHeight="1">
      <c r="A38" s="69">
        <v>27</v>
      </c>
      <c r="B38" s="66" t="s">
        <v>951</v>
      </c>
      <c r="C38" s="15" t="s">
        <v>952</v>
      </c>
      <c r="D38" s="16" t="s">
        <v>196</v>
      </c>
      <c r="E38" s="69"/>
      <c r="F38" s="17" t="str">
        <f t="shared" si="0"/>
        <v>Không XL</v>
      </c>
      <c r="G38" s="69"/>
      <c r="H38" s="17" t="str">
        <f t="shared" si="1"/>
        <v>Không XL</v>
      </c>
      <c r="I38" s="74" t="s">
        <v>167</v>
      </c>
    </row>
    <row r="39" spans="1:9" s="5" customFormat="1" ht="21" customHeight="1">
      <c r="A39" s="69">
        <v>28</v>
      </c>
      <c r="B39" s="66" t="s">
        <v>953</v>
      </c>
      <c r="C39" s="15" t="s">
        <v>207</v>
      </c>
      <c r="D39" s="16" t="s">
        <v>251</v>
      </c>
      <c r="E39" s="69"/>
      <c r="F39" s="17" t="str">
        <f t="shared" si="0"/>
        <v>Không XL</v>
      </c>
      <c r="G39" s="69"/>
      <c r="H39" s="17" t="str">
        <f t="shared" si="1"/>
        <v>Không XL</v>
      </c>
      <c r="I39" s="73"/>
    </row>
    <row r="40" spans="1:9" s="5" customFormat="1" ht="21" customHeight="1">
      <c r="A40" s="69">
        <v>29</v>
      </c>
      <c r="B40" s="66" t="s">
        <v>954</v>
      </c>
      <c r="C40" s="15" t="s">
        <v>955</v>
      </c>
      <c r="D40" s="16" t="s">
        <v>956</v>
      </c>
      <c r="E40" s="69"/>
      <c r="F40" s="17" t="str">
        <f t="shared" si="0"/>
        <v>Không XL</v>
      </c>
      <c r="G40" s="69"/>
      <c r="H40" s="17" t="str">
        <f t="shared" si="1"/>
        <v>Không XL</v>
      </c>
      <c r="I40" s="18"/>
    </row>
    <row r="41" spans="1:9" ht="20.100000000000001" customHeight="1">
      <c r="A41" s="8"/>
      <c r="B41" s="8"/>
      <c r="C41" s="110" t="s">
        <v>148</v>
      </c>
      <c r="D41" s="110"/>
      <c r="E41" s="110"/>
      <c r="F41" s="110"/>
      <c r="G41" s="110"/>
      <c r="H41" s="110"/>
      <c r="I41" s="110"/>
    </row>
    <row r="42" spans="1:9" ht="18" customHeight="1">
      <c r="C42" s="101" t="s">
        <v>149</v>
      </c>
      <c r="D42" s="102"/>
      <c r="E42" s="111" t="s">
        <v>144</v>
      </c>
      <c r="F42" s="112"/>
      <c r="G42" s="111" t="s">
        <v>145</v>
      </c>
      <c r="H42" s="112"/>
      <c r="I42" s="95" t="s">
        <v>10</v>
      </c>
    </row>
    <row r="43" spans="1:9" s="5" customFormat="1" ht="18" customHeight="1">
      <c r="C43" s="103"/>
      <c r="D43" s="104"/>
      <c r="E43" s="12" t="s">
        <v>150</v>
      </c>
      <c r="F43" s="18" t="s">
        <v>151</v>
      </c>
      <c r="G43" s="12" t="s">
        <v>150</v>
      </c>
      <c r="H43" s="18" t="s">
        <v>151</v>
      </c>
      <c r="I43" s="96"/>
    </row>
    <row r="44" spans="1:9" ht="16.5" customHeight="1">
      <c r="C44" s="105" t="s">
        <v>152</v>
      </c>
      <c r="D44" s="106"/>
      <c r="E44" s="19">
        <f>COUNTIF(F12:F40,"Xuất sắc")</f>
        <v>0</v>
      </c>
      <c r="F44" s="20">
        <f>E44*100/$A$40</f>
        <v>0</v>
      </c>
      <c r="G44" s="19">
        <f>COUNTIF(H12:H40,"Xuất sắc")</f>
        <v>0</v>
      </c>
      <c r="H44" s="20">
        <f>G44*100/$A$40</f>
        <v>0</v>
      </c>
      <c r="I44" s="31"/>
    </row>
    <row r="45" spans="1:9" ht="16.5" customHeight="1">
      <c r="C45" s="105" t="s">
        <v>153</v>
      </c>
      <c r="D45" s="106"/>
      <c r="E45" s="19">
        <f>COUNTIF(F12:F40,"Tốt")</f>
        <v>0</v>
      </c>
      <c r="F45" s="20">
        <f t="shared" ref="F45:F49" si="2">E45*100/$A$40</f>
        <v>0</v>
      </c>
      <c r="G45" s="19">
        <f>COUNTIF(H12:H40,"Tốt")</f>
        <v>0</v>
      </c>
      <c r="H45" s="20">
        <f t="shared" ref="H45:H49" si="3">G45*100/$A$40</f>
        <v>0</v>
      </c>
      <c r="I45" s="31"/>
    </row>
    <row r="46" spans="1:9" ht="16.5" customHeight="1">
      <c r="C46" s="105" t="s">
        <v>154</v>
      </c>
      <c r="D46" s="106"/>
      <c r="E46" s="19">
        <f>COUNTIF(F12:F40,"Khá")</f>
        <v>0</v>
      </c>
      <c r="F46" s="20">
        <f t="shared" si="2"/>
        <v>0</v>
      </c>
      <c r="G46" s="19">
        <f>COUNTIF(H12:H40,"Khá")</f>
        <v>0</v>
      </c>
      <c r="H46" s="20">
        <f t="shared" si="3"/>
        <v>0</v>
      </c>
      <c r="I46" s="31"/>
    </row>
    <row r="47" spans="1:9" ht="16.5" customHeight="1">
      <c r="C47" s="105" t="s">
        <v>155</v>
      </c>
      <c r="D47" s="106"/>
      <c r="E47" s="19">
        <f>COUNTIF(F12:F40,"TB")</f>
        <v>0</v>
      </c>
      <c r="F47" s="20">
        <f t="shared" si="2"/>
        <v>0</v>
      </c>
      <c r="G47" s="19">
        <f>COUNTIF(H12:H40,"TB")</f>
        <v>0</v>
      </c>
      <c r="H47" s="20">
        <f t="shared" si="3"/>
        <v>0</v>
      </c>
      <c r="I47" s="31"/>
    </row>
    <row r="48" spans="1:9" ht="16.5" customHeight="1">
      <c r="C48" s="105" t="s">
        <v>156</v>
      </c>
      <c r="D48" s="106"/>
      <c r="E48" s="19">
        <f>COUNTIF(F12:F40,"Yếu")</f>
        <v>0</v>
      </c>
      <c r="F48" s="20">
        <f t="shared" si="2"/>
        <v>0</v>
      </c>
      <c r="G48" s="19">
        <f>COUNTIF(H12:H40,"Yếu")</f>
        <v>0</v>
      </c>
      <c r="H48" s="20">
        <f t="shared" si="3"/>
        <v>0</v>
      </c>
      <c r="I48" s="31"/>
    </row>
    <row r="49" spans="1:10" ht="16.5" customHeight="1" thickBot="1">
      <c r="C49" s="107" t="s">
        <v>157</v>
      </c>
      <c r="D49" s="108"/>
      <c r="E49" s="21">
        <f>COUNTIF(F12:F40,"Không XL")</f>
        <v>29</v>
      </c>
      <c r="F49" s="22">
        <f t="shared" si="2"/>
        <v>100</v>
      </c>
      <c r="G49" s="21">
        <f>COUNTIF(H12:H40,"Không XL")</f>
        <v>29</v>
      </c>
      <c r="H49" s="22">
        <f t="shared" si="3"/>
        <v>100</v>
      </c>
      <c r="I49" s="32"/>
    </row>
    <row r="50" spans="1:10" ht="11.25" customHeight="1">
      <c r="C50" s="68"/>
      <c r="D50" s="68"/>
      <c r="F50" s="24"/>
    </row>
    <row r="51" spans="1:10" ht="18" customHeight="1">
      <c r="E51" s="109" t="s">
        <v>353</v>
      </c>
      <c r="F51" s="109"/>
      <c r="G51" s="109"/>
      <c r="H51" s="109"/>
      <c r="I51" s="109"/>
    </row>
    <row r="52" spans="1:10" ht="18" customHeight="1">
      <c r="A52" s="88" t="s">
        <v>159</v>
      </c>
      <c r="B52" s="88"/>
      <c r="C52" s="88"/>
      <c r="D52" s="88"/>
      <c r="E52" s="88"/>
      <c r="F52" s="88" t="s">
        <v>144</v>
      </c>
      <c r="G52" s="88"/>
      <c r="H52" s="88"/>
      <c r="I52" s="33" t="s">
        <v>160</v>
      </c>
      <c r="J52" s="33"/>
    </row>
    <row r="53" spans="1:10" ht="18" customHeight="1"/>
    <row r="54" spans="1:10" ht="18" customHeight="1"/>
    <row r="55" spans="1:10" ht="18" customHeight="1"/>
    <row r="56" spans="1:10" ht="18" customHeight="1"/>
    <row r="57" spans="1:10" s="6" customFormat="1" ht="18" customHeight="1">
      <c r="D57" s="67" t="s">
        <v>162</v>
      </c>
      <c r="G57" s="71" t="s">
        <v>957</v>
      </c>
      <c r="I57" s="75" t="s">
        <v>958</v>
      </c>
    </row>
  </sheetData>
  <mergeCells count="30">
    <mergeCell ref="A52:E52"/>
    <mergeCell ref="F52:H52"/>
    <mergeCell ref="C45:D45"/>
    <mergeCell ref="C46:D46"/>
    <mergeCell ref="C47:D47"/>
    <mergeCell ref="C48:D48"/>
    <mergeCell ref="C49:D49"/>
    <mergeCell ref="E51:I51"/>
    <mergeCell ref="C44:D44"/>
    <mergeCell ref="A5:D5"/>
    <mergeCell ref="A6:I6"/>
    <mergeCell ref="A7:I7"/>
    <mergeCell ref="A8:I8"/>
    <mergeCell ref="A10:A11"/>
    <mergeCell ref="B10:B11"/>
    <mergeCell ref="C10:D11"/>
    <mergeCell ref="E10:F10"/>
    <mergeCell ref="G10:H10"/>
    <mergeCell ref="I10:I11"/>
    <mergeCell ref="C41:I41"/>
    <mergeCell ref="C42:D43"/>
    <mergeCell ref="E42:F42"/>
    <mergeCell ref="G42:H42"/>
    <mergeCell ref="I42:I43"/>
    <mergeCell ref="A2:D2"/>
    <mergeCell ref="E2:I2"/>
    <mergeCell ref="A3:D3"/>
    <mergeCell ref="E3:I3"/>
    <mergeCell ref="A4:D4"/>
    <mergeCell ref="E4:I4"/>
  </mergeCells>
  <pageMargins left="0.5" right="0.25" top="0.44" bottom="0.31" header="0" footer="0.16"/>
  <pageSetup paperSize="9" scale="95"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
  <sheetViews>
    <sheetView view="pageBreakPreview" zoomScaleNormal="100" workbookViewId="0">
      <selection activeCell="A8" sqref="A8:I8"/>
    </sheetView>
  </sheetViews>
  <sheetFormatPr defaultColWidth="9" defaultRowHeight="15"/>
  <cols>
    <col min="1" max="1" width="5.125" style="7" customWidth="1"/>
    <col min="2" max="2" width="10.625" style="7" customWidth="1"/>
    <col min="3" max="3" width="20.625" style="7" customWidth="1"/>
    <col min="4" max="4" width="7.625" style="7" customWidth="1"/>
    <col min="5" max="5" width="8.125" style="7" customWidth="1"/>
    <col min="6" max="6" width="9.625" style="7" customWidth="1"/>
    <col min="7" max="7" width="8.125" style="7" customWidth="1"/>
    <col min="8" max="8" width="9.625" style="7" customWidth="1"/>
    <col min="9" max="9" width="20.625" style="7" customWidth="1"/>
    <col min="10" max="16384" width="9" style="7"/>
  </cols>
  <sheetData>
    <row r="1" spans="1:20" ht="15" customHeight="1">
      <c r="A1" s="8"/>
      <c r="B1" s="8"/>
      <c r="C1" s="8"/>
      <c r="D1" s="8"/>
      <c r="E1" s="8"/>
      <c r="F1" s="8"/>
      <c r="G1" s="8"/>
      <c r="H1" s="8"/>
      <c r="I1" s="25" t="s">
        <v>133</v>
      </c>
    </row>
    <row r="2" spans="1:20" ht="17.100000000000001" customHeight="1">
      <c r="A2" s="118" t="s">
        <v>134</v>
      </c>
      <c r="B2" s="118"/>
      <c r="C2" s="118"/>
      <c r="D2" s="118"/>
      <c r="E2" s="89" t="s">
        <v>135</v>
      </c>
      <c r="F2" s="89"/>
      <c r="G2" s="89"/>
      <c r="H2" s="89"/>
      <c r="I2" s="89"/>
      <c r="J2" s="26"/>
      <c r="K2" s="26"/>
      <c r="L2" s="26"/>
      <c r="M2" s="26"/>
      <c r="N2" s="26"/>
      <c r="O2" s="26"/>
      <c r="P2" s="26"/>
      <c r="Q2" s="26"/>
      <c r="R2" s="26"/>
      <c r="S2" s="26"/>
      <c r="T2" s="26"/>
    </row>
    <row r="3" spans="1:20" ht="17.100000000000001" customHeight="1">
      <c r="A3" s="89" t="s">
        <v>136</v>
      </c>
      <c r="B3" s="89"/>
      <c r="C3" s="89"/>
      <c r="D3" s="89"/>
      <c r="E3" s="90" t="s">
        <v>137</v>
      </c>
      <c r="F3" s="90"/>
      <c r="G3" s="90"/>
      <c r="H3" s="90"/>
      <c r="I3" s="90"/>
      <c r="J3" s="26"/>
      <c r="K3" s="26"/>
      <c r="L3" s="26"/>
      <c r="M3" s="26"/>
      <c r="N3" s="26"/>
      <c r="O3" s="26"/>
      <c r="P3" s="26"/>
      <c r="Q3" s="26"/>
      <c r="R3" s="26"/>
      <c r="S3" s="26"/>
      <c r="T3" s="26"/>
    </row>
    <row r="4" spans="1:20" ht="17.100000000000001" customHeight="1">
      <c r="A4" s="89" t="s">
        <v>138</v>
      </c>
      <c r="B4" s="89"/>
      <c r="C4" s="89"/>
      <c r="D4" s="89"/>
      <c r="E4" s="88"/>
      <c r="F4" s="88"/>
      <c r="G4" s="88"/>
      <c r="H4" s="88"/>
      <c r="I4" s="88"/>
      <c r="J4" s="26"/>
      <c r="K4" s="26"/>
      <c r="L4" s="26"/>
      <c r="M4" s="26"/>
      <c r="N4" s="26"/>
      <c r="O4" s="26"/>
      <c r="P4" s="26"/>
      <c r="Q4" s="26"/>
      <c r="R4" s="26"/>
      <c r="S4" s="26"/>
      <c r="T4" s="26"/>
    </row>
    <row r="5" spans="1:20" s="3" customFormat="1" ht="16.5" customHeight="1">
      <c r="A5" s="113"/>
      <c r="B5" s="113"/>
      <c r="C5" s="113"/>
      <c r="D5" s="113"/>
      <c r="E5" s="10"/>
      <c r="J5" s="10"/>
      <c r="K5" s="10"/>
      <c r="L5" s="10"/>
      <c r="M5" s="10"/>
      <c r="N5" s="10"/>
      <c r="O5" s="10"/>
      <c r="P5" s="10"/>
      <c r="Q5" s="10"/>
      <c r="R5" s="10"/>
      <c r="S5" s="10"/>
      <c r="T5" s="10"/>
    </row>
    <row r="6" spans="1:20" ht="24.95" customHeight="1">
      <c r="A6" s="114" t="s">
        <v>139</v>
      </c>
      <c r="B6" s="114"/>
      <c r="C6" s="114"/>
      <c r="D6" s="114"/>
      <c r="E6" s="114"/>
      <c r="F6" s="114"/>
      <c r="G6" s="114"/>
      <c r="H6" s="114"/>
      <c r="I6" s="114"/>
      <c r="J6" s="27"/>
      <c r="K6" s="27"/>
      <c r="L6" s="27"/>
      <c r="M6" s="27"/>
      <c r="N6" s="27"/>
      <c r="O6" s="27"/>
      <c r="P6" s="27"/>
      <c r="Q6" s="27"/>
      <c r="R6" s="27"/>
      <c r="S6" s="27"/>
      <c r="T6" s="27"/>
    </row>
    <row r="7" spans="1:20" s="4" customFormat="1" ht="20.100000000000001" customHeight="1">
      <c r="A7" s="114" t="s">
        <v>140</v>
      </c>
      <c r="B7" s="114"/>
      <c r="C7" s="114"/>
      <c r="D7" s="114"/>
      <c r="E7" s="114"/>
      <c r="F7" s="114"/>
      <c r="G7" s="114"/>
      <c r="H7" s="114"/>
      <c r="I7" s="114"/>
      <c r="J7" s="28"/>
      <c r="K7" s="28"/>
      <c r="L7" s="28"/>
      <c r="M7" s="28"/>
      <c r="N7" s="28"/>
      <c r="O7" s="28"/>
      <c r="P7" s="28"/>
      <c r="Q7" s="28"/>
      <c r="R7" s="28"/>
      <c r="S7" s="28"/>
      <c r="T7" s="28"/>
    </row>
    <row r="8" spans="1:20" s="4" customFormat="1" ht="22.5" customHeight="1">
      <c r="A8" s="119" t="s">
        <v>975</v>
      </c>
      <c r="B8" s="115"/>
      <c r="C8" s="115"/>
      <c r="D8" s="115"/>
      <c r="E8" s="115"/>
      <c r="F8" s="115"/>
      <c r="G8" s="115"/>
      <c r="H8" s="115"/>
      <c r="I8" s="115"/>
      <c r="J8" s="29"/>
      <c r="K8" s="29"/>
      <c r="L8" s="29"/>
      <c r="M8" s="29"/>
      <c r="N8" s="29"/>
      <c r="O8" s="29"/>
      <c r="P8" s="29"/>
      <c r="Q8" s="29"/>
      <c r="R8" s="29"/>
      <c r="S8" s="29"/>
      <c r="T8" s="29"/>
    </row>
    <row r="9" spans="1:20" s="4" customFormat="1" ht="18" customHeight="1">
      <c r="A9" s="70"/>
      <c r="B9" s="70"/>
      <c r="C9" s="70"/>
      <c r="D9" s="70"/>
      <c r="E9" s="70"/>
      <c r="F9" s="70"/>
      <c r="G9" s="70"/>
      <c r="H9" s="70"/>
      <c r="I9" s="70"/>
      <c r="J9" s="29"/>
      <c r="K9" s="29"/>
      <c r="L9" s="29"/>
      <c r="M9" s="29"/>
      <c r="N9" s="29"/>
      <c r="O9" s="29"/>
      <c r="P9" s="29"/>
      <c r="Q9" s="29"/>
      <c r="R9" s="29"/>
      <c r="S9" s="29"/>
      <c r="T9" s="29"/>
    </row>
    <row r="10" spans="1:20" s="5" customFormat="1" ht="24" customHeight="1">
      <c r="A10" s="91" t="s">
        <v>4</v>
      </c>
      <c r="B10" s="91" t="s">
        <v>142</v>
      </c>
      <c r="C10" s="97" t="s">
        <v>143</v>
      </c>
      <c r="D10" s="98"/>
      <c r="E10" s="116" t="s">
        <v>144</v>
      </c>
      <c r="F10" s="117"/>
      <c r="G10" s="116" t="s">
        <v>145</v>
      </c>
      <c r="H10" s="117"/>
      <c r="I10" s="94" t="s">
        <v>10</v>
      </c>
    </row>
    <row r="11" spans="1:20" s="5" customFormat="1" ht="30" customHeight="1">
      <c r="A11" s="92"/>
      <c r="B11" s="93"/>
      <c r="C11" s="99"/>
      <c r="D11" s="100"/>
      <c r="E11" s="12" t="s">
        <v>146</v>
      </c>
      <c r="F11" s="12" t="s">
        <v>147</v>
      </c>
      <c r="G11" s="12" t="s">
        <v>146</v>
      </c>
      <c r="H11" s="12" t="s">
        <v>147</v>
      </c>
      <c r="I11" s="92"/>
    </row>
    <row r="12" spans="1:20" s="5" customFormat="1" ht="24" customHeight="1">
      <c r="A12" s="69">
        <v>1</v>
      </c>
      <c r="B12" s="66" t="s">
        <v>960</v>
      </c>
      <c r="C12" s="15" t="s">
        <v>225</v>
      </c>
      <c r="D12" s="16" t="s">
        <v>204</v>
      </c>
      <c r="E12" s="69"/>
      <c r="F12" s="17" t="str">
        <f t="shared" ref="F12:F19" si="0">IF(AND(E12&gt;=90),"Xuất sắc",IF(AND(E12&gt;=80),"Tốt",IF(AND(E12&gt;=70),"Khá",IF(AND(E12&gt;=60),"TB",IF(AND(E12&gt;=50),"TB",IF(AND(E12&lt;50),IF(AND(E12&gt;0),"Yếu",IF(AND(E12=0),"Không XL"," "))))))))</f>
        <v>Không XL</v>
      </c>
      <c r="G12" s="69"/>
      <c r="H12" s="17" t="str">
        <f t="shared" ref="H12:H19" si="1">IF(AND(G12&gt;=90),"Xuất sắc",IF(AND(G12&gt;=80),"Tốt",IF(AND(G12&gt;=70),"Khá",IF(AND(G12&gt;=60),"TB",IF(AND(G12&gt;=50),"TB",IF(AND(G12&lt;50),IF(AND(G12&gt;0),"Yếu",IF(AND(G12=0),"Không XL"," "))))))))</f>
        <v>Không XL</v>
      </c>
      <c r="I12" s="35"/>
    </row>
    <row r="13" spans="1:20" s="5" customFormat="1" ht="24" customHeight="1">
      <c r="A13" s="69">
        <v>2</v>
      </c>
      <c r="B13" s="66" t="s">
        <v>961</v>
      </c>
      <c r="C13" s="15" t="s">
        <v>207</v>
      </c>
      <c r="D13" s="16" t="s">
        <v>182</v>
      </c>
      <c r="E13" s="69"/>
      <c r="F13" s="17" t="str">
        <f t="shared" si="0"/>
        <v>Không XL</v>
      </c>
      <c r="G13" s="69"/>
      <c r="H13" s="17" t="str">
        <f t="shared" si="1"/>
        <v>Không XL</v>
      </c>
      <c r="I13" s="74"/>
    </row>
    <row r="14" spans="1:20" s="5" customFormat="1" ht="24" customHeight="1">
      <c r="A14" s="69">
        <v>3</v>
      </c>
      <c r="B14" s="66" t="s">
        <v>962</v>
      </c>
      <c r="C14" s="15" t="s">
        <v>181</v>
      </c>
      <c r="D14" s="16" t="s">
        <v>182</v>
      </c>
      <c r="E14" s="69"/>
      <c r="F14" s="17" t="str">
        <f t="shared" si="0"/>
        <v>Không XL</v>
      </c>
      <c r="G14" s="69"/>
      <c r="H14" s="17" t="str">
        <f t="shared" si="1"/>
        <v>Không XL</v>
      </c>
      <c r="I14" s="74"/>
    </row>
    <row r="15" spans="1:20" s="5" customFormat="1" ht="24" customHeight="1">
      <c r="A15" s="69">
        <v>4</v>
      </c>
      <c r="B15" s="66" t="s">
        <v>963</v>
      </c>
      <c r="C15" s="15" t="s">
        <v>173</v>
      </c>
      <c r="D15" s="16" t="s">
        <v>248</v>
      </c>
      <c r="E15" s="69"/>
      <c r="F15" s="17" t="str">
        <f t="shared" si="0"/>
        <v>Không XL</v>
      </c>
      <c r="G15" s="69"/>
      <c r="H15" s="17" t="str">
        <f t="shared" si="1"/>
        <v>Không XL</v>
      </c>
      <c r="I15" s="73"/>
    </row>
    <row r="16" spans="1:20" s="5" customFormat="1" ht="24" customHeight="1">
      <c r="A16" s="69">
        <v>5</v>
      </c>
      <c r="B16" s="66" t="s">
        <v>964</v>
      </c>
      <c r="C16" s="15" t="s">
        <v>189</v>
      </c>
      <c r="D16" s="16" t="s">
        <v>190</v>
      </c>
      <c r="E16" s="69"/>
      <c r="F16" s="17" t="str">
        <f t="shared" si="0"/>
        <v>Không XL</v>
      </c>
      <c r="G16" s="69"/>
      <c r="H16" s="17" t="str">
        <f t="shared" si="1"/>
        <v>Không XL</v>
      </c>
      <c r="I16" s="34"/>
    </row>
    <row r="17" spans="1:10" s="5" customFormat="1" ht="24" customHeight="1">
      <c r="A17" s="69">
        <v>6</v>
      </c>
      <c r="B17" s="66" t="s">
        <v>965</v>
      </c>
      <c r="C17" s="15" t="s">
        <v>966</v>
      </c>
      <c r="D17" s="16" t="s">
        <v>967</v>
      </c>
      <c r="E17" s="69"/>
      <c r="F17" s="17" t="str">
        <f t="shared" si="0"/>
        <v>Không XL</v>
      </c>
      <c r="G17" s="69"/>
      <c r="H17" s="17" t="str">
        <f t="shared" si="1"/>
        <v>Không XL</v>
      </c>
      <c r="I17" s="73" t="s">
        <v>976</v>
      </c>
    </row>
    <row r="18" spans="1:10" s="5" customFormat="1" ht="24" customHeight="1">
      <c r="A18" s="69">
        <v>7</v>
      </c>
      <c r="B18" s="66" t="s">
        <v>968</v>
      </c>
      <c r="C18" s="15" t="s">
        <v>969</v>
      </c>
      <c r="D18" s="16" t="s">
        <v>967</v>
      </c>
      <c r="E18" s="69"/>
      <c r="F18" s="17" t="str">
        <f t="shared" si="0"/>
        <v>Không XL</v>
      </c>
      <c r="G18" s="69"/>
      <c r="H18" s="17" t="str">
        <f t="shared" si="1"/>
        <v>Không XL</v>
      </c>
      <c r="I18" s="73"/>
    </row>
    <row r="19" spans="1:10" s="5" customFormat="1" ht="24" customHeight="1">
      <c r="A19" s="69">
        <v>8</v>
      </c>
      <c r="B19" s="66" t="s">
        <v>970</v>
      </c>
      <c r="C19" s="15" t="s">
        <v>971</v>
      </c>
      <c r="D19" s="16" t="s">
        <v>972</v>
      </c>
      <c r="E19" s="69"/>
      <c r="F19" s="17" t="str">
        <f t="shared" si="0"/>
        <v>Không XL</v>
      </c>
      <c r="G19" s="69"/>
      <c r="H19" s="17" t="str">
        <f t="shared" si="1"/>
        <v>Không XL</v>
      </c>
      <c r="I19" s="73" t="s">
        <v>187</v>
      </c>
    </row>
    <row r="20" spans="1:10" ht="20.100000000000001" customHeight="1">
      <c r="A20" s="8"/>
      <c r="B20" s="8"/>
      <c r="C20" s="110" t="s">
        <v>148</v>
      </c>
      <c r="D20" s="110"/>
      <c r="E20" s="110"/>
      <c r="F20" s="110"/>
      <c r="G20" s="110"/>
      <c r="H20" s="110"/>
      <c r="I20" s="110"/>
    </row>
    <row r="21" spans="1:10" ht="18" customHeight="1">
      <c r="C21" s="101" t="s">
        <v>149</v>
      </c>
      <c r="D21" s="102"/>
      <c r="E21" s="111" t="s">
        <v>144</v>
      </c>
      <c r="F21" s="112"/>
      <c r="G21" s="111" t="s">
        <v>145</v>
      </c>
      <c r="H21" s="112"/>
      <c r="I21" s="95" t="s">
        <v>10</v>
      </c>
    </row>
    <row r="22" spans="1:10" s="5" customFormat="1" ht="18" customHeight="1">
      <c r="C22" s="103"/>
      <c r="D22" s="104"/>
      <c r="E22" s="12" t="s">
        <v>150</v>
      </c>
      <c r="F22" s="18" t="s">
        <v>151</v>
      </c>
      <c r="G22" s="12" t="s">
        <v>150</v>
      </c>
      <c r="H22" s="18" t="s">
        <v>151</v>
      </c>
      <c r="I22" s="96"/>
    </row>
    <row r="23" spans="1:10" ht="18" customHeight="1">
      <c r="C23" s="105" t="s">
        <v>152</v>
      </c>
      <c r="D23" s="106"/>
      <c r="E23" s="19">
        <f>COUNTIF(F12:F19,"Xuất sắc")</f>
        <v>0</v>
      </c>
      <c r="F23" s="20">
        <f>E23*100/$A$19</f>
        <v>0</v>
      </c>
      <c r="G23" s="19">
        <f>COUNTIF(H12:H19,"Xuất sắc")</f>
        <v>0</v>
      </c>
      <c r="H23" s="20">
        <f>G23*100/$A$19</f>
        <v>0</v>
      </c>
      <c r="I23" s="31"/>
    </row>
    <row r="24" spans="1:10" ht="18" customHeight="1">
      <c r="C24" s="105" t="s">
        <v>153</v>
      </c>
      <c r="D24" s="106"/>
      <c r="E24" s="19">
        <f>COUNTIF(F12:F19,"Tốt")</f>
        <v>0</v>
      </c>
      <c r="F24" s="20">
        <f t="shared" ref="F24:F28" si="2">E24*100/$A$19</f>
        <v>0</v>
      </c>
      <c r="G24" s="19">
        <f>COUNTIF(H12:H19,"Tốt")</f>
        <v>0</v>
      </c>
      <c r="H24" s="20">
        <f t="shared" ref="H24:H28" si="3">G24*100/$A$19</f>
        <v>0</v>
      </c>
      <c r="I24" s="31"/>
    </row>
    <row r="25" spans="1:10" ht="18" customHeight="1">
      <c r="C25" s="105" t="s">
        <v>154</v>
      </c>
      <c r="D25" s="106"/>
      <c r="E25" s="19">
        <f>COUNTIF(F12:F19,"Khá")</f>
        <v>0</v>
      </c>
      <c r="F25" s="20">
        <f t="shared" si="2"/>
        <v>0</v>
      </c>
      <c r="G25" s="19">
        <f>COUNTIF(H12:H19,"Khá")</f>
        <v>0</v>
      </c>
      <c r="H25" s="20">
        <f t="shared" si="3"/>
        <v>0</v>
      </c>
      <c r="I25" s="31"/>
    </row>
    <row r="26" spans="1:10" ht="18" customHeight="1">
      <c r="C26" s="105" t="s">
        <v>155</v>
      </c>
      <c r="D26" s="106"/>
      <c r="E26" s="19">
        <f>COUNTIF(F12:F19,"TB")</f>
        <v>0</v>
      </c>
      <c r="F26" s="20">
        <f t="shared" si="2"/>
        <v>0</v>
      </c>
      <c r="G26" s="19">
        <f>COUNTIF(H12:H19,"TB")</f>
        <v>0</v>
      </c>
      <c r="H26" s="20">
        <f t="shared" si="3"/>
        <v>0</v>
      </c>
      <c r="I26" s="31"/>
    </row>
    <row r="27" spans="1:10" ht="18" customHeight="1">
      <c r="C27" s="105" t="s">
        <v>156</v>
      </c>
      <c r="D27" s="106"/>
      <c r="E27" s="19">
        <f>COUNTIF(F12:F19,"Yếu")</f>
        <v>0</v>
      </c>
      <c r="F27" s="20">
        <f t="shared" si="2"/>
        <v>0</v>
      </c>
      <c r="G27" s="19">
        <f>COUNTIF(H12:H19,"Yếu")</f>
        <v>0</v>
      </c>
      <c r="H27" s="20">
        <f t="shared" si="3"/>
        <v>0</v>
      </c>
      <c r="I27" s="31"/>
    </row>
    <row r="28" spans="1:10" ht="18" customHeight="1" thickBot="1">
      <c r="C28" s="107" t="s">
        <v>157</v>
      </c>
      <c r="D28" s="108"/>
      <c r="E28" s="21">
        <f>COUNTIF(F12:F19,"Không XL")</f>
        <v>8</v>
      </c>
      <c r="F28" s="22">
        <f t="shared" si="2"/>
        <v>100</v>
      </c>
      <c r="G28" s="21">
        <f>COUNTIF(H12:H19,"Không XL")</f>
        <v>8</v>
      </c>
      <c r="H28" s="22">
        <f t="shared" si="3"/>
        <v>100</v>
      </c>
      <c r="I28" s="32"/>
    </row>
    <row r="29" spans="1:10">
      <c r="C29" s="68"/>
      <c r="D29" s="68"/>
      <c r="F29" s="24"/>
    </row>
    <row r="30" spans="1:10" ht="18" customHeight="1">
      <c r="E30" s="109" t="s">
        <v>353</v>
      </c>
      <c r="F30" s="109"/>
      <c r="G30" s="109"/>
      <c r="H30" s="109"/>
      <c r="I30" s="109"/>
    </row>
    <row r="31" spans="1:10" ht="18" customHeight="1">
      <c r="A31" s="88" t="s">
        <v>159</v>
      </c>
      <c r="B31" s="88"/>
      <c r="C31" s="88"/>
      <c r="D31" s="88"/>
      <c r="E31" s="88"/>
      <c r="F31" s="88" t="s">
        <v>144</v>
      </c>
      <c r="G31" s="88"/>
      <c r="H31" s="88"/>
      <c r="I31" s="33" t="s">
        <v>160</v>
      </c>
      <c r="J31" s="33"/>
    </row>
    <row r="32" spans="1:10" ht="18" customHeight="1"/>
    <row r="33" spans="4:9" ht="18" customHeight="1"/>
    <row r="34" spans="4:9" ht="18" customHeight="1"/>
    <row r="35" spans="4:9" ht="18" customHeight="1"/>
    <row r="36" spans="4:9" s="6" customFormat="1" ht="18" customHeight="1">
      <c r="D36" s="67" t="s">
        <v>162</v>
      </c>
      <c r="G36" s="71" t="s">
        <v>973</v>
      </c>
      <c r="I36" s="75" t="s">
        <v>974</v>
      </c>
    </row>
  </sheetData>
  <mergeCells count="30">
    <mergeCell ref="A31:E31"/>
    <mergeCell ref="F31:H31"/>
    <mergeCell ref="C24:D24"/>
    <mergeCell ref="C25:D25"/>
    <mergeCell ref="C26:D26"/>
    <mergeCell ref="C27:D27"/>
    <mergeCell ref="C28:D28"/>
    <mergeCell ref="E30:I30"/>
    <mergeCell ref="C23:D23"/>
    <mergeCell ref="A5:D5"/>
    <mergeCell ref="A6:I6"/>
    <mergeCell ref="A7:I7"/>
    <mergeCell ref="A8:I8"/>
    <mergeCell ref="A10:A11"/>
    <mergeCell ref="B10:B11"/>
    <mergeCell ref="C10:D11"/>
    <mergeCell ref="E10:F10"/>
    <mergeCell ref="G10:H10"/>
    <mergeCell ref="I10:I11"/>
    <mergeCell ref="C20:I20"/>
    <mergeCell ref="C21:D22"/>
    <mergeCell ref="E21:F21"/>
    <mergeCell ref="G21:H21"/>
    <mergeCell ref="I21:I22"/>
    <mergeCell ref="A2:D2"/>
    <mergeCell ref="E2:I2"/>
    <mergeCell ref="A3:D3"/>
    <mergeCell ref="E3:I3"/>
    <mergeCell ref="A4:D4"/>
    <mergeCell ref="E4:I4"/>
  </mergeCells>
  <pageMargins left="0.5" right="0.25" top="0.37" bottom="0.24" header="0" footer="0.19"/>
  <pageSetup paperSize="9" scale="95"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RL.Cá nhân</vt:lpstr>
      <vt:lpstr>M. Tong hop</vt:lpstr>
      <vt:lpstr>22C1-DCN1</vt:lpstr>
      <vt:lpstr>22C1-DCN2</vt:lpstr>
      <vt:lpstr>22C1-DDT1</vt:lpstr>
      <vt:lpstr>22C1-CDT1</vt:lpstr>
      <vt:lpstr>22C1-TDH1</vt:lpstr>
      <vt:lpstr>23C1-DCN1</vt:lpstr>
      <vt:lpstr>23C1-DDT1</vt:lpstr>
      <vt:lpstr>23C1-CDT1</vt:lpstr>
      <vt:lpstr>23C1-TDH1</vt:lpstr>
      <vt:lpstr>23C8-DCN1</vt:lpstr>
      <vt:lpstr>Sheet5</vt:lpstr>
      <vt:lpstr>'22C1-CDT1'!Print_Titles</vt:lpstr>
      <vt:lpstr>'22C1-DCN1'!Print_Titles</vt:lpstr>
      <vt:lpstr>'22C1-DDT1'!Print_Titles</vt:lpstr>
      <vt:lpstr>'22C1-TDH1'!Print_Titles</vt:lpstr>
      <vt:lpstr>'23C1-DCN1'!Print_Titles</vt:lpstr>
      <vt:lpstr>'23C1-DDT1'!Print_Titles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Windows User</cp:lastModifiedBy>
  <cp:lastPrinted>2024-02-05T01:24:45Z</cp:lastPrinted>
  <dcterms:created xsi:type="dcterms:W3CDTF">1999-12-31T18:49:00Z</dcterms:created>
  <dcterms:modified xsi:type="dcterms:W3CDTF">2024-02-05T02:20:06Z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4AACFE5837BF4896B638F73412457C7A_12</vt:lpwstr>
  </property>
  <property fmtid="{D5CDD505-2E9C-101B-9397-08002B2CF9AE}" pid="3" name="KSOProductBuildVer">
    <vt:lpwstr>1033-12.2.0.13359</vt:lpwstr>
  </property>
</Properties>
</file>