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45" windowWidth="11580" windowHeight="5445" firstSheet="3" activeTab="9"/>
  </bookViews>
  <sheets>
    <sheet name="RL.Cá nhân" sheetId="24" r:id="rId1"/>
    <sheet name="M. Tong hop" sheetId="25" r:id="rId2"/>
    <sheet name="00000000" sheetId="10" state="veryHidden" r:id="rId3"/>
    <sheet name="22C1-CMT1" sheetId="47" r:id="rId4"/>
    <sheet name="22C1-LTM1" sheetId="48" r:id="rId5"/>
    <sheet name="22C1-TKĐ1" sheetId="49" r:id="rId6"/>
    <sheet name="22C1-TKĐ2" sheetId="50" r:id="rId7"/>
    <sheet name="22C1-TKW1" sheetId="51" r:id="rId8"/>
    <sheet name="22C1-QTM1" sheetId="52" r:id="rId9"/>
    <sheet name="22C1-THU1" sheetId="53" r:id="rId10"/>
    <sheet name="21C7-LTM1" sheetId="54" r:id="rId11"/>
  </sheets>
  <definedNames>
    <definedName name="_Fill" hidden="1">#REF!</definedName>
    <definedName name="_xlnm.Print_Titles" localSheetId="3">'22C1-CMT1'!$10:$11</definedName>
    <definedName name="_xlnm.Print_Titles" localSheetId="0">'RL.Cá nhân'!$7:$7</definedName>
  </definedNames>
  <calcPr calcId="144525"/>
</workbook>
</file>

<file path=xl/calcChain.xml><?xml version="1.0" encoding="utf-8"?>
<calcChain xmlns="http://schemas.openxmlformats.org/spreadsheetml/2006/main">
  <c r="H36" i="52" l="1"/>
  <c r="H35" i="52"/>
  <c r="H34" i="52"/>
  <c r="H33" i="52"/>
  <c r="H32" i="52"/>
  <c r="H31" i="52"/>
  <c r="F36" i="52"/>
  <c r="F35" i="52"/>
  <c r="F34" i="52"/>
  <c r="F33" i="52"/>
  <c r="F32" i="52"/>
  <c r="F31" i="52"/>
  <c r="H55" i="48"/>
  <c r="H54" i="48"/>
  <c r="H53" i="48"/>
  <c r="H52" i="48"/>
  <c r="H51" i="48"/>
  <c r="H50" i="48"/>
  <c r="F55" i="48"/>
  <c r="F54" i="48"/>
  <c r="F53" i="48"/>
  <c r="F52" i="48"/>
  <c r="F51" i="48"/>
  <c r="F50" i="48"/>
  <c r="H59" i="47"/>
  <c r="H58" i="47"/>
  <c r="H57" i="47"/>
  <c r="H56" i="47"/>
  <c r="H55" i="47"/>
  <c r="H54" i="47"/>
  <c r="F59" i="47"/>
  <c r="F58" i="47"/>
  <c r="F57" i="47"/>
  <c r="F56" i="47"/>
  <c r="F55" i="47"/>
  <c r="F54" i="47"/>
  <c r="H34" i="53" l="1"/>
  <c r="H30" i="53"/>
  <c r="H35" i="53"/>
  <c r="H33" i="53"/>
  <c r="H32" i="53"/>
  <c r="H31" i="53"/>
  <c r="F35" i="53"/>
  <c r="F34" i="53"/>
  <c r="F33" i="53"/>
  <c r="F32" i="53"/>
  <c r="F31" i="53"/>
  <c r="F30" i="53"/>
  <c r="H39" i="51"/>
  <c r="H38" i="51"/>
  <c r="H37" i="51"/>
  <c r="H36" i="51"/>
  <c r="H35" i="51"/>
  <c r="H34" i="51"/>
  <c r="F39" i="51"/>
  <c r="F38" i="51"/>
  <c r="F37" i="51"/>
  <c r="F36" i="51"/>
  <c r="F35" i="51"/>
  <c r="F34" i="51"/>
  <c r="H55" i="50"/>
  <c r="H54" i="50"/>
  <c r="H53" i="50"/>
  <c r="H52" i="50"/>
  <c r="H51" i="50"/>
  <c r="H50" i="50"/>
  <c r="F55" i="50"/>
  <c r="F54" i="50"/>
  <c r="F53" i="50"/>
  <c r="F52" i="50"/>
  <c r="F51" i="50"/>
  <c r="F50" i="50"/>
  <c r="H73" i="49"/>
  <c r="H72" i="49"/>
  <c r="H71" i="49"/>
  <c r="H70" i="49"/>
  <c r="H69" i="49"/>
  <c r="H68" i="49"/>
  <c r="F73" i="49"/>
  <c r="F72" i="49"/>
  <c r="F71" i="49"/>
  <c r="F70" i="49"/>
  <c r="F69" i="49"/>
  <c r="F68" i="49"/>
  <c r="H30" i="54" l="1"/>
  <c r="H29" i="54"/>
  <c r="H28" i="54"/>
  <c r="H27" i="54"/>
  <c r="H26" i="54"/>
  <c r="H25" i="54"/>
  <c r="F30" i="54"/>
  <c r="F29" i="54"/>
  <c r="F28" i="54"/>
  <c r="F27" i="54"/>
  <c r="F26" i="54"/>
  <c r="F25" i="54"/>
  <c r="G54" i="50" l="1"/>
  <c r="G50" i="50"/>
  <c r="H46" i="50"/>
  <c r="F46" i="50"/>
  <c r="H45" i="50"/>
  <c r="F45" i="50"/>
  <c r="H44" i="50"/>
  <c r="F44" i="50"/>
  <c r="H43" i="50"/>
  <c r="F43" i="50"/>
  <c r="H42" i="50"/>
  <c r="F42" i="50"/>
  <c r="H41" i="50"/>
  <c r="F41" i="50"/>
  <c r="H40" i="50"/>
  <c r="F40" i="50"/>
  <c r="H39" i="50"/>
  <c r="F39" i="50"/>
  <c r="H38" i="50"/>
  <c r="F38" i="50"/>
  <c r="H37" i="50"/>
  <c r="F37" i="50"/>
  <c r="H36" i="50"/>
  <c r="F36" i="50"/>
  <c r="H35" i="50"/>
  <c r="F35" i="50"/>
  <c r="H34" i="50"/>
  <c r="F34" i="50"/>
  <c r="H33" i="50"/>
  <c r="F33" i="50"/>
  <c r="H32" i="50"/>
  <c r="F32" i="50"/>
  <c r="H31" i="50"/>
  <c r="F31" i="50"/>
  <c r="H30" i="50"/>
  <c r="F30" i="50"/>
  <c r="H29" i="50"/>
  <c r="F29" i="50"/>
  <c r="H28" i="50"/>
  <c r="F28" i="50"/>
  <c r="H27" i="50"/>
  <c r="F27" i="50"/>
  <c r="H26" i="50"/>
  <c r="F26" i="50"/>
  <c r="H25" i="50"/>
  <c r="F25" i="50"/>
  <c r="H24" i="50"/>
  <c r="F24" i="50"/>
  <c r="H23" i="50"/>
  <c r="F23" i="50"/>
  <c r="H22" i="50"/>
  <c r="F22" i="50"/>
  <c r="H21" i="50"/>
  <c r="F21" i="50"/>
  <c r="H20" i="50"/>
  <c r="F20" i="50"/>
  <c r="H19" i="50"/>
  <c r="F19" i="50"/>
  <c r="H18" i="50"/>
  <c r="F18" i="50"/>
  <c r="H17" i="50"/>
  <c r="F17" i="50"/>
  <c r="H16" i="50"/>
  <c r="F16" i="50"/>
  <c r="H15" i="50"/>
  <c r="F15" i="50"/>
  <c r="H14" i="50"/>
  <c r="F14" i="50"/>
  <c r="H13" i="50"/>
  <c r="G51" i="50" s="1"/>
  <c r="F13" i="50"/>
  <c r="H12" i="50"/>
  <c r="G55" i="50" s="1"/>
  <c r="F12" i="50"/>
  <c r="H50" i="47"/>
  <c r="F50" i="47"/>
  <c r="H49" i="47"/>
  <c r="F49" i="47"/>
  <c r="H48" i="47"/>
  <c r="F48" i="47"/>
  <c r="H47" i="47"/>
  <c r="F47" i="47"/>
  <c r="H46" i="47"/>
  <c r="F46" i="47"/>
  <c r="H45" i="47"/>
  <c r="F45" i="47"/>
  <c r="H44" i="47"/>
  <c r="F44" i="47"/>
  <c r="H43" i="47"/>
  <c r="F43" i="47"/>
  <c r="H42" i="47"/>
  <c r="F42" i="47"/>
  <c r="H41" i="47"/>
  <c r="F41" i="47"/>
  <c r="H40" i="47"/>
  <c r="F40" i="47"/>
  <c r="H39" i="47"/>
  <c r="F39" i="47"/>
  <c r="H38" i="47"/>
  <c r="F38" i="47"/>
  <c r="H37" i="47"/>
  <c r="F37" i="47"/>
  <c r="H36" i="47"/>
  <c r="F36" i="47"/>
  <c r="H35" i="47"/>
  <c r="F35" i="47"/>
  <c r="H34" i="47"/>
  <c r="F34" i="47"/>
  <c r="H33" i="47"/>
  <c r="F33" i="47"/>
  <c r="H32" i="47"/>
  <c r="F32" i="47"/>
  <c r="H31" i="47"/>
  <c r="F31" i="47"/>
  <c r="H30" i="47"/>
  <c r="F30" i="47"/>
  <c r="H29" i="47"/>
  <c r="F29" i="47"/>
  <c r="H28" i="47"/>
  <c r="F28" i="47"/>
  <c r="H27" i="47"/>
  <c r="F27" i="47"/>
  <c r="H26" i="47"/>
  <c r="F26" i="47"/>
  <c r="H25" i="47"/>
  <c r="F25" i="47"/>
  <c r="H24" i="47"/>
  <c r="F24" i="47"/>
  <c r="H23" i="47"/>
  <c r="F23" i="47"/>
  <c r="H22" i="47"/>
  <c r="F22" i="47"/>
  <c r="H21" i="47"/>
  <c r="F21" i="47"/>
  <c r="H20" i="47"/>
  <c r="F20" i="47"/>
  <c r="H19" i="47"/>
  <c r="F19" i="47"/>
  <c r="H18" i="47"/>
  <c r="F18" i="47"/>
  <c r="H17" i="47"/>
  <c r="F17" i="47"/>
  <c r="H16" i="47"/>
  <c r="F16" i="47"/>
  <c r="H15" i="47"/>
  <c r="F15" i="47"/>
  <c r="H14" i="47"/>
  <c r="F14" i="47"/>
  <c r="H13" i="47"/>
  <c r="F13" i="47"/>
  <c r="H12" i="47"/>
  <c r="F12" i="47"/>
  <c r="E59" i="47" l="1"/>
  <c r="G58" i="47"/>
  <c r="E55" i="50"/>
  <c r="G52" i="50"/>
  <c r="G53" i="50"/>
  <c r="E50" i="50"/>
  <c r="E51" i="50"/>
  <c r="E52" i="50"/>
  <c r="E53" i="50"/>
  <c r="E54" i="50"/>
  <c r="G55" i="47"/>
  <c r="G59" i="47"/>
  <c r="G56" i="47"/>
  <c r="G57" i="47"/>
  <c r="G54" i="47"/>
  <c r="E54" i="47"/>
  <c r="E55" i="47"/>
  <c r="E56" i="47"/>
  <c r="E57" i="47"/>
  <c r="E58" i="47"/>
  <c r="H21" i="54" l="1"/>
  <c r="F21" i="54"/>
  <c r="H20" i="54"/>
  <c r="F20" i="54"/>
  <c r="H19" i="54"/>
  <c r="F19" i="54"/>
  <c r="H18" i="54"/>
  <c r="F18" i="54"/>
  <c r="H17" i="54"/>
  <c r="F17" i="54"/>
  <c r="H16" i="54"/>
  <c r="F16" i="54"/>
  <c r="H15" i="54"/>
  <c r="F15" i="54"/>
  <c r="H14" i="54"/>
  <c r="F14" i="54"/>
  <c r="H13" i="54"/>
  <c r="F13" i="54"/>
  <c r="H12" i="54"/>
  <c r="G30" i="54" s="1"/>
  <c r="F12" i="54"/>
  <c r="E29" i="54" s="1"/>
  <c r="H26" i="53"/>
  <c r="F26" i="53"/>
  <c r="H25" i="53"/>
  <c r="F25" i="53"/>
  <c r="H24" i="53"/>
  <c r="F24" i="53"/>
  <c r="H23" i="53"/>
  <c r="F23" i="53"/>
  <c r="H22" i="53"/>
  <c r="F22" i="53"/>
  <c r="H21" i="53"/>
  <c r="F21" i="53"/>
  <c r="H20" i="53"/>
  <c r="F20" i="53"/>
  <c r="H19" i="53"/>
  <c r="F19" i="53"/>
  <c r="H18" i="53"/>
  <c r="F18" i="53"/>
  <c r="H17" i="53"/>
  <c r="F17" i="53"/>
  <c r="H16" i="53"/>
  <c r="F16" i="53"/>
  <c r="H15" i="53"/>
  <c r="F15" i="53"/>
  <c r="H14" i="53"/>
  <c r="F14" i="53"/>
  <c r="H13" i="53"/>
  <c r="F13" i="53"/>
  <c r="H12" i="53"/>
  <c r="G35" i="53" s="1"/>
  <c r="F12" i="53"/>
  <c r="E35" i="53" s="1"/>
  <c r="H27" i="52"/>
  <c r="F27" i="52"/>
  <c r="H26" i="52"/>
  <c r="F26" i="52"/>
  <c r="H25" i="52"/>
  <c r="F25" i="52"/>
  <c r="H24" i="52"/>
  <c r="F24" i="52"/>
  <c r="H23" i="52"/>
  <c r="F23" i="52"/>
  <c r="H22" i="52"/>
  <c r="F22" i="52"/>
  <c r="H21" i="52"/>
  <c r="F21" i="52"/>
  <c r="H20" i="52"/>
  <c r="F20" i="52"/>
  <c r="H19" i="52"/>
  <c r="F19" i="52"/>
  <c r="H18" i="52"/>
  <c r="F18" i="52"/>
  <c r="H17" i="52"/>
  <c r="F17" i="52"/>
  <c r="H16" i="52"/>
  <c r="F16" i="52"/>
  <c r="H15" i="52"/>
  <c r="F15" i="52"/>
  <c r="H14" i="52"/>
  <c r="F14" i="52"/>
  <c r="H13" i="52"/>
  <c r="F13" i="52"/>
  <c r="H12" i="52"/>
  <c r="F12" i="52"/>
  <c r="H30" i="51"/>
  <c r="F30" i="51"/>
  <c r="H29" i="51"/>
  <c r="F29" i="51"/>
  <c r="H28" i="51"/>
  <c r="F28" i="51"/>
  <c r="H27" i="51"/>
  <c r="F27" i="51"/>
  <c r="H26" i="51"/>
  <c r="F26" i="51"/>
  <c r="H25" i="51"/>
  <c r="F25" i="51"/>
  <c r="H24" i="51"/>
  <c r="F24" i="51"/>
  <c r="H23" i="51"/>
  <c r="F23" i="51"/>
  <c r="H22" i="51"/>
  <c r="F22" i="51"/>
  <c r="H21" i="51"/>
  <c r="F21" i="51"/>
  <c r="H20" i="51"/>
  <c r="F20" i="51"/>
  <c r="H19" i="51"/>
  <c r="F19" i="51"/>
  <c r="H18" i="51"/>
  <c r="F18" i="51"/>
  <c r="H17" i="51"/>
  <c r="F17" i="51"/>
  <c r="H16" i="51"/>
  <c r="F16" i="51"/>
  <c r="H15" i="51"/>
  <c r="F15" i="51"/>
  <c r="H14" i="51"/>
  <c r="F14" i="51"/>
  <c r="H13" i="51"/>
  <c r="F13" i="51"/>
  <c r="H12" i="51"/>
  <c r="F12" i="51"/>
  <c r="H64" i="49"/>
  <c r="F64" i="49"/>
  <c r="H63" i="49"/>
  <c r="F63" i="49"/>
  <c r="H62" i="49"/>
  <c r="F62" i="49"/>
  <c r="H61" i="49"/>
  <c r="F61" i="49"/>
  <c r="H60" i="49"/>
  <c r="F60" i="49"/>
  <c r="H59" i="49"/>
  <c r="F59" i="49"/>
  <c r="H58" i="49"/>
  <c r="F58" i="49"/>
  <c r="H57" i="49"/>
  <c r="F57" i="49"/>
  <c r="H56" i="49"/>
  <c r="F56" i="49"/>
  <c r="H55" i="49"/>
  <c r="F55" i="49"/>
  <c r="H54" i="49"/>
  <c r="F54" i="49"/>
  <c r="H53" i="49"/>
  <c r="F53" i="49"/>
  <c r="H52" i="49"/>
  <c r="F52" i="49"/>
  <c r="H51" i="49"/>
  <c r="F51" i="49"/>
  <c r="H50" i="49"/>
  <c r="F50" i="49"/>
  <c r="H49" i="49"/>
  <c r="F49" i="49"/>
  <c r="H48" i="49"/>
  <c r="F48" i="49"/>
  <c r="H47" i="49"/>
  <c r="F47" i="49"/>
  <c r="H46" i="49"/>
  <c r="F46" i="49"/>
  <c r="H45" i="49"/>
  <c r="F45" i="49"/>
  <c r="H44" i="49"/>
  <c r="F44" i="49"/>
  <c r="H43" i="49"/>
  <c r="F43" i="49"/>
  <c r="H42" i="49"/>
  <c r="F42" i="49"/>
  <c r="H41" i="49"/>
  <c r="F41" i="49"/>
  <c r="H40" i="49"/>
  <c r="F40" i="49"/>
  <c r="H39" i="49"/>
  <c r="F39" i="49"/>
  <c r="H38" i="49"/>
  <c r="F38" i="49"/>
  <c r="H37" i="49"/>
  <c r="F37" i="49"/>
  <c r="H36" i="49"/>
  <c r="F36" i="49"/>
  <c r="H35" i="49"/>
  <c r="F35" i="49"/>
  <c r="H34" i="49"/>
  <c r="F34" i="49"/>
  <c r="H33" i="49"/>
  <c r="F33" i="49"/>
  <c r="H32" i="49"/>
  <c r="F32" i="49"/>
  <c r="H31" i="49"/>
  <c r="F31" i="49"/>
  <c r="H30" i="49"/>
  <c r="F30" i="49"/>
  <c r="H29" i="49"/>
  <c r="F29" i="49"/>
  <c r="H28" i="49"/>
  <c r="F28" i="49"/>
  <c r="H27" i="49"/>
  <c r="F27" i="49"/>
  <c r="H26" i="49"/>
  <c r="F26" i="49"/>
  <c r="H25" i="49"/>
  <c r="F25" i="49"/>
  <c r="H24" i="49"/>
  <c r="F24" i="49"/>
  <c r="H23" i="49"/>
  <c r="F23" i="49"/>
  <c r="H22" i="49"/>
  <c r="F22" i="49"/>
  <c r="H21" i="49"/>
  <c r="F21" i="49"/>
  <c r="H20" i="49"/>
  <c r="F20" i="49"/>
  <c r="H19" i="49"/>
  <c r="F19" i="49"/>
  <c r="H18" i="49"/>
  <c r="F18" i="49"/>
  <c r="H17" i="49"/>
  <c r="F17" i="49"/>
  <c r="H16" i="49"/>
  <c r="F16" i="49"/>
  <c r="H15" i="49"/>
  <c r="F15" i="49"/>
  <c r="H14" i="49"/>
  <c r="F14" i="49"/>
  <c r="H13" i="49"/>
  <c r="F13" i="49"/>
  <c r="H12" i="49"/>
  <c r="G73" i="49" s="1"/>
  <c r="F12" i="49"/>
  <c r="E73" i="49" s="1"/>
  <c r="H46" i="48"/>
  <c r="F46" i="48"/>
  <c r="H45" i="48"/>
  <c r="F45" i="48"/>
  <c r="H44" i="48"/>
  <c r="F44" i="48"/>
  <c r="H43" i="48"/>
  <c r="F43" i="48"/>
  <c r="H42" i="48"/>
  <c r="F42" i="48"/>
  <c r="H41" i="48"/>
  <c r="F41" i="48"/>
  <c r="H40" i="48"/>
  <c r="F40" i="48"/>
  <c r="H39" i="48"/>
  <c r="F39" i="48"/>
  <c r="H38" i="48"/>
  <c r="F38" i="48"/>
  <c r="H37" i="48"/>
  <c r="F37" i="48"/>
  <c r="H36" i="48"/>
  <c r="F36" i="48"/>
  <c r="H35" i="48"/>
  <c r="F35" i="48"/>
  <c r="H34" i="48"/>
  <c r="F34" i="48"/>
  <c r="H33" i="48"/>
  <c r="F33" i="48"/>
  <c r="H32" i="48"/>
  <c r="F32" i="48"/>
  <c r="H31" i="48"/>
  <c r="F31" i="48"/>
  <c r="H30" i="48"/>
  <c r="F30" i="48"/>
  <c r="H29" i="48"/>
  <c r="F29" i="48"/>
  <c r="H28" i="48"/>
  <c r="F28" i="48"/>
  <c r="H27" i="48"/>
  <c r="F27" i="48"/>
  <c r="H26" i="48"/>
  <c r="F26" i="48"/>
  <c r="H25" i="48"/>
  <c r="F25" i="48"/>
  <c r="H24" i="48"/>
  <c r="F24" i="48"/>
  <c r="H23" i="48"/>
  <c r="F23" i="48"/>
  <c r="H22" i="48"/>
  <c r="F22" i="48"/>
  <c r="H21" i="48"/>
  <c r="F21" i="48"/>
  <c r="H20" i="48"/>
  <c r="F20" i="48"/>
  <c r="H19" i="48"/>
  <c r="F19" i="48"/>
  <c r="H18" i="48"/>
  <c r="F18" i="48"/>
  <c r="H17" i="48"/>
  <c r="F17" i="48"/>
  <c r="H16" i="48"/>
  <c r="F16" i="48"/>
  <c r="H15" i="48"/>
  <c r="F15" i="48"/>
  <c r="H14" i="48"/>
  <c r="F14" i="48"/>
  <c r="H13" i="48"/>
  <c r="F13" i="48"/>
  <c r="H12" i="48"/>
  <c r="G55" i="48" s="1"/>
  <c r="F12" i="48"/>
  <c r="E36" i="52" l="1"/>
  <c r="E55" i="48"/>
  <c r="G36" i="52"/>
  <c r="E38" i="51"/>
  <c r="G39" i="51"/>
  <c r="E26" i="54"/>
  <c r="E27" i="54"/>
  <c r="E28" i="54"/>
  <c r="E30" i="54"/>
  <c r="G25" i="54"/>
  <c r="G26" i="54"/>
  <c r="G27" i="54"/>
  <c r="G28" i="54"/>
  <c r="G29" i="54"/>
  <c r="E25" i="54"/>
  <c r="E30" i="53"/>
  <c r="E31" i="53"/>
  <c r="E32" i="53"/>
  <c r="E33" i="53"/>
  <c r="E34" i="53"/>
  <c r="G30" i="53"/>
  <c r="G31" i="53"/>
  <c r="G32" i="53"/>
  <c r="G33" i="53"/>
  <c r="G34" i="53"/>
  <c r="E31" i="52"/>
  <c r="E32" i="52"/>
  <c r="E33" i="52"/>
  <c r="E34" i="52"/>
  <c r="E35" i="52"/>
  <c r="G31" i="52"/>
  <c r="G32" i="52"/>
  <c r="G33" i="52"/>
  <c r="G34" i="52"/>
  <c r="G35" i="52"/>
  <c r="E34" i="51"/>
  <c r="E35" i="51"/>
  <c r="E36" i="51"/>
  <c r="E37" i="51"/>
  <c r="E39" i="51"/>
  <c r="G34" i="51"/>
  <c r="G35" i="51"/>
  <c r="G36" i="51"/>
  <c r="G37" i="51"/>
  <c r="G38" i="51"/>
  <c r="E68" i="49"/>
  <c r="E69" i="49"/>
  <c r="E70" i="49"/>
  <c r="E71" i="49"/>
  <c r="E72" i="49"/>
  <c r="G68" i="49"/>
  <c r="G69" i="49"/>
  <c r="G70" i="49"/>
  <c r="G71" i="49"/>
  <c r="G72" i="49"/>
  <c r="E50" i="48"/>
  <c r="E51" i="48"/>
  <c r="E52" i="48"/>
  <c r="E53" i="48"/>
  <c r="E54" i="48"/>
  <c r="G50" i="48"/>
  <c r="G51" i="48"/>
  <c r="G52" i="48"/>
  <c r="G53" i="48"/>
  <c r="G54" i="48"/>
  <c r="H75" i="25"/>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86" i="25" l="1"/>
  <c r="H86" i="25" s="1"/>
  <c r="E86" i="25"/>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<sst xmlns="http://schemas.openxmlformats.org/spreadsheetml/2006/main" count="1091" uniqueCount="600">
  <si>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</si>
  <si>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</si>
  <si>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</si>
  <si>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</si>
  <si>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</si>
  <si>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</si>
  <si>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</si>
  <si>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</si>
  <si>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</si>
  <si>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</si>
  <si>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</si>
  <si>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</si>
  <si>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</si>
  <si>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</si>
  <si>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</si>
  <si>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</si>
  <si>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</si>
  <si>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</si>
  <si>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</si>
  <si>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</si>
  <si>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</si>
  <si>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</si>
  <si>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</si>
  <si>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</si>
  <si>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</si>
  <si>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</si>
  <si>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</si>
  <si>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</si>
  <si>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</si>
  <si>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</si>
  <si>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</si>
  <si>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</si>
  <si>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</si>
  <si>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</si>
  <si>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</si>
  <si>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</si>
  <si>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</si>
  <si>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</si>
  <si>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</si>
  <si>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</si>
  <si>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</si>
  <si>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</si>
  <si>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</si>
  <si>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</si>
  <si>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</si>
  <si>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</si>
  <si>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</si>
  <si>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</si>
  <si>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</si>
  <si>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</si>
  <si>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</si>
  <si>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</si>
  <si>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</si>
  <si>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</si>
  <si>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</si>
  <si>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</si>
  <si>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</si>
  <si>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</si>
  <si>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</si>
  <si>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</si>
  <si>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</si>
  <si>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</si>
  <si>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</si>
  <si>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</si>
  <si>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</si>
  <si>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</si>
  <si>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</si>
  <si>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</si>
  <si>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</si>
  <si>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</si>
  <si>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</si>
  <si>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</si>
  <si>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</si>
  <si>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</si>
  <si>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</si>
  <si>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</si>
  <si>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</si>
  <si>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</si>
  <si>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</si>
  <si>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</si>
  <si>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</si>
  <si>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</si>
  <si>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</si>
  <si>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</si>
  <si>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</si>
  <si>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</si>
  <si>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</si>
  <si>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</si>
  <si>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</si>
  <si>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</si>
  <si>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</si>
  <si>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</si>
  <si>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</si>
  <si>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</si>
  <si>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</si>
  <si>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</si>
  <si>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</si>
  <si>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</si>
  <si>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</si>
  <si>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</si>
  <si>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</si>
  <si>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</si>
  <si>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</si>
  <si>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</si>
  <si>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</si>
  <si>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</si>
  <si>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</si>
  <si>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</si>
  <si>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</si>
  <si>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</si>
  <si>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</si>
  <si>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</si>
  <si>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</si>
  <si>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</si>
  <si>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</si>
  <si>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</si>
  <si>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</si>
  <si>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</si>
  <si>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</si>
  <si>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</si>
  <si>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</si>
  <si>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</si>
  <si>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</si>
  <si>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</si>
  <si>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</si>
  <si>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</si>
  <si>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</si>
  <si>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</si>
  <si>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</si>
  <si>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</si>
  <si>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</si>
  <si>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</si>
  <si>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</si>
  <si>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</si>
  <si>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</si>
  <si>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</si>
  <si>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</si>
  <si>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</si>
  <si>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</si>
  <si>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</si>
  <si>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</si>
  <si>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</si>
  <si>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</si>
  <si>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</si>
  <si>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</si>
  <si>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</si>
  <si>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</si>
  <si>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</si>
  <si>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</si>
  <si>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</si>
  <si>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</si>
  <si>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</si>
  <si>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</si>
  <si>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</si>
  <si>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</si>
  <si>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</si>
  <si>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</si>
  <si>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</si>
  <si>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</si>
  <si>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Công nghệ thông tin                                               </t>
  </si>
  <si>
    <t>Anh</t>
  </si>
  <si>
    <t>Bảo</t>
  </si>
  <si>
    <t>Duy</t>
  </si>
  <si>
    <t>Huy</t>
  </si>
  <si>
    <t>Nguyễn Văn</t>
  </si>
  <si>
    <t>Tiến</t>
  </si>
  <si>
    <t>Hiếu</t>
  </si>
  <si>
    <t>Đạt</t>
  </si>
  <si>
    <t>Long</t>
  </si>
  <si>
    <t>Nguyễn Minh</t>
  </si>
  <si>
    <t>Hòa</t>
  </si>
  <si>
    <t>Hùng</t>
  </si>
  <si>
    <t>Hưng</t>
  </si>
  <si>
    <t>Nguyễn Gia</t>
  </si>
  <si>
    <t>Kiệt</t>
  </si>
  <si>
    <t>Lộc</t>
  </si>
  <si>
    <t>Minh</t>
  </si>
  <si>
    <t>Nghĩa</t>
  </si>
  <si>
    <t>Phát</t>
  </si>
  <si>
    <t>Phước</t>
  </si>
  <si>
    <t>Quân</t>
  </si>
  <si>
    <t>Tài</t>
  </si>
  <si>
    <t>Nguyễn Hoàng</t>
  </si>
  <si>
    <t>Thông</t>
  </si>
  <si>
    <t>Hoàng</t>
  </si>
  <si>
    <t>Khánh</t>
  </si>
  <si>
    <t>Nguyễn Đức</t>
  </si>
  <si>
    <t>Khoa</t>
  </si>
  <si>
    <t>Nhi</t>
  </si>
  <si>
    <t>Phong</t>
  </si>
  <si>
    <t>Trí</t>
  </si>
  <si>
    <t>Thảo</t>
  </si>
  <si>
    <t>Sơn</t>
  </si>
  <si>
    <t>Việt</t>
  </si>
  <si>
    <t>Thư</t>
  </si>
  <si>
    <t>Phúc</t>
  </si>
  <si>
    <t>Đông</t>
  </si>
  <si>
    <t>Trung</t>
  </si>
  <si>
    <t>Ân</t>
  </si>
  <si>
    <t>Tâm</t>
  </si>
  <si>
    <t>Thái</t>
  </si>
  <si>
    <t>Võ Thành</t>
  </si>
  <si>
    <t>Vũ</t>
  </si>
  <si>
    <t>Ngân</t>
  </si>
  <si>
    <t>Thương</t>
  </si>
  <si>
    <t>Tiên</t>
  </si>
  <si>
    <t>An</t>
  </si>
  <si>
    <t>Khang</t>
  </si>
  <si>
    <r>
      <t>Học kỳ: I Năm học: 2023 - 2024</t>
    </r>
    <r>
      <rPr>
        <sz val="14"/>
        <rFont val="Times New Roman"/>
        <family val="1"/>
      </rPr>
      <t xml:space="preserve"> </t>
    </r>
  </si>
  <si>
    <t>Dũng</t>
  </si>
  <si>
    <t>Hào</t>
  </si>
  <si>
    <t>Quang</t>
  </si>
  <si>
    <t>Nguyễn Tấn</t>
  </si>
  <si>
    <t>Sang</t>
  </si>
  <si>
    <t>Lê Văn</t>
  </si>
  <si>
    <t>Đặng Quốc</t>
  </si>
  <si>
    <t>Thắng</t>
  </si>
  <si>
    <t>Thành</t>
  </si>
  <si>
    <t>Thiện</t>
  </si>
  <si>
    <t>Thịnh</t>
  </si>
  <si>
    <t>Trần Minh</t>
  </si>
  <si>
    <t>Tuấn</t>
  </si>
  <si>
    <t>Tùng</t>
  </si>
  <si>
    <t>Nam</t>
  </si>
  <si>
    <t>Nguyễn Thị Thu</t>
  </si>
  <si>
    <t>Quốc</t>
  </si>
  <si>
    <t>Trần Thiên</t>
  </si>
  <si>
    <t>Thuận</t>
  </si>
  <si>
    <t>Triều</t>
  </si>
  <si>
    <t>Dương</t>
  </si>
  <si>
    <t>Phạm Duy</t>
  </si>
  <si>
    <t>Lê Hữu</t>
  </si>
  <si>
    <t>Giang</t>
  </si>
  <si>
    <t>Nguyễn Quốc</t>
  </si>
  <si>
    <t>Như</t>
  </si>
  <si>
    <t>Nguyễn Thanh</t>
  </si>
  <si>
    <t>Bùi Hữu</t>
  </si>
  <si>
    <t>Trần Trung</t>
  </si>
  <si>
    <t>Tín</t>
  </si>
  <si>
    <t>Toàn</t>
  </si>
  <si>
    <t>Nguyễn Hữu</t>
  </si>
  <si>
    <t>Luân</t>
  </si>
  <si>
    <t>Nguyễn Lê Hoàng</t>
  </si>
  <si>
    <t>Nguyễn Phước</t>
  </si>
  <si>
    <t>Trương Văn</t>
  </si>
  <si>
    <t>Huỳnh Ngọc</t>
  </si>
  <si>
    <t>Võ Minh</t>
  </si>
  <si>
    <t>Vân</t>
  </si>
  <si>
    <t>Trần Hoàng</t>
  </si>
  <si>
    <t>Trần Công</t>
  </si>
  <si>
    <t>Lâm</t>
  </si>
  <si>
    <t>Mẫn</t>
  </si>
  <si>
    <t>Nguyễn Tuấn</t>
  </si>
  <si>
    <t>Tính</t>
  </si>
  <si>
    <t>Trường</t>
  </si>
  <si>
    <t>Đức</t>
  </si>
  <si>
    <t>Hậu</t>
  </si>
  <si>
    <t>Ngô Gia</t>
  </si>
  <si>
    <t>Vĩ</t>
  </si>
  <si>
    <t>Khanh</t>
  </si>
  <si>
    <t>Đoàn Minh</t>
  </si>
  <si>
    <t>Phi</t>
  </si>
  <si>
    <t>Nguyễn Trọng</t>
  </si>
  <si>
    <t>Cường</t>
  </si>
  <si>
    <t xml:space="preserve">                      Nguyễn Tất Thắng</t>
  </si>
  <si>
    <t>Lớp trưởng</t>
  </si>
  <si>
    <t>LP phong trào</t>
  </si>
  <si>
    <t>LP học tập</t>
  </si>
  <si>
    <t>Nguyễn Cao Phong</t>
  </si>
  <si>
    <t>Tổ trưởng tổ 2</t>
  </si>
  <si>
    <t>Tổ trưởng tổ 1</t>
  </si>
  <si>
    <t>TP. Hồ Chí Minh, ngày      tháng      năm 2023</t>
  </si>
  <si>
    <t>Lê Khánh</t>
  </si>
  <si>
    <t>Đinh Thái</t>
  </si>
  <si>
    <t>Hồ Chí</t>
  </si>
  <si>
    <t>Lê Hồng</t>
  </si>
  <si>
    <t>Chương</t>
  </si>
  <si>
    <t>Võ Quốc</t>
  </si>
  <si>
    <t>Nguyễn Hải</t>
  </si>
  <si>
    <t>Đăng</t>
  </si>
  <si>
    <t>Âu Dương</t>
  </si>
  <si>
    <t>Đỗ Hoàng</t>
  </si>
  <si>
    <t>Lê Đinh Minh</t>
  </si>
  <si>
    <t>Nguyễn Thế</t>
  </si>
  <si>
    <t>Hiển</t>
  </si>
  <si>
    <t>Nguyễn Phi</t>
  </si>
  <si>
    <t>Phạm Quốc</t>
  </si>
  <si>
    <t>Nguyễn Nhựt Quang</t>
  </si>
  <si>
    <t>Lê Vũ Hiếu</t>
  </si>
  <si>
    <t>Phan Trung</t>
  </si>
  <si>
    <t>Kiên</t>
  </si>
  <si>
    <t>Điểu Minh</t>
  </si>
  <si>
    <t>Bùi Văn Ngọc</t>
  </si>
  <si>
    <t>Trần Lương Tiểu</t>
  </si>
  <si>
    <t>Lê Đình</t>
  </si>
  <si>
    <t>Đỗ Trọng</t>
  </si>
  <si>
    <t>Lâm Hồng</t>
  </si>
  <si>
    <t>Quyến</t>
  </si>
  <si>
    <t>Đỗ Hồng</t>
  </si>
  <si>
    <t>Đặng Minh</t>
  </si>
  <si>
    <t>Lý Đức</t>
  </si>
  <si>
    <t>Trần Vũ Thiên</t>
  </si>
  <si>
    <t>Tân</t>
  </si>
  <si>
    <t>Vũ Đức</t>
  </si>
  <si>
    <t>Thanh</t>
  </si>
  <si>
    <t>Đặng Lý Minh</t>
  </si>
  <si>
    <t>Kiều Hoàng Thanh</t>
  </si>
  <si>
    <t>Thạch Quang</t>
  </si>
  <si>
    <t>Vương Thanh</t>
  </si>
  <si>
    <t>Vàng</t>
  </si>
  <si>
    <t>Lê Quốc</t>
  </si>
  <si>
    <t>Vinh</t>
  </si>
  <si>
    <t>Đặng Ngọc Đoàn</t>
  </si>
  <si>
    <t>Lớp phó PT</t>
  </si>
  <si>
    <t>Tổ trưởng tổ 3</t>
  </si>
  <si>
    <t>Lớp phó HT</t>
  </si>
  <si>
    <t>Tổ trưởng tổ 4</t>
  </si>
  <si>
    <t>Bùi Võ Khánh</t>
  </si>
  <si>
    <t>Tiêu Nguyễn Hoàng</t>
  </si>
  <si>
    <t>Lê Lương Bảo</t>
  </si>
  <si>
    <t>Mach</t>
  </si>
  <si>
    <t>Arafin</t>
  </si>
  <si>
    <t>Trương Quân</t>
  </si>
  <si>
    <t>Trương Triển</t>
  </si>
  <si>
    <t>Cần</t>
  </si>
  <si>
    <t>Trương</t>
  </si>
  <si>
    <t>Đình</t>
  </si>
  <si>
    <t>Đinh Thị Mỹ</t>
  </si>
  <si>
    <t>Dung</t>
  </si>
  <si>
    <t>Lê Quang Nhật</t>
  </si>
  <si>
    <t>Đinh Lê Tấn</t>
  </si>
  <si>
    <t>Mai Trần Trọng</t>
  </si>
  <si>
    <t>Đỗ Duy</t>
  </si>
  <si>
    <t>Phạm Đăng</t>
  </si>
  <si>
    <t>Trịnh Đình</t>
  </si>
  <si>
    <t>Đoàn Võ Hoàng</t>
  </si>
  <si>
    <t>Lập</t>
  </si>
  <si>
    <t>Lợi</t>
  </si>
  <si>
    <t>Nguyễn Thái</t>
  </si>
  <si>
    <t>Huỳnh Thanh</t>
  </si>
  <si>
    <t>Trương Đặng Thiên</t>
  </si>
  <si>
    <t>Lê Đình Quang</t>
  </si>
  <si>
    <t>Trương Hữu</t>
  </si>
  <si>
    <t>Phạm Hồng</t>
  </si>
  <si>
    <t>Tăng Phúc</t>
  </si>
  <si>
    <t>Phạm Nguyễn Phúc</t>
  </si>
  <si>
    <t>Phạm Ngọc</t>
  </si>
  <si>
    <t>Điểu Ý</t>
  </si>
  <si>
    <t>Ngô Chí</t>
  </si>
  <si>
    <t xml:space="preserve">Lớp:   22C1-LTM1  Sĩ số:   43  Khoa: Công nghệ thông tin                                               </t>
  </si>
  <si>
    <t>Phạm Hà Việt</t>
  </si>
  <si>
    <t>Trần Tuấn</t>
  </si>
  <si>
    <t>Nguyễn Trương Gia</t>
  </si>
  <si>
    <t>Dương Minh</t>
  </si>
  <si>
    <t>Cảnh</t>
  </si>
  <si>
    <t>Hồ Võ Chí</t>
  </si>
  <si>
    <t>Trần Tiến</t>
  </si>
  <si>
    <t>Nguyễn Thị Ngọc</t>
  </si>
  <si>
    <t>Diệu</t>
  </si>
  <si>
    <t>Quách Hoàng</t>
  </si>
  <si>
    <t>Dinh</t>
  </si>
  <si>
    <t>Lê Phương</t>
  </si>
  <si>
    <t>Du</t>
  </si>
  <si>
    <t>Lại Công</t>
  </si>
  <si>
    <t>Nguyễn Sơn</t>
  </si>
  <si>
    <t>Hà</t>
  </si>
  <si>
    <t>Trần Nguyên Hồng</t>
  </si>
  <si>
    <t>Lê Hoàng</t>
  </si>
  <si>
    <t>Hải</t>
  </si>
  <si>
    <t>Huỳnh Đức</t>
  </si>
  <si>
    <t>Hoàng Phi</t>
  </si>
  <si>
    <t>Diệp Bảo</t>
  </si>
  <si>
    <t>Võ Tuấn</t>
  </si>
  <si>
    <t>Trương Đăng</t>
  </si>
  <si>
    <t>Vũ Đăng</t>
  </si>
  <si>
    <t>Phan Thị Ngọc</t>
  </si>
  <si>
    <t>Lắm</t>
  </si>
  <si>
    <t>Bùi Lê Hương</t>
  </si>
  <si>
    <t>Linh</t>
  </si>
  <si>
    <t>Dương Thanh</t>
  </si>
  <si>
    <t>Cao Thành</t>
  </si>
  <si>
    <t>Trần Quang</t>
  </si>
  <si>
    <t>Lê Dương Tuyết</t>
  </si>
  <si>
    <t>Huỳnh Lê Bảo</t>
  </si>
  <si>
    <t>Ngọc</t>
  </si>
  <si>
    <t>Huỳnh Thị Yến</t>
  </si>
  <si>
    <t>Ngô Kha</t>
  </si>
  <si>
    <t>Nhĩ</t>
  </si>
  <si>
    <t>Trần Thị Quỳnh</t>
  </si>
  <si>
    <t>Cao Vũ</t>
  </si>
  <si>
    <t>Phan Nguyễn Hồng</t>
  </si>
  <si>
    <t>Nguyễn Trung</t>
  </si>
  <si>
    <t>Bùi Nhật</t>
  </si>
  <si>
    <t>Trương Thiên</t>
  </si>
  <si>
    <t>Nguyễn Hoàng Minh</t>
  </si>
  <si>
    <t>Lê Hoàng Anh</t>
  </si>
  <si>
    <t>Bùi Xuân</t>
  </si>
  <si>
    <t>Nguyễn Huỳnh Châu</t>
  </si>
  <si>
    <t>Vạn</t>
  </si>
  <si>
    <t>Phan Khả</t>
  </si>
  <si>
    <t>Vi</t>
  </si>
  <si>
    <t>UV BCH Hội SV trường</t>
  </si>
  <si>
    <t xml:space="preserve">Lớp: 22C1-TKĐ1 Sĩ số: 53 Khoa: Công nghệ thông tin                                               </t>
  </si>
  <si>
    <t>Nguyễn Tất Thắng</t>
  </si>
  <si>
    <t>Dương Minh Cảnh</t>
  </si>
  <si>
    <t>Lê Trần Hồng</t>
  </si>
  <si>
    <t>Phạm Trần Phương</t>
  </si>
  <si>
    <t>Bắc</t>
  </si>
  <si>
    <t>Trịnh Văn</t>
  </si>
  <si>
    <t>Hồ Kim</t>
  </si>
  <si>
    <t>Cương</t>
  </si>
  <si>
    <t>Hoàng Việt</t>
  </si>
  <si>
    <t>Nguyễn Gia Phú</t>
  </si>
  <si>
    <t>Nguyễn Ánh Thùy</t>
  </si>
  <si>
    <t>Nguyễn Tuyết</t>
  </si>
  <si>
    <t>Hằng</t>
  </si>
  <si>
    <t>Võ Đức</t>
  </si>
  <si>
    <t>Châu Lê Quốc</t>
  </si>
  <si>
    <t>Phan Đức Đăng</t>
  </si>
  <si>
    <t>Lý Minh</t>
  </si>
  <si>
    <t>Khôi</t>
  </si>
  <si>
    <t>Trần Lê</t>
  </si>
  <si>
    <t>Nguyễn Duy Bảo</t>
  </si>
  <si>
    <t>Phạm Nguyễn Cát</t>
  </si>
  <si>
    <t>Lan</t>
  </si>
  <si>
    <t>Trần Thành</t>
  </si>
  <si>
    <t>Lê Đỗ Ngọc</t>
  </si>
  <si>
    <t>Huyên Bảo</t>
  </si>
  <si>
    <t>Trần Ý</t>
  </si>
  <si>
    <t>Dương Hoàng</t>
  </si>
  <si>
    <t>Nguyễn Phạm Thiên</t>
  </si>
  <si>
    <t>Võ Châu Trường</t>
  </si>
  <si>
    <t>Trần Thủy</t>
  </si>
  <si>
    <t>Trương Thành</t>
  </si>
  <si>
    <t>Tư</t>
  </si>
  <si>
    <t>Đặng Mạnh</t>
  </si>
  <si>
    <t xml:space="preserve">Lớp: 22C1-TKĐ2 Sĩ số: 35 Khoa: Công nghệ thông tin                                               </t>
  </si>
  <si>
    <t>Trương Hữu Lộc</t>
  </si>
  <si>
    <t>Lý Minh Khôi</t>
  </si>
  <si>
    <t>Lâm Chữ</t>
  </si>
  <si>
    <t>Mai Chí</t>
  </si>
  <si>
    <t>Tiêu Gia</t>
  </si>
  <si>
    <t>Đồng Đức</t>
  </si>
  <si>
    <t>Hồ Quốc</t>
  </si>
  <si>
    <t>Lê Hoàng Minh</t>
  </si>
  <si>
    <t>Lý Thu</t>
  </si>
  <si>
    <t>Trần Đức</t>
  </si>
  <si>
    <t>Trần Quốc</t>
  </si>
  <si>
    <t>Lữ Quốc</t>
  </si>
  <si>
    <t>Thiên</t>
  </si>
  <si>
    <t>Trần Đức Khả</t>
  </si>
  <si>
    <t>Bùi Văn</t>
  </si>
  <si>
    <t>Đỗ Anh</t>
  </si>
  <si>
    <t>Tuệ</t>
  </si>
  <si>
    <t>Nông Trịnh Việt</t>
  </si>
  <si>
    <t>Lê Hùng</t>
  </si>
  <si>
    <t xml:space="preserve">Lớp:   21C1-TKW1  Sĩ số:   19  Khoa: Công nghệ thông tin                                               </t>
  </si>
  <si>
    <t>Lý Hoàng Minh Khoa</t>
  </si>
  <si>
    <t>Nguyễn Thị Khánh Thư</t>
  </si>
  <si>
    <t>Nguyễn Viết Tuấn</t>
  </si>
  <si>
    <t>Lê Thanh</t>
  </si>
  <si>
    <t>Nguyễn Tiến</t>
  </si>
  <si>
    <t>Dủ</t>
  </si>
  <si>
    <t>Thái Kim</t>
  </si>
  <si>
    <t>Hoàng Ngô Đặng</t>
  </si>
  <si>
    <t>Ngô Trường</t>
  </si>
  <si>
    <t>Hiệp</t>
  </si>
  <si>
    <t>Đỗ Minh</t>
  </si>
  <si>
    <t>Đặng Lê Khắc</t>
  </si>
  <si>
    <t>Lê Duy</t>
  </si>
  <si>
    <t>Lê Phúc</t>
  </si>
  <si>
    <t>Đỗ Nguyễn Hoàng</t>
  </si>
  <si>
    <t>Trịnh Trần Hữu</t>
  </si>
  <si>
    <t>Lê Qúy Hưng Quốc</t>
  </si>
  <si>
    <t>Lê Quốc Thái</t>
  </si>
  <si>
    <t>Trần Bảo</t>
  </si>
  <si>
    <t>Châu</t>
  </si>
  <si>
    <t>Hảo</t>
  </si>
  <si>
    <t>Nguyễn Song</t>
  </si>
  <si>
    <t>Hứa Thanh</t>
  </si>
  <si>
    <t>Khiết</t>
  </si>
  <si>
    <t>Trần Kim</t>
  </si>
  <si>
    <t>Liên</t>
  </si>
  <si>
    <t>Coóng Nghiệp</t>
  </si>
  <si>
    <t>Lê Nguyễn Trung</t>
  </si>
  <si>
    <t>Lê Tuấn</t>
  </si>
  <si>
    <t>Phạm Đan</t>
  </si>
  <si>
    <t>Quế</t>
  </si>
  <si>
    <t>Nguyễn Ngọc Hoài</t>
  </si>
  <si>
    <t>Huỳnh Nguyễn Công</t>
  </si>
  <si>
    <t>Đào Long</t>
  </si>
  <si>
    <t xml:space="preserve">Lớp:  22C1-THU1  Sĩ số:  15   Khoa: Công nghệ thông tin                                               </t>
  </si>
  <si>
    <t>Nguyễn Đức Tiến</t>
  </si>
  <si>
    <t>Phùng Tuấn</t>
  </si>
  <si>
    <t>Hoàng Tiến</t>
  </si>
  <si>
    <t>Huỳnh Chí</t>
  </si>
  <si>
    <t>Trương Lương Huy</t>
  </si>
  <si>
    <t>Phan Nguyễn Nhật</t>
  </si>
  <si>
    <t>Quỳnh</t>
  </si>
  <si>
    <t>Nguyễn Hoài</t>
  </si>
  <si>
    <t>Dương Đại</t>
  </si>
  <si>
    <t>Tôn</t>
  </si>
  <si>
    <t xml:space="preserve">Lớp:  22C7-LTM1  Sĩ số:  10  Khoa: Công nghệ thông tin                                               </t>
  </si>
  <si>
    <t>Trương Lương Huy Hào</t>
  </si>
  <si>
    <t>TP. Hồ Chí Minh, ngày      tháng      năm 2024</t>
  </si>
  <si>
    <t>Lê Hồng Chương</t>
  </si>
  <si>
    <t>Nguyễn Sanh Cường</t>
  </si>
  <si>
    <t>Điểu Ý Vĩ</t>
  </si>
  <si>
    <t>22002488</t>
  </si>
  <si>
    <t>22003229</t>
  </si>
  <si>
    <t>22002537</t>
  </si>
  <si>
    <t>22002623</t>
  </si>
  <si>
    <t>22003873</t>
  </si>
  <si>
    <t>22003326</t>
  </si>
  <si>
    <t>22003611</t>
  </si>
  <si>
    <t>22004814</t>
  </si>
  <si>
    <t>22004615</t>
  </si>
  <si>
    <t>21003226</t>
  </si>
  <si>
    <t>22002840</t>
  </si>
  <si>
    <t>22003748</t>
  </si>
  <si>
    <t>22002897</t>
  </si>
  <si>
    <t>22004209</t>
  </si>
  <si>
    <t>22002925</t>
  </si>
  <si>
    <t>22003774</t>
  </si>
  <si>
    <t>22003776</t>
  </si>
  <si>
    <t>22003498</t>
  </si>
  <si>
    <t>22003343</t>
  </si>
  <si>
    <t>22003492</t>
  </si>
  <si>
    <t>22004219</t>
  </si>
  <si>
    <t>22003184</t>
  </si>
  <si>
    <t>22003918</t>
  </si>
  <si>
    <t>22004008</t>
  </si>
  <si>
    <t>22002915</t>
  </si>
  <si>
    <t>22004841</t>
  </si>
  <si>
    <t>22004369</t>
  </si>
  <si>
    <t>22003084</t>
  </si>
  <si>
    <t>22003656</t>
  </si>
  <si>
    <t>22002710</t>
  </si>
  <si>
    <t>22004616</t>
  </si>
  <si>
    <t>22004676</t>
  </si>
  <si>
    <t>22003455</t>
  </si>
  <si>
    <t>22003725</t>
  </si>
  <si>
    <t>22004519</t>
  </si>
  <si>
    <t>22000954</t>
  </si>
  <si>
    <t>22002869</t>
  </si>
  <si>
    <t>22002189</t>
  </si>
  <si>
    <t>22004494</t>
  </si>
  <si>
    <t xml:space="preserve">Lớp:  22C1-CMT Sĩ số:  39  Khoa: Công nghệ thông tin                                               </t>
  </si>
  <si>
    <t>22002888</t>
  </si>
  <si>
    <t>22004857</t>
  </si>
  <si>
    <t>19005230</t>
  </si>
  <si>
    <t>22005605</t>
  </si>
  <si>
    <t>22005581</t>
  </si>
  <si>
    <t>22004003</t>
  </si>
  <si>
    <t>22003709</t>
  </si>
  <si>
    <t>22002564</t>
  </si>
  <si>
    <t>22004633</t>
  </si>
  <si>
    <t>22004449</t>
  </si>
  <si>
    <t>22005625</t>
  </si>
  <si>
    <t>22004128</t>
  </si>
  <si>
    <t>22003824</t>
  </si>
  <si>
    <t>22004648</t>
  </si>
  <si>
    <t>22003644</t>
  </si>
  <si>
    <t>22001622</t>
  </si>
  <si>
    <t>22003640</t>
  </si>
  <si>
    <t>22003328</t>
  </si>
  <si>
    <t>22002878</t>
  </si>
  <si>
    <t>22001115</t>
  </si>
  <si>
    <t>22002803</t>
  </si>
  <si>
    <t>22002431</t>
  </si>
  <si>
    <t>22004223</t>
  </si>
  <si>
    <t>22004702</t>
  </si>
  <si>
    <t>22001370</t>
  </si>
  <si>
    <t>22002419</t>
  </si>
  <si>
    <t>22004804</t>
  </si>
  <si>
    <t>22004413</t>
  </si>
  <si>
    <t>22002593</t>
  </si>
  <si>
    <t>22001869</t>
  </si>
  <si>
    <t>22001277</t>
  </si>
  <si>
    <t>22003337</t>
  </si>
  <si>
    <t>22004551</t>
  </si>
  <si>
    <t>22002595</t>
  </si>
  <si>
    <t>22003416</t>
  </si>
  <si>
    <t>22003298</t>
  </si>
  <si>
    <t>22001990</t>
  </si>
  <si>
    <t>22004344</t>
  </si>
  <si>
    <t>22002887</t>
  </si>
  <si>
    <t>22004642</t>
  </si>
  <si>
    <t>22003418</t>
  </si>
  <si>
    <t>22002751</t>
  </si>
  <si>
    <t>22003545</t>
  </si>
  <si>
    <t>22004914</t>
  </si>
  <si>
    <t>22003124</t>
  </si>
  <si>
    <t>22004048</t>
  </si>
  <si>
    <t>22003869</t>
  </si>
  <si>
    <t>22004271</t>
  </si>
  <si>
    <t>22004619</t>
  </si>
  <si>
    <t>22002157</t>
  </si>
  <si>
    <t>22002795</t>
  </si>
  <si>
    <t xml:space="preserve">Lớp:  22C1-QTM1  Sĩ số: 16 Khoa: Công nghệ thông tin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</si>
</sst>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b/>
      <sz val="11"/>
      <color indexed="8"/>
      <name val="Times New Roman"/>
      <family val="1"/>
    </font>
    <font>
      <sz val="12"/>
      <color theme="1"/>
      <name val="Times New Roman"/>
      <family val="1"/>
    </font>
    <font>
      <sz val="10"/>
      <color indexed="8"/>
      <name val="Arial"/>
      <family val="2"/>
    </font>
    <font>
      <b/>
      <sz val="10"/>
      <color indexed="8"/>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3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8" fillId="0" borderId="2" xfId="0" applyFont="1" applyBorder="1" applyAlignment="1">
      <alignment vertical="center" wrapText="1"/>
    </xf>
    <xf numFmtId="0" fontId="37" fillId="0" borderId="10" xfId="0" applyFont="1" applyBorder="1" applyAlignment="1">
      <alignment vertical="center" wrapText="1"/>
    </xf>
    <xf numFmtId="0" fontId="38" fillId="2" borderId="2" xfId="0" applyFont="1" applyFill="1" applyBorder="1" applyAlignment="1">
      <alignment vertical="center" wrapText="1"/>
    </xf>
    <xf numFmtId="0" fontId="10" fillId="0" borderId="0" xfId="0" applyFont="1" applyAlignment="1">
      <alignment horizontal="center"/>
    </xf>
    <xf numFmtId="0" fontId="10"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9" fillId="3" borderId="4" xfId="0" quotePrefix="1" applyFont="1" applyFill="1" applyBorder="1" applyAlignment="1">
      <alignment horizontal="center" vertical="center"/>
    </xf>
    <xf numFmtId="0" fontId="39" fillId="3" borderId="9" xfId="0" applyFont="1" applyFill="1" applyBorder="1" applyAlignment="1">
      <alignment vertical="center"/>
    </xf>
    <xf numFmtId="0" fontId="40" fillId="3" borderId="10" xfId="0" applyFont="1" applyFill="1" applyBorder="1" applyAlignment="1">
      <alignment horizontal="left" vertical="center"/>
    </xf>
    <xf numFmtId="0" fontId="33" fillId="0" borderId="2" xfId="0" quotePrefix="1" applyFont="1" applyBorder="1" applyAlignment="1">
      <alignment horizontal="center" vertical="center"/>
    </xf>
    <xf numFmtId="0" fontId="33" fillId="0" borderId="9" xfId="0" applyFont="1" applyBorder="1" applyAlignment="1">
      <alignment vertical="center"/>
    </xf>
    <xf numFmtId="0" fontId="37" fillId="0" borderId="10" xfId="0" applyFont="1" applyBorder="1" applyAlignment="1">
      <alignment vertical="center"/>
    </xf>
    <xf numFmtId="0" fontId="33" fillId="2" borderId="2" xfId="0" quotePrefix="1" applyFont="1" applyFill="1" applyBorder="1" applyAlignment="1">
      <alignment horizontal="center" vertical="center"/>
    </xf>
    <xf numFmtId="0" fontId="33" fillId="2" borderId="9" xfId="0" applyFont="1" applyFill="1" applyBorder="1" applyAlignment="1">
      <alignment vertical="center"/>
    </xf>
    <xf numFmtId="0" fontId="37" fillId="2" borderId="10" xfId="0" applyFont="1" applyFill="1" applyBorder="1" applyAlignment="1">
      <alignment vertical="center"/>
    </xf>
    <xf numFmtId="0" fontId="33" fillId="0" borderId="9" xfId="0" quotePrefix="1" applyFont="1" applyBorder="1" applyAlignment="1">
      <alignment horizontal="center" vertical="center" wrapText="1"/>
    </xf>
    <xf numFmtId="0" fontId="33" fillId="0" borderId="9" xfId="0" applyFont="1" applyBorder="1" applyAlignment="1">
      <alignment vertical="center" wrapText="1"/>
    </xf>
    <xf numFmtId="0" fontId="10" fillId="0" borderId="0" xfId="0" applyFont="1" applyAlignment="1">
      <alignment horizontal="left"/>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8">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2</xdr:col>
      <xdr:colOff>923925</xdr:colOff>
      <xdr:row>4</xdr:row>
      <xdr:rowOff>57150</xdr:rowOff>
    </xdr:to>
    <xdr:sp macro="" textlink="">
      <xdr:nvSpPr>
        <xdr:cNvPr id="4"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2</xdr:col>
      <xdr:colOff>923925</xdr:colOff>
      <xdr:row>4</xdr:row>
      <xdr:rowOff>57150</xdr:rowOff>
    </xdr:to>
    <xdr:sp macro="" textlink="">
      <xdr:nvSpPr>
        <xdr:cNvPr id="4"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B78" sqref="B78"/>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01"/>
      <c r="B2" s="101"/>
      <c r="C2" s="102"/>
      <c r="D2" s="102"/>
      <c r="E2" s="102"/>
      <c r="F2" s="102"/>
      <c r="G2" s="102"/>
      <c r="H2" s="3"/>
      <c r="I2" s="3"/>
      <c r="J2" s="3"/>
      <c r="K2" s="3"/>
      <c r="L2" s="3"/>
      <c r="M2" s="3"/>
      <c r="N2" s="3"/>
      <c r="O2" s="3"/>
      <c r="P2" s="3"/>
      <c r="Q2" s="3"/>
      <c r="R2" s="3"/>
      <c r="S2" s="3"/>
      <c r="T2" s="3"/>
    </row>
    <row r="3" spans="1:20" ht="9.9499999999999993" customHeight="1">
      <c r="A3" s="102"/>
      <c r="B3" s="102"/>
      <c r="C3" s="103"/>
      <c r="D3" s="103"/>
      <c r="E3" s="103"/>
      <c r="F3" s="103"/>
      <c r="G3" s="103"/>
      <c r="H3" s="3"/>
      <c r="I3" s="3"/>
      <c r="J3" s="3"/>
      <c r="K3" s="3"/>
      <c r="L3" s="3"/>
      <c r="M3" s="3"/>
      <c r="N3" s="3"/>
      <c r="O3" s="3"/>
      <c r="P3" s="3"/>
      <c r="Q3" s="3"/>
      <c r="R3" s="3"/>
      <c r="S3" s="3"/>
      <c r="T3" s="3"/>
    </row>
    <row r="4" spans="1:20" ht="21.95" customHeight="1">
      <c r="A4" s="104" t="s">
        <v>61</v>
      </c>
      <c r="B4" s="104"/>
      <c r="C4" s="104"/>
      <c r="D4" s="104"/>
      <c r="E4" s="104"/>
      <c r="F4" s="104"/>
      <c r="G4" s="104"/>
      <c r="H4" s="5"/>
      <c r="I4" s="5"/>
      <c r="J4" s="5"/>
      <c r="K4" s="5"/>
      <c r="L4" s="5"/>
      <c r="M4" s="5"/>
      <c r="N4" s="5"/>
      <c r="O4" s="5"/>
      <c r="P4" s="5"/>
      <c r="Q4" s="5"/>
      <c r="R4" s="5"/>
      <c r="S4" s="5"/>
      <c r="T4" s="5"/>
    </row>
    <row r="5" spans="1:20" s="8" customFormat="1" ht="15" customHeight="1">
      <c r="A5" s="6"/>
      <c r="B5" s="97" t="s">
        <v>9</v>
      </c>
      <c r="C5" s="97"/>
      <c r="D5" s="6"/>
      <c r="E5" s="6"/>
      <c r="F5" s="6"/>
      <c r="G5" s="39"/>
      <c r="H5" s="7"/>
      <c r="I5" s="7"/>
      <c r="J5" s="7"/>
      <c r="K5" s="7"/>
      <c r="L5" s="7"/>
      <c r="M5" s="7"/>
      <c r="N5" s="7"/>
      <c r="O5" s="7"/>
      <c r="P5" s="7"/>
      <c r="Q5" s="7"/>
      <c r="R5" s="7"/>
      <c r="S5" s="7"/>
      <c r="T5" s="7"/>
    </row>
    <row r="6" spans="1:20" s="8" customFormat="1" ht="15" customHeight="1">
      <c r="A6" s="9"/>
      <c r="B6" s="98" t="s">
        <v>49</v>
      </c>
      <c r="C6" s="98"/>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90"/>
      <c r="B10" s="22" t="s">
        <v>50</v>
      </c>
      <c r="C10" s="28">
        <v>10</v>
      </c>
      <c r="D10" s="40"/>
      <c r="E10" s="14"/>
      <c r="F10" s="14"/>
      <c r="G10" s="14"/>
    </row>
    <row r="11" spans="1:20" s="12" customFormat="1" ht="14.1" customHeight="1">
      <c r="A11" s="91"/>
      <c r="B11" s="29" t="s">
        <v>96</v>
      </c>
      <c r="C11" s="28" t="s">
        <v>70</v>
      </c>
      <c r="D11" s="40"/>
      <c r="E11" s="14"/>
      <c r="F11" s="14"/>
      <c r="G11" s="14"/>
    </row>
    <row r="12" spans="1:20" s="12" customFormat="1" ht="14.1" customHeight="1">
      <c r="A12" s="91"/>
      <c r="B12" s="29" t="s">
        <v>72</v>
      </c>
      <c r="C12" s="28" t="s">
        <v>71</v>
      </c>
      <c r="D12" s="40"/>
      <c r="E12" s="14"/>
      <c r="F12" s="14"/>
      <c r="G12" s="14"/>
    </row>
    <row r="13" spans="1:20" s="12" customFormat="1" ht="14.1" customHeight="1">
      <c r="A13" s="91"/>
      <c r="B13" s="29" t="s">
        <v>97</v>
      </c>
      <c r="C13" s="28">
        <v>-2</v>
      </c>
      <c r="D13" s="40"/>
      <c r="E13" s="14"/>
      <c r="F13" s="14"/>
      <c r="G13" s="14"/>
    </row>
    <row r="14" spans="1:20" s="12" customFormat="1" ht="14.1" customHeight="1">
      <c r="A14" s="91"/>
      <c r="B14" s="21" t="s">
        <v>20</v>
      </c>
      <c r="C14" s="13">
        <v>-3</v>
      </c>
      <c r="D14" s="40"/>
      <c r="E14" s="14"/>
      <c r="F14" s="14"/>
      <c r="G14" s="14"/>
    </row>
    <row r="15" spans="1:20" s="12" customFormat="1" ht="14.1" customHeight="1">
      <c r="A15" s="9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90"/>
      <c r="B17" s="30" t="s">
        <v>86</v>
      </c>
      <c r="C17" s="28">
        <v>5</v>
      </c>
      <c r="D17" s="40"/>
      <c r="E17" s="14"/>
      <c r="F17" s="14"/>
      <c r="G17" s="14"/>
    </row>
    <row r="18" spans="1:7" s="12" customFormat="1" ht="14.1" customHeight="1">
      <c r="A18" s="91"/>
      <c r="B18" s="30" t="s">
        <v>87</v>
      </c>
      <c r="C18" s="28">
        <v>5</v>
      </c>
      <c r="D18" s="40"/>
      <c r="E18" s="14"/>
      <c r="F18" s="14"/>
      <c r="G18" s="14"/>
    </row>
    <row r="19" spans="1:7" s="12" customFormat="1" ht="14.1" customHeight="1">
      <c r="A19" s="9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90"/>
      <c r="B21" s="22" t="s">
        <v>22</v>
      </c>
      <c r="C21" s="28">
        <v>5</v>
      </c>
      <c r="D21" s="40"/>
      <c r="E21" s="14"/>
      <c r="F21" s="14"/>
      <c r="G21" s="14"/>
    </row>
    <row r="22" spans="1:7" s="12" customFormat="1" ht="14.1" customHeight="1">
      <c r="A22" s="9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90"/>
      <c r="B26" s="21" t="s">
        <v>25</v>
      </c>
      <c r="C26" s="13">
        <v>10</v>
      </c>
      <c r="D26" s="40"/>
      <c r="E26" s="14"/>
      <c r="F26" s="14"/>
      <c r="G26" s="14"/>
    </row>
    <row r="27" spans="1:7" s="12" customFormat="1" ht="14.1" customHeight="1">
      <c r="A27" s="91"/>
      <c r="B27" s="21" t="s">
        <v>26</v>
      </c>
      <c r="C27" s="13">
        <v>9</v>
      </c>
      <c r="D27" s="40"/>
      <c r="E27" s="14"/>
      <c r="F27" s="14"/>
      <c r="G27" s="14"/>
    </row>
    <row r="28" spans="1:7" s="12" customFormat="1" ht="14.1" customHeight="1">
      <c r="A28" s="91"/>
      <c r="B28" s="21" t="s">
        <v>27</v>
      </c>
      <c r="C28" s="13">
        <v>8</v>
      </c>
      <c r="D28" s="40"/>
      <c r="E28" s="14"/>
      <c r="F28" s="14"/>
      <c r="G28" s="14"/>
    </row>
    <row r="29" spans="1:7" s="12" customFormat="1" ht="14.1" customHeight="1">
      <c r="A29" s="91"/>
      <c r="B29" s="21" t="s">
        <v>28</v>
      </c>
      <c r="C29" s="13">
        <v>7</v>
      </c>
      <c r="D29" s="40"/>
      <c r="E29" s="14"/>
      <c r="F29" s="14"/>
      <c r="G29" s="14"/>
    </row>
    <row r="30" spans="1:7" s="12" customFormat="1" ht="14.1" customHeight="1">
      <c r="A30" s="91"/>
      <c r="B30" s="21" t="s">
        <v>29</v>
      </c>
      <c r="C30" s="13">
        <v>6</v>
      </c>
      <c r="D30" s="40"/>
      <c r="E30" s="14"/>
      <c r="F30" s="14"/>
      <c r="G30" s="14"/>
    </row>
    <row r="31" spans="1:7" s="12" customFormat="1" ht="14.1" customHeight="1">
      <c r="A31" s="9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90"/>
      <c r="B37" s="29" t="s">
        <v>125</v>
      </c>
      <c r="C37" s="28">
        <v>5</v>
      </c>
      <c r="D37" s="40"/>
      <c r="E37" s="14"/>
      <c r="F37" s="14"/>
      <c r="G37" s="14"/>
    </row>
    <row r="38" spans="1:7" s="12" customFormat="1" ht="14.1" customHeight="1">
      <c r="A38" s="91"/>
      <c r="B38" s="35" t="s">
        <v>109</v>
      </c>
      <c r="C38" s="28">
        <v>5</v>
      </c>
      <c r="D38" s="40"/>
      <c r="E38" s="14"/>
      <c r="F38" s="14"/>
      <c r="G38" s="14"/>
    </row>
    <row r="39" spans="1:7" s="12" customFormat="1" ht="14.1" customHeight="1">
      <c r="A39" s="91"/>
      <c r="B39" s="29" t="s">
        <v>76</v>
      </c>
      <c r="C39" s="28">
        <v>5</v>
      </c>
      <c r="D39" s="40"/>
      <c r="E39" s="14"/>
      <c r="F39" s="14"/>
      <c r="G39" s="14"/>
    </row>
    <row r="40" spans="1:7" s="12" customFormat="1" ht="14.1" customHeight="1">
      <c r="A40" s="91"/>
      <c r="B40" s="29" t="s">
        <v>65</v>
      </c>
      <c r="C40" s="28">
        <v>5</v>
      </c>
      <c r="D40" s="40"/>
      <c r="E40" s="14"/>
      <c r="F40" s="14"/>
      <c r="G40" s="14"/>
    </row>
    <row r="41" spans="1:7" s="12" customFormat="1" ht="14.1" customHeight="1">
      <c r="A41" s="91"/>
      <c r="B41" s="29" t="s">
        <v>77</v>
      </c>
      <c r="C41" s="28">
        <v>5</v>
      </c>
      <c r="D41" s="40"/>
      <c r="E41" s="14"/>
      <c r="F41" s="14"/>
      <c r="G41" s="14"/>
    </row>
    <row r="42" spans="1:7" s="12" customFormat="1" ht="14.1" customHeight="1">
      <c r="A42" s="91"/>
      <c r="B42" s="29" t="s">
        <v>66</v>
      </c>
      <c r="C42" s="28">
        <v>5</v>
      </c>
      <c r="D42" s="40"/>
      <c r="E42" s="14"/>
      <c r="F42" s="14"/>
      <c r="G42" s="14"/>
    </row>
    <row r="43" spans="1:7" s="12" customFormat="1" ht="25.5">
      <c r="A43" s="91"/>
      <c r="B43" s="31" t="s">
        <v>80</v>
      </c>
      <c r="C43" s="28">
        <v>5</v>
      </c>
      <c r="D43" s="40"/>
      <c r="E43" s="14"/>
      <c r="F43" s="14"/>
      <c r="G43" s="14"/>
    </row>
    <row r="44" spans="1:7" s="12" customFormat="1" ht="14.1" customHeight="1">
      <c r="A44" s="91"/>
      <c r="B44" s="32" t="s">
        <v>89</v>
      </c>
      <c r="C44" s="13">
        <v>5</v>
      </c>
      <c r="D44" s="40"/>
      <c r="E44" s="14"/>
      <c r="F44" s="14"/>
      <c r="G44" s="14"/>
    </row>
    <row r="45" spans="1:7" s="12" customFormat="1" ht="14.1" customHeight="1">
      <c r="A45" s="9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90"/>
      <c r="B47" s="36" t="s">
        <v>99</v>
      </c>
      <c r="C47" s="37">
        <v>-1</v>
      </c>
      <c r="D47" s="40"/>
      <c r="E47" s="14"/>
      <c r="F47" s="14"/>
      <c r="G47" s="14"/>
    </row>
    <row r="48" spans="1:7" s="12" customFormat="1" ht="14.1" customHeight="1">
      <c r="A48" s="91"/>
      <c r="B48" s="21" t="s">
        <v>33</v>
      </c>
      <c r="C48" s="13">
        <v>-2</v>
      </c>
      <c r="D48" s="40"/>
      <c r="E48" s="14"/>
      <c r="F48" s="14"/>
      <c r="G48" s="14"/>
    </row>
    <row r="49" spans="1:7" s="12" customFormat="1" ht="14.1" customHeight="1">
      <c r="A49" s="91"/>
      <c r="B49" s="21" t="s">
        <v>34</v>
      </c>
      <c r="C49" s="13">
        <v>-5</v>
      </c>
      <c r="D49" s="40"/>
      <c r="E49" s="14"/>
      <c r="F49" s="14"/>
      <c r="G49" s="14"/>
    </row>
    <row r="50" spans="1:7" s="12" customFormat="1" ht="14.1" customHeight="1">
      <c r="A50" s="91"/>
      <c r="B50" s="36" t="s">
        <v>110</v>
      </c>
      <c r="C50" s="13">
        <v>-5</v>
      </c>
      <c r="D50" s="40"/>
      <c r="E50" s="14"/>
      <c r="F50" s="14"/>
      <c r="G50" s="14"/>
    </row>
    <row r="51" spans="1:7" s="12" customFormat="1" ht="14.1" customHeight="1">
      <c r="A51" s="91"/>
      <c r="B51" s="21" t="s">
        <v>35</v>
      </c>
      <c r="C51" s="13">
        <v>-5</v>
      </c>
      <c r="D51" s="40"/>
      <c r="E51" s="14"/>
      <c r="F51" s="14"/>
      <c r="G51" s="14"/>
    </row>
    <row r="52" spans="1:7" s="12" customFormat="1" ht="14.1" customHeight="1">
      <c r="A52" s="91"/>
      <c r="B52" s="21" t="s">
        <v>36</v>
      </c>
      <c r="C52" s="13">
        <v>-2</v>
      </c>
      <c r="D52" s="40"/>
      <c r="E52" s="14"/>
      <c r="F52" s="14"/>
      <c r="G52" s="14"/>
    </row>
    <row r="53" spans="1:7" s="12" customFormat="1" ht="14.1" customHeight="1">
      <c r="A53" s="91"/>
      <c r="B53" s="21" t="s">
        <v>37</v>
      </c>
      <c r="C53" s="13">
        <v>-10</v>
      </c>
      <c r="D53" s="40"/>
      <c r="E53" s="14"/>
      <c r="F53" s="14"/>
      <c r="G53" s="14"/>
    </row>
    <row r="54" spans="1:7" s="12" customFormat="1" ht="14.1" customHeight="1">
      <c r="A54" s="9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00"/>
      <c r="B58" s="30" t="s">
        <v>111</v>
      </c>
      <c r="C58" s="13">
        <v>4</v>
      </c>
      <c r="D58" s="40"/>
      <c r="E58" s="14"/>
      <c r="F58" s="14"/>
      <c r="G58" s="14"/>
    </row>
    <row r="59" spans="1:7" s="12" customFormat="1" ht="24.95" customHeight="1">
      <c r="A59" s="100"/>
      <c r="B59" s="30" t="s">
        <v>90</v>
      </c>
      <c r="C59" s="13">
        <v>5</v>
      </c>
      <c r="D59" s="40"/>
      <c r="E59" s="14"/>
      <c r="F59" s="14"/>
      <c r="G59" s="14"/>
    </row>
    <row r="60" spans="1:7" s="12" customFormat="1" ht="24.95" customHeight="1">
      <c r="A60" s="100"/>
      <c r="B60" s="30" t="s">
        <v>91</v>
      </c>
      <c r="C60" s="13">
        <v>10</v>
      </c>
      <c r="D60" s="40"/>
      <c r="E60" s="14"/>
      <c r="F60" s="14"/>
      <c r="G60" s="14"/>
    </row>
    <row r="61" spans="1:7" s="12" customFormat="1" ht="24.95" customHeight="1">
      <c r="A61" s="100"/>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90"/>
      <c r="B63" s="36" t="s">
        <v>100</v>
      </c>
      <c r="C63" s="37">
        <v>5</v>
      </c>
      <c r="D63" s="40"/>
      <c r="E63" s="14"/>
      <c r="F63" s="14"/>
      <c r="G63" s="14"/>
    </row>
    <row r="64" spans="1:7" s="12" customFormat="1" ht="14.1" customHeight="1">
      <c r="A64" s="91"/>
      <c r="B64" s="29" t="s">
        <v>40</v>
      </c>
      <c r="C64" s="28">
        <v>5</v>
      </c>
      <c r="D64" s="40"/>
      <c r="E64" s="14"/>
      <c r="F64" s="14"/>
      <c r="G64" s="14"/>
    </row>
    <row r="65" spans="1:7" s="12" customFormat="1" ht="14.1" customHeight="1">
      <c r="A65" s="91"/>
      <c r="B65" s="21" t="s">
        <v>43</v>
      </c>
      <c r="C65" s="13">
        <v>5</v>
      </c>
      <c r="D65" s="40"/>
      <c r="E65" s="14"/>
      <c r="F65" s="14"/>
      <c r="G65" s="14"/>
    </row>
    <row r="66" spans="1:7" s="12" customFormat="1" ht="14.1" customHeight="1">
      <c r="A66" s="91"/>
      <c r="B66" s="32" t="s">
        <v>92</v>
      </c>
      <c r="C66" s="13">
        <v>5</v>
      </c>
      <c r="D66" s="40"/>
      <c r="E66" s="14"/>
      <c r="F66" s="14"/>
      <c r="G66" s="14"/>
    </row>
    <row r="67" spans="1:7" s="12" customFormat="1" ht="14.1" customHeight="1">
      <c r="A67" s="91"/>
      <c r="B67" s="32" t="s">
        <v>112</v>
      </c>
      <c r="C67" s="13">
        <v>5</v>
      </c>
      <c r="D67" s="40"/>
      <c r="E67" s="14"/>
      <c r="F67" s="14"/>
      <c r="G67" s="14"/>
    </row>
    <row r="68" spans="1:7" s="12" customFormat="1" ht="14.1" customHeight="1">
      <c r="A68" s="91"/>
      <c r="B68" s="21" t="s">
        <v>95</v>
      </c>
      <c r="C68" s="37">
        <v>5</v>
      </c>
      <c r="D68" s="40"/>
      <c r="E68" s="14"/>
      <c r="F68" s="14"/>
      <c r="G68" s="14"/>
    </row>
    <row r="69" spans="1:7" s="12" customFormat="1" ht="25.5">
      <c r="A69" s="9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90"/>
      <c r="B77" s="30" t="s">
        <v>93</v>
      </c>
      <c r="C77" s="13">
        <v>10</v>
      </c>
      <c r="D77" s="40"/>
      <c r="E77" s="14"/>
      <c r="F77" s="14"/>
      <c r="G77" s="14"/>
    </row>
    <row r="78" spans="1:7" s="12" customFormat="1" ht="24.95" customHeight="1">
      <c r="A78" s="91"/>
      <c r="B78" s="30" t="s">
        <v>94</v>
      </c>
      <c r="C78" s="13">
        <v>8</v>
      </c>
      <c r="D78" s="40"/>
      <c r="E78" s="14"/>
      <c r="F78" s="14"/>
      <c r="G78" s="14"/>
    </row>
    <row r="79" spans="1:7" s="12" customFormat="1" ht="14.1" customHeight="1">
      <c r="A79" s="91"/>
      <c r="B79" s="21" t="s">
        <v>54</v>
      </c>
      <c r="C79" s="13">
        <v>6</v>
      </c>
      <c r="D79" s="40"/>
      <c r="E79" s="14"/>
      <c r="F79" s="14"/>
      <c r="G79" s="14"/>
    </row>
    <row r="80" spans="1:7" s="12" customFormat="1" ht="14.1" customHeight="1">
      <c r="A80" s="91"/>
      <c r="B80" s="21" t="s">
        <v>44</v>
      </c>
      <c r="C80" s="13">
        <v>4</v>
      </c>
      <c r="D80" s="40"/>
      <c r="E80" s="14"/>
      <c r="F80" s="14"/>
      <c r="G80" s="14"/>
    </row>
    <row r="81" spans="1:7" s="12" customFormat="1" ht="24.95" customHeight="1">
      <c r="A81" s="91"/>
      <c r="B81" s="22" t="s">
        <v>55</v>
      </c>
      <c r="C81" s="13">
        <v>5</v>
      </c>
      <c r="D81" s="40"/>
      <c r="E81" s="14"/>
      <c r="F81" s="14"/>
      <c r="G81" s="14"/>
    </row>
    <row r="82" spans="1:7" s="12" customFormat="1" ht="14.1" customHeight="1">
      <c r="A82" s="91"/>
      <c r="B82" s="31" t="s">
        <v>81</v>
      </c>
      <c r="C82" s="28">
        <v>5</v>
      </c>
      <c r="D82" s="40"/>
      <c r="E82" s="14"/>
      <c r="F82" s="14"/>
      <c r="G82" s="14"/>
    </row>
    <row r="83" spans="1:7" s="12" customFormat="1" ht="14.1" customHeight="1">
      <c r="A83" s="91"/>
      <c r="B83" s="31" t="s">
        <v>45</v>
      </c>
      <c r="C83" s="28">
        <v>10</v>
      </c>
      <c r="D83" s="40"/>
      <c r="E83" s="14"/>
      <c r="F83" s="14"/>
      <c r="G83" s="14"/>
    </row>
    <row r="84" spans="1:7" s="12" customFormat="1" ht="14.1" customHeight="1">
      <c r="A84" s="91"/>
      <c r="B84" s="29" t="s">
        <v>53</v>
      </c>
      <c r="C84" s="28">
        <v>5</v>
      </c>
      <c r="D84" s="40"/>
      <c r="E84" s="14"/>
      <c r="F84" s="14"/>
      <c r="G84" s="14"/>
    </row>
    <row r="85" spans="1:7" s="12" customFormat="1" ht="14.1" customHeight="1">
      <c r="A85" s="91"/>
      <c r="B85" s="29" t="s">
        <v>63</v>
      </c>
      <c r="C85" s="28">
        <v>5</v>
      </c>
      <c r="D85" s="40"/>
      <c r="E85" s="14"/>
      <c r="F85" s="14"/>
      <c r="G85" s="14"/>
    </row>
    <row r="86" spans="1:7" s="12" customFormat="1" ht="25.5">
      <c r="A86" s="91"/>
      <c r="B86" s="38" t="s">
        <v>120</v>
      </c>
      <c r="C86" s="28">
        <v>5</v>
      </c>
      <c r="D86" s="40"/>
      <c r="E86" s="14"/>
      <c r="F86" s="14"/>
      <c r="G86" s="14"/>
    </row>
    <row r="87" spans="1:7" s="12" customFormat="1" ht="14.1" customHeight="1">
      <c r="A87" s="91"/>
      <c r="B87" s="29" t="s">
        <v>46</v>
      </c>
      <c r="C87" s="28">
        <v>5</v>
      </c>
      <c r="D87" s="40"/>
      <c r="E87" s="14"/>
      <c r="F87" s="14"/>
      <c r="G87" s="14"/>
    </row>
    <row r="88" spans="1:7" s="12" customFormat="1" ht="14.1" customHeight="1">
      <c r="A88" s="91"/>
      <c r="B88" s="31" t="s">
        <v>56</v>
      </c>
      <c r="C88" s="28">
        <v>5</v>
      </c>
      <c r="D88" s="40"/>
      <c r="E88" s="14"/>
      <c r="F88" s="14"/>
      <c r="G88" s="14"/>
    </row>
    <row r="89" spans="1:7" s="12" customFormat="1" ht="14.1" customHeight="1">
      <c r="A89" s="91"/>
      <c r="B89" s="31" t="s">
        <v>57</v>
      </c>
      <c r="C89" s="28">
        <v>3</v>
      </c>
      <c r="D89" s="40"/>
      <c r="E89" s="14"/>
      <c r="F89" s="14"/>
      <c r="G89" s="14"/>
    </row>
    <row r="90" spans="1:7" s="12" customFormat="1" ht="14.1" customHeight="1">
      <c r="A90" s="91"/>
      <c r="B90" s="31" t="s">
        <v>47</v>
      </c>
      <c r="C90" s="28">
        <v>5</v>
      </c>
      <c r="D90" s="40"/>
      <c r="E90" s="14"/>
      <c r="F90" s="14"/>
      <c r="G90" s="14"/>
    </row>
    <row r="91" spans="1:7" s="12" customFormat="1" ht="14.1" customHeight="1">
      <c r="A91" s="91"/>
      <c r="B91" s="31" t="s">
        <v>58</v>
      </c>
      <c r="C91" s="28">
        <v>3</v>
      </c>
      <c r="D91" s="40"/>
      <c r="E91" s="14"/>
      <c r="F91" s="14"/>
      <c r="G91" s="14"/>
    </row>
    <row r="92" spans="1:7" s="12" customFormat="1" ht="14.1" customHeight="1">
      <c r="A92" s="9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90"/>
      <c r="B94" s="36" t="s">
        <v>114</v>
      </c>
      <c r="C94" s="28">
        <v>5</v>
      </c>
      <c r="D94" s="40"/>
      <c r="E94" s="14"/>
      <c r="F94" s="14"/>
      <c r="G94" s="14"/>
    </row>
    <row r="95" spans="1:7" s="12" customFormat="1" ht="14.1" customHeight="1">
      <c r="A95" s="91"/>
      <c r="B95" s="36" t="s">
        <v>115</v>
      </c>
      <c r="C95" s="28">
        <v>5</v>
      </c>
      <c r="D95" s="40"/>
      <c r="E95" s="14"/>
      <c r="F95" s="14"/>
      <c r="G95" s="14"/>
    </row>
    <row r="96" spans="1:7" s="12" customFormat="1" ht="14.1" customHeight="1">
      <c r="A96" s="91"/>
      <c r="B96" s="36" t="s">
        <v>116</v>
      </c>
      <c r="C96" s="28">
        <v>10</v>
      </c>
      <c r="D96" s="40"/>
      <c r="E96" s="14"/>
      <c r="F96" s="14"/>
      <c r="G96" s="14"/>
    </row>
    <row r="97" spans="1:7" s="12" customFormat="1" ht="14.1" customHeight="1">
      <c r="A97" s="9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90"/>
      <c r="B99" s="36" t="s">
        <v>117</v>
      </c>
      <c r="C99" s="28">
        <v>5</v>
      </c>
      <c r="D99" s="40"/>
      <c r="E99" s="14"/>
      <c r="F99" s="14"/>
      <c r="G99" s="14"/>
    </row>
    <row r="100" spans="1:7" s="12" customFormat="1" ht="14.1" customHeight="1">
      <c r="A100" s="9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93"/>
      <c r="B103" s="32" t="s">
        <v>122</v>
      </c>
      <c r="C103" s="28">
        <v>20</v>
      </c>
      <c r="D103" s="40"/>
      <c r="E103" s="14"/>
      <c r="F103" s="14"/>
      <c r="G103" s="14"/>
    </row>
    <row r="104" spans="1:7" s="12" customFormat="1" ht="14.1" customHeight="1">
      <c r="A104" s="94"/>
      <c r="B104" s="32" t="s">
        <v>121</v>
      </c>
      <c r="C104" s="28">
        <v>10</v>
      </c>
      <c r="D104" s="40"/>
      <c r="E104" s="14"/>
      <c r="F104" s="14"/>
      <c r="G104" s="14"/>
    </row>
    <row r="105" spans="1:7" s="12" customFormat="1" ht="14.1" customHeight="1">
      <c r="A105" s="94"/>
      <c r="B105" s="36" t="s">
        <v>119</v>
      </c>
      <c r="C105" s="37">
        <v>10</v>
      </c>
      <c r="D105" s="40"/>
      <c r="E105" s="14"/>
      <c r="F105" s="14"/>
      <c r="G105" s="14"/>
    </row>
    <row r="106" spans="1:7" s="12" customFormat="1" ht="14.1" customHeight="1">
      <c r="A106" s="94"/>
      <c r="B106" s="36" t="s">
        <v>105</v>
      </c>
      <c r="C106" s="37">
        <v>10</v>
      </c>
      <c r="D106" s="40"/>
      <c r="E106" s="14"/>
      <c r="F106" s="14"/>
      <c r="G106" s="14"/>
    </row>
    <row r="107" spans="1:7" s="12" customFormat="1" ht="14.1" customHeight="1">
      <c r="A107" s="94"/>
      <c r="B107" s="36" t="s">
        <v>126</v>
      </c>
      <c r="C107" s="37">
        <v>5</v>
      </c>
      <c r="D107" s="40"/>
      <c r="E107" s="14"/>
      <c r="F107" s="14"/>
      <c r="G107" s="14"/>
    </row>
    <row r="108" spans="1:7" s="12" customFormat="1" ht="14.1" customHeight="1">
      <c r="A108" s="94"/>
      <c r="B108" s="36" t="s">
        <v>106</v>
      </c>
      <c r="C108" s="37">
        <v>5</v>
      </c>
      <c r="D108" s="40"/>
      <c r="E108" s="14"/>
      <c r="F108" s="14"/>
      <c r="G108" s="14"/>
    </row>
    <row r="109" spans="1:7" s="12" customFormat="1" ht="14.1" customHeight="1">
      <c r="A109" s="94"/>
      <c r="B109" s="36" t="s">
        <v>107</v>
      </c>
      <c r="C109" s="37">
        <v>10</v>
      </c>
      <c r="D109" s="40"/>
      <c r="E109" s="14"/>
      <c r="F109" s="14"/>
      <c r="G109" s="14"/>
    </row>
    <row r="110" spans="1:7" s="12" customFormat="1" ht="14.1" customHeight="1">
      <c r="A110" s="95"/>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9" t="s">
        <v>60</v>
      </c>
      <c r="D113" s="99"/>
      <c r="E113" s="99"/>
      <c r="F113" s="99"/>
      <c r="G113" s="99"/>
    </row>
    <row r="114" spans="1:7" ht="15" customHeight="1">
      <c r="B114" s="23" t="s">
        <v>16</v>
      </c>
      <c r="C114" s="96" t="s">
        <v>128</v>
      </c>
      <c r="D114" s="96"/>
      <c r="E114" s="96"/>
      <c r="F114" s="96"/>
      <c r="G114" s="96"/>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sqref="A1:XFD104857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159</v>
      </c>
      <c r="B8" s="112"/>
      <c r="C8" s="112"/>
      <c r="D8" s="112"/>
      <c r="E8" s="112"/>
      <c r="F8" s="112"/>
      <c r="G8" s="112"/>
      <c r="H8" s="112"/>
      <c r="I8" s="11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23" t="s">
        <v>146</v>
      </c>
      <c r="D78" s="123"/>
      <c r="E78" s="123"/>
      <c r="F78" s="123"/>
      <c r="G78" s="123"/>
      <c r="H78" s="123"/>
      <c r="I78" s="123"/>
    </row>
    <row r="79" spans="1:9" ht="18" customHeight="1">
      <c r="C79" s="124" t="s">
        <v>147</v>
      </c>
      <c r="D79" s="125"/>
      <c r="E79" s="128" t="s">
        <v>142</v>
      </c>
      <c r="F79" s="129"/>
      <c r="G79" s="128" t="s">
        <v>143</v>
      </c>
      <c r="H79" s="129"/>
      <c r="I79" s="130" t="s">
        <v>13</v>
      </c>
    </row>
    <row r="80" spans="1:9" s="12" customFormat="1" ht="18" customHeight="1">
      <c r="C80" s="126"/>
      <c r="D80" s="127"/>
      <c r="E80" s="52" t="s">
        <v>148</v>
      </c>
      <c r="F80" s="19" t="s">
        <v>149</v>
      </c>
      <c r="G80" s="52" t="s">
        <v>148</v>
      </c>
      <c r="H80" s="19" t="s">
        <v>149</v>
      </c>
      <c r="I80" s="131"/>
    </row>
    <row r="81" spans="1:10" ht="18" customHeight="1">
      <c r="C81" s="105" t="s">
        <v>150</v>
      </c>
      <c r="D81" s="106"/>
      <c r="E81" s="58">
        <f>COUNTIF(F12:F77,"Xuất sắc")</f>
        <v>0</v>
      </c>
      <c r="F81" s="59">
        <f>E81*100/$A$77</f>
        <v>0</v>
      </c>
      <c r="G81" s="58">
        <f>COUNTIF(H12:H77,"Xuất sắc")</f>
        <v>0</v>
      </c>
      <c r="H81" s="59">
        <f>G81*100/$A$77</f>
        <v>0</v>
      </c>
      <c r="I81" s="60"/>
    </row>
    <row r="82" spans="1:10" ht="18" customHeight="1">
      <c r="C82" s="105" t="s">
        <v>151</v>
      </c>
      <c r="D82" s="106"/>
      <c r="E82" s="58">
        <f>COUNTIF(F12:F77,"Tốt")</f>
        <v>0</v>
      </c>
      <c r="F82" s="59">
        <f>E82*100/$A$77</f>
        <v>0</v>
      </c>
      <c r="G82" s="58">
        <f>COUNTIF(H12:H77,"Tốt")</f>
        <v>0</v>
      </c>
      <c r="H82" s="59">
        <f t="shared" ref="H82:H86" si="4">G82*100/$A$77</f>
        <v>0</v>
      </c>
      <c r="I82" s="60"/>
    </row>
    <row r="83" spans="1:10" ht="18" customHeight="1">
      <c r="C83" s="105" t="s">
        <v>152</v>
      </c>
      <c r="D83" s="106"/>
      <c r="E83" s="58">
        <f>COUNTIF(F12:F77,"Khá")</f>
        <v>0</v>
      </c>
      <c r="F83" s="59">
        <f t="shared" ref="F83:F86" si="5">E83*100/$A$77</f>
        <v>0</v>
      </c>
      <c r="G83" s="58">
        <f>COUNTIF(H12:H77,"Khá")</f>
        <v>0</v>
      </c>
      <c r="H83" s="59">
        <f t="shared" si="4"/>
        <v>0</v>
      </c>
      <c r="I83" s="60"/>
    </row>
    <row r="84" spans="1:10" ht="18" customHeight="1">
      <c r="C84" s="105" t="s">
        <v>153</v>
      </c>
      <c r="D84" s="106"/>
      <c r="E84" s="58">
        <f>COUNTIF(F12:F77,"TB")</f>
        <v>0</v>
      </c>
      <c r="F84" s="59">
        <f t="shared" si="5"/>
        <v>0</v>
      </c>
      <c r="G84" s="58">
        <f>COUNTIF(H12:H77,"TB")</f>
        <v>0</v>
      </c>
      <c r="H84" s="59">
        <f t="shared" si="4"/>
        <v>0</v>
      </c>
      <c r="I84" s="60"/>
    </row>
    <row r="85" spans="1:10" ht="18" customHeight="1">
      <c r="C85" s="105" t="s">
        <v>154</v>
      </c>
      <c r="D85" s="106"/>
      <c r="E85" s="58">
        <f>COUNTIF(F12:F77,"Yếu")</f>
        <v>0</v>
      </c>
      <c r="F85" s="59">
        <f t="shared" si="5"/>
        <v>0</v>
      </c>
      <c r="G85" s="58">
        <f>COUNTIF(H12:H77,"Yếu")</f>
        <v>0</v>
      </c>
      <c r="H85" s="59">
        <f t="shared" si="4"/>
        <v>0</v>
      </c>
      <c r="I85" s="60"/>
    </row>
    <row r="86" spans="1:10" ht="18" customHeight="1" thickBot="1">
      <c r="C86" s="107" t="s">
        <v>155</v>
      </c>
      <c r="D86" s="108"/>
      <c r="E86" s="61">
        <f>COUNTIF(F12:F77,"Không XL")</f>
        <v>66</v>
      </c>
      <c r="F86" s="62">
        <f t="shared" si="5"/>
        <v>100</v>
      </c>
      <c r="G86" s="61">
        <f>COUNTIF(H12:H77,"Không XL")</f>
        <v>66</v>
      </c>
      <c r="H86" s="62">
        <f t="shared" si="4"/>
        <v>100</v>
      </c>
      <c r="I86" s="63"/>
    </row>
    <row r="87" spans="1:10">
      <c r="C87" s="44"/>
      <c r="D87" s="44"/>
      <c r="F87" s="64"/>
    </row>
    <row r="88" spans="1:10" ht="18" customHeight="1">
      <c r="E88" s="109" t="s">
        <v>156</v>
      </c>
      <c r="F88" s="109"/>
      <c r="G88" s="109"/>
      <c r="H88" s="109"/>
      <c r="I88" s="109"/>
    </row>
    <row r="89" spans="1:10" ht="18" customHeight="1">
      <c r="A89" s="102" t="s">
        <v>157</v>
      </c>
      <c r="B89" s="102"/>
      <c r="C89" s="102"/>
      <c r="D89" s="102"/>
      <c r="E89" s="102"/>
      <c r="F89" s="102" t="s">
        <v>142</v>
      </c>
      <c r="G89" s="102"/>
      <c r="H89" s="102"/>
      <c r="I89" s="65" t="s">
        <v>158</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opLeftCell="A34" workbookViewId="0">
      <selection activeCell="J53" sqref="J5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4.37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547</v>
      </c>
      <c r="B8" s="112"/>
      <c r="C8" s="112"/>
      <c r="D8" s="112"/>
      <c r="E8" s="112"/>
      <c r="F8" s="112"/>
      <c r="G8" s="112"/>
      <c r="H8" s="112"/>
      <c r="I8" s="112"/>
      <c r="J8" s="7"/>
      <c r="K8" s="7"/>
      <c r="L8" s="7"/>
      <c r="M8" s="7"/>
      <c r="N8" s="7"/>
      <c r="O8" s="7"/>
      <c r="P8" s="7"/>
      <c r="Q8" s="7"/>
      <c r="R8" s="7"/>
      <c r="S8" s="7"/>
      <c r="T8" s="7"/>
    </row>
    <row r="9" spans="1:20" s="8" customFormat="1" ht="12" customHeight="1">
      <c r="A9" s="77"/>
      <c r="B9" s="77"/>
      <c r="C9" s="77"/>
      <c r="D9" s="77"/>
      <c r="E9" s="77"/>
      <c r="F9" s="77"/>
      <c r="G9" s="77"/>
      <c r="H9" s="77"/>
      <c r="I9" s="7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76">
        <v>1</v>
      </c>
      <c r="B12" s="87" t="s">
        <v>508</v>
      </c>
      <c r="C12" s="88" t="s">
        <v>272</v>
      </c>
      <c r="D12" s="71" t="s">
        <v>206</v>
      </c>
      <c r="E12" s="76"/>
      <c r="F12" s="56" t="str">
        <f>IF(AND(E12&gt;=90),"Xuất sắc",IF(AND(E12&gt;=80),"Tốt",IF(AND(E12&gt;=70),"Khá",IF(AND(E12&gt;=60),"TB",IF(AND(E12&gt;=50),"TB",IF(AND(E12&lt;50),IF(AND(E12&gt;0),"Yếu",IF(AND(E12=0),"Không XL"," "))))))))</f>
        <v>Không XL</v>
      </c>
      <c r="G12" s="76"/>
      <c r="H12" s="56" t="str">
        <f>IF(AND(G12&gt;=90),"Xuất sắc",IF(AND(G12&gt;=80),"Tốt",IF(AND(G12&gt;=70),"Khá",IF(AND(G12&gt;=60),"TB",IF(AND(G12&gt;=50),"TB",IF(AND(G12&lt;50),IF(AND(G12&gt;0),"Yếu",IF(AND(G12=0),"Không XL"," "))))))))</f>
        <v>Không XL</v>
      </c>
      <c r="I12" s="70"/>
    </row>
    <row r="13" spans="1:20" s="12" customFormat="1" ht="17.45" customHeight="1">
      <c r="A13" s="76">
        <v>2</v>
      </c>
      <c r="B13" s="87" t="s">
        <v>509</v>
      </c>
      <c r="C13" s="88" t="s">
        <v>164</v>
      </c>
      <c r="D13" s="71" t="s">
        <v>206</v>
      </c>
      <c r="E13" s="76"/>
      <c r="F13" s="66" t="str">
        <f t="shared" ref="F13:F50" si="0">IF(AND(E13&gt;=90),"Xuất sắc",IF(AND(E13&gt;=80),"Tốt",IF(AND(E13&gt;=70),"Khá",IF(AND(E13&gt;=60),"TB",IF(AND(E13&gt;=50),"TB",IF(AND(E13&lt;50),IF(AND(E13&gt;0),"Yếu",IF(AND(E13=0),"Không XL"," "))))))))</f>
        <v>Không XL</v>
      </c>
      <c r="G13" s="76"/>
      <c r="H13" s="66" t="str">
        <f t="shared" ref="H13:H50" si="1">IF(AND(G13&gt;=90),"Xuất sắc",IF(AND(G13&gt;=80),"Tốt",IF(AND(G13&gt;=70),"Khá",IF(AND(G13&gt;=60),"TB",IF(AND(G13&gt;=50),"TB",IF(AND(G13&lt;50),IF(AND(G13&gt;0),"Yếu",IF(AND(G13=0),"Không XL"," "))))))))</f>
        <v>Không XL</v>
      </c>
      <c r="I13" s="70"/>
    </row>
    <row r="14" spans="1:20" s="12" customFormat="1" ht="17.45" customHeight="1">
      <c r="A14" s="76">
        <v>3</v>
      </c>
      <c r="B14" s="87" t="s">
        <v>510</v>
      </c>
      <c r="C14" s="88" t="s">
        <v>273</v>
      </c>
      <c r="D14" s="71" t="s">
        <v>160</v>
      </c>
      <c r="E14" s="76"/>
      <c r="F14" s="66" t="str">
        <f t="shared" si="0"/>
        <v>Không XL</v>
      </c>
      <c r="G14" s="76"/>
      <c r="H14" s="66" t="str">
        <f t="shared" si="1"/>
        <v>Không XL</v>
      </c>
      <c r="I14" s="70"/>
    </row>
    <row r="15" spans="1:20" s="12" customFormat="1" ht="17.45" customHeight="1">
      <c r="A15" s="76">
        <v>4</v>
      </c>
      <c r="B15" s="87" t="s">
        <v>511</v>
      </c>
      <c r="C15" s="88" t="s">
        <v>274</v>
      </c>
      <c r="D15" s="71" t="s">
        <v>161</v>
      </c>
      <c r="E15" s="76"/>
      <c r="F15" s="66" t="str">
        <f t="shared" si="0"/>
        <v>Không XL</v>
      </c>
      <c r="G15" s="76"/>
      <c r="H15" s="66" t="str">
        <f t="shared" si="1"/>
        <v>Không XL</v>
      </c>
      <c r="I15" s="70" t="s">
        <v>313</v>
      </c>
    </row>
    <row r="16" spans="1:20" s="12" customFormat="1" ht="17.45" customHeight="1">
      <c r="A16" s="76">
        <v>5</v>
      </c>
      <c r="B16" s="87" t="s">
        <v>512</v>
      </c>
      <c r="C16" s="88" t="s">
        <v>275</v>
      </c>
      <c r="D16" s="71" t="s">
        <v>276</v>
      </c>
      <c r="E16" s="76"/>
      <c r="F16" s="66" t="str">
        <f t="shared" si="0"/>
        <v>Không XL</v>
      </c>
      <c r="G16" s="76"/>
      <c r="H16" s="66" t="str">
        <f t="shared" si="1"/>
        <v>Không XL</v>
      </c>
      <c r="I16" s="70" t="s">
        <v>265</v>
      </c>
    </row>
    <row r="17" spans="1:9" s="12" customFormat="1" ht="15.75">
      <c r="A17" s="76">
        <v>6</v>
      </c>
      <c r="B17" s="87" t="s">
        <v>513</v>
      </c>
      <c r="C17" s="88" t="s">
        <v>277</v>
      </c>
      <c r="D17" s="71" t="s">
        <v>263</v>
      </c>
      <c r="E17" s="76"/>
      <c r="F17" s="66" t="str">
        <f t="shared" si="0"/>
        <v>Không XL</v>
      </c>
      <c r="G17" s="76"/>
      <c r="H17" s="66" t="str">
        <f t="shared" si="1"/>
        <v>Không XL</v>
      </c>
      <c r="I17" s="72"/>
    </row>
    <row r="18" spans="1:9" s="12" customFormat="1" ht="15.75">
      <c r="A18" s="76">
        <v>7</v>
      </c>
      <c r="B18" s="87" t="s">
        <v>514</v>
      </c>
      <c r="C18" s="88" t="s">
        <v>278</v>
      </c>
      <c r="D18" s="71" t="s">
        <v>279</v>
      </c>
      <c r="E18" s="76"/>
      <c r="F18" s="66" t="str">
        <f t="shared" si="0"/>
        <v>Không XL</v>
      </c>
      <c r="G18" s="76"/>
      <c r="H18" s="66" t="str">
        <f t="shared" si="1"/>
        <v>Không XL</v>
      </c>
      <c r="I18" s="70"/>
    </row>
    <row r="19" spans="1:9" s="12" customFormat="1" ht="15.75">
      <c r="A19" s="76">
        <v>8</v>
      </c>
      <c r="B19" s="87" t="s">
        <v>515</v>
      </c>
      <c r="C19" s="88" t="s">
        <v>280</v>
      </c>
      <c r="D19" s="71" t="s">
        <v>167</v>
      </c>
      <c r="E19" s="76"/>
      <c r="F19" s="66" t="str">
        <f t="shared" si="0"/>
        <v>Không XL</v>
      </c>
      <c r="G19" s="76"/>
      <c r="H19" s="66" t="str">
        <f t="shared" si="1"/>
        <v>Không XL</v>
      </c>
      <c r="I19" s="70"/>
    </row>
    <row r="20" spans="1:9" s="12" customFormat="1" ht="15.75">
      <c r="A20" s="76">
        <v>9</v>
      </c>
      <c r="B20" s="87" t="s">
        <v>516</v>
      </c>
      <c r="C20" s="88" t="s">
        <v>281</v>
      </c>
      <c r="D20" s="71" t="s">
        <v>167</v>
      </c>
      <c r="E20" s="76"/>
      <c r="F20" s="66" t="str">
        <f t="shared" si="0"/>
        <v>Không XL</v>
      </c>
      <c r="G20" s="76"/>
      <c r="H20" s="66" t="str">
        <f t="shared" si="1"/>
        <v>Không XL</v>
      </c>
      <c r="I20" s="70" t="s">
        <v>270</v>
      </c>
    </row>
    <row r="21" spans="1:9" s="12" customFormat="1" ht="15.75">
      <c r="A21" s="76">
        <v>10</v>
      </c>
      <c r="B21" s="87" t="s">
        <v>517</v>
      </c>
      <c r="C21" s="88" t="s">
        <v>282</v>
      </c>
      <c r="D21" s="71" t="s">
        <v>167</v>
      </c>
      <c r="E21" s="76"/>
      <c r="F21" s="66" t="str">
        <f t="shared" si="0"/>
        <v>Không XL</v>
      </c>
      <c r="G21" s="76"/>
      <c r="H21" s="66" t="str">
        <f t="shared" si="1"/>
        <v>Không XL</v>
      </c>
      <c r="I21" s="70"/>
    </row>
    <row r="22" spans="1:9" s="12" customFormat="1" ht="15.75">
      <c r="A22" s="76">
        <v>11</v>
      </c>
      <c r="B22" s="87" t="s">
        <v>518</v>
      </c>
      <c r="C22" s="88" t="s">
        <v>244</v>
      </c>
      <c r="D22" s="71" t="s">
        <v>256</v>
      </c>
      <c r="E22" s="76"/>
      <c r="F22" s="66" t="str">
        <f t="shared" si="0"/>
        <v>Không XL</v>
      </c>
      <c r="G22" s="76"/>
      <c r="H22" s="66" t="str">
        <f t="shared" si="1"/>
        <v>Không XL</v>
      </c>
      <c r="I22" s="70"/>
    </row>
    <row r="23" spans="1:9" s="12" customFormat="1" ht="15.75">
      <c r="A23" s="76">
        <v>12</v>
      </c>
      <c r="B23" s="87" t="s">
        <v>519</v>
      </c>
      <c r="C23" s="88" t="s">
        <v>283</v>
      </c>
      <c r="D23" s="71" t="s">
        <v>284</v>
      </c>
      <c r="E23" s="76"/>
      <c r="F23" s="66" t="str">
        <f t="shared" si="0"/>
        <v>Không XL</v>
      </c>
      <c r="G23" s="76"/>
      <c r="H23" s="66" t="str">
        <f t="shared" si="1"/>
        <v>Không XL</v>
      </c>
      <c r="I23" s="70"/>
    </row>
    <row r="24" spans="1:9" s="12" customFormat="1" ht="15.75">
      <c r="A24" s="76">
        <v>13</v>
      </c>
      <c r="B24" s="87" t="s">
        <v>520</v>
      </c>
      <c r="C24" s="88" t="s">
        <v>285</v>
      </c>
      <c r="D24" s="71" t="s">
        <v>171</v>
      </c>
      <c r="E24" s="76"/>
      <c r="F24" s="66" t="str">
        <f t="shared" si="0"/>
        <v>Không XL</v>
      </c>
      <c r="G24" s="76"/>
      <c r="H24" s="66" t="str">
        <f t="shared" si="1"/>
        <v>Không XL</v>
      </c>
      <c r="I24" s="70"/>
    </row>
    <row r="25" spans="1:9" s="12" customFormat="1" ht="15.75">
      <c r="A25" s="76">
        <v>14</v>
      </c>
      <c r="B25" s="87" t="s">
        <v>521</v>
      </c>
      <c r="C25" s="88" t="s">
        <v>286</v>
      </c>
      <c r="D25" s="71" t="s">
        <v>171</v>
      </c>
      <c r="E25" s="76"/>
      <c r="F25" s="66" t="str">
        <f t="shared" si="0"/>
        <v>Không XL</v>
      </c>
      <c r="G25" s="76"/>
      <c r="H25" s="66" t="str">
        <f t="shared" si="1"/>
        <v>Không XL</v>
      </c>
      <c r="I25" s="70"/>
    </row>
    <row r="26" spans="1:9" s="12" customFormat="1" ht="15.75">
      <c r="A26" s="76">
        <v>15</v>
      </c>
      <c r="B26" s="87" t="s">
        <v>522</v>
      </c>
      <c r="C26" s="88" t="s">
        <v>257</v>
      </c>
      <c r="D26" s="71" t="s">
        <v>163</v>
      </c>
      <c r="E26" s="76"/>
      <c r="F26" s="66" t="str">
        <f t="shared" si="0"/>
        <v>Không XL</v>
      </c>
      <c r="G26" s="76"/>
      <c r="H26" s="66" t="str">
        <f t="shared" si="1"/>
        <v>Không XL</v>
      </c>
      <c r="I26" s="70"/>
    </row>
    <row r="27" spans="1:9" s="12" customFormat="1" ht="15.75">
      <c r="A27" s="76">
        <v>16</v>
      </c>
      <c r="B27" s="87" t="s">
        <v>523</v>
      </c>
      <c r="C27" s="88" t="s">
        <v>287</v>
      </c>
      <c r="D27" s="71" t="s">
        <v>163</v>
      </c>
      <c r="E27" s="76"/>
      <c r="F27" s="66" t="str">
        <f t="shared" si="0"/>
        <v>Không XL</v>
      </c>
      <c r="G27" s="76"/>
      <c r="H27" s="66" t="str">
        <f t="shared" si="1"/>
        <v>Không XL</v>
      </c>
      <c r="I27" s="70" t="s">
        <v>269</v>
      </c>
    </row>
    <row r="28" spans="1:9" s="12" customFormat="1" ht="15.75">
      <c r="A28" s="76">
        <v>17</v>
      </c>
      <c r="B28" s="87" t="s">
        <v>524</v>
      </c>
      <c r="C28" s="88" t="s">
        <v>288</v>
      </c>
      <c r="D28" s="71" t="s">
        <v>207</v>
      </c>
      <c r="E28" s="76"/>
      <c r="F28" s="66" t="str">
        <f t="shared" si="0"/>
        <v>Không XL</v>
      </c>
      <c r="G28" s="76"/>
      <c r="H28" s="66" t="str">
        <f t="shared" si="1"/>
        <v>Không XL</v>
      </c>
      <c r="I28" s="70"/>
    </row>
    <row r="29" spans="1:9" s="12" customFormat="1" ht="15.75">
      <c r="A29" s="76">
        <v>18</v>
      </c>
      <c r="B29" s="87" t="s">
        <v>525</v>
      </c>
      <c r="C29" s="88" t="s">
        <v>289</v>
      </c>
      <c r="D29" s="71" t="s">
        <v>290</v>
      </c>
      <c r="E29" s="76"/>
      <c r="F29" s="66" t="str">
        <f t="shared" si="0"/>
        <v>Không XL</v>
      </c>
      <c r="G29" s="76"/>
      <c r="H29" s="66" t="str">
        <f t="shared" si="1"/>
        <v>Không XL</v>
      </c>
      <c r="I29" s="70"/>
    </row>
    <row r="30" spans="1:9" s="12" customFormat="1" ht="15.75">
      <c r="A30" s="76">
        <v>19</v>
      </c>
      <c r="B30" s="87" t="s">
        <v>526</v>
      </c>
      <c r="C30" s="88" t="s">
        <v>291</v>
      </c>
      <c r="D30" s="71" t="s">
        <v>241</v>
      </c>
      <c r="E30" s="76"/>
      <c r="F30" s="66" t="str">
        <f t="shared" si="0"/>
        <v>Không XL</v>
      </c>
      <c r="G30" s="76"/>
      <c r="H30" s="66" t="str">
        <f t="shared" si="1"/>
        <v>Không XL</v>
      </c>
      <c r="I30" s="70"/>
    </row>
    <row r="31" spans="1:9" s="12" customFormat="1" ht="15.75">
      <c r="A31" s="76">
        <v>20</v>
      </c>
      <c r="B31" s="87" t="s">
        <v>527</v>
      </c>
      <c r="C31" s="88" t="s">
        <v>292</v>
      </c>
      <c r="D31" s="71" t="s">
        <v>176</v>
      </c>
      <c r="E31" s="76"/>
      <c r="F31" s="66" t="str">
        <f t="shared" si="0"/>
        <v>Không XL</v>
      </c>
      <c r="G31" s="76"/>
      <c r="H31" s="66" t="str">
        <f t="shared" si="1"/>
        <v>Không XL</v>
      </c>
      <c r="I31" s="70"/>
    </row>
    <row r="32" spans="1:9" s="12" customFormat="1" ht="15.75">
      <c r="A32" s="76">
        <v>21</v>
      </c>
      <c r="B32" s="87" t="s">
        <v>528</v>
      </c>
      <c r="C32" s="88" t="s">
        <v>293</v>
      </c>
      <c r="D32" s="71" t="s">
        <v>176</v>
      </c>
      <c r="E32" s="76"/>
      <c r="F32" s="66" t="str">
        <f t="shared" si="0"/>
        <v>Không XL</v>
      </c>
      <c r="G32" s="76"/>
      <c r="H32" s="66" t="str">
        <f t="shared" si="1"/>
        <v>Không XL</v>
      </c>
      <c r="I32" s="70"/>
    </row>
    <row r="33" spans="1:9" s="12" customFormat="1" ht="15.75">
      <c r="A33" s="76">
        <v>22</v>
      </c>
      <c r="B33" s="87" t="s">
        <v>529</v>
      </c>
      <c r="C33" s="88" t="s">
        <v>294</v>
      </c>
      <c r="D33" s="71" t="s">
        <v>223</v>
      </c>
      <c r="E33" s="76"/>
      <c r="F33" s="66" t="str">
        <f t="shared" si="0"/>
        <v>Không XL</v>
      </c>
      <c r="G33" s="76"/>
      <c r="H33" s="66" t="str">
        <f t="shared" si="1"/>
        <v>Không XL</v>
      </c>
      <c r="I33" s="70"/>
    </row>
    <row r="34" spans="1:9" s="12" customFormat="1" ht="18.75" customHeight="1">
      <c r="A34" s="76">
        <v>23</v>
      </c>
      <c r="B34" s="87" t="s">
        <v>530</v>
      </c>
      <c r="C34" s="88" t="s">
        <v>295</v>
      </c>
      <c r="D34" s="71" t="s">
        <v>177</v>
      </c>
      <c r="E34" s="76"/>
      <c r="F34" s="66" t="str">
        <f t="shared" si="0"/>
        <v>Không XL</v>
      </c>
      <c r="G34" s="76"/>
      <c r="H34" s="66" t="str">
        <f t="shared" si="1"/>
        <v>Không XL</v>
      </c>
      <c r="I34" s="70"/>
    </row>
    <row r="35" spans="1:9" s="12" customFormat="1" ht="15.75">
      <c r="A35" s="76">
        <v>24</v>
      </c>
      <c r="B35" s="87" t="s">
        <v>531</v>
      </c>
      <c r="C35" s="88" t="s">
        <v>296</v>
      </c>
      <c r="D35" s="71" t="s">
        <v>178</v>
      </c>
      <c r="E35" s="76"/>
      <c r="F35" s="66" t="str">
        <f t="shared" si="0"/>
        <v>Không XL</v>
      </c>
      <c r="G35" s="76"/>
      <c r="H35" s="66" t="str">
        <f t="shared" si="1"/>
        <v>Không XL</v>
      </c>
      <c r="I35" s="70"/>
    </row>
    <row r="36" spans="1:9" s="12" customFormat="1" ht="15.75">
      <c r="A36" s="76">
        <v>25</v>
      </c>
      <c r="B36" s="87" t="s">
        <v>532</v>
      </c>
      <c r="C36" s="88" t="s">
        <v>182</v>
      </c>
      <c r="D36" s="71" t="s">
        <v>195</v>
      </c>
      <c r="E36" s="76"/>
      <c r="F36" s="66" t="str">
        <f t="shared" si="0"/>
        <v>Không XL</v>
      </c>
      <c r="G36" s="76"/>
      <c r="H36" s="66" t="str">
        <f t="shared" si="1"/>
        <v>Không XL</v>
      </c>
      <c r="I36" s="70"/>
    </row>
    <row r="37" spans="1:9" s="12" customFormat="1" ht="15.75">
      <c r="A37" s="76">
        <v>26</v>
      </c>
      <c r="B37" s="87" t="s">
        <v>533</v>
      </c>
      <c r="C37" s="88" t="s">
        <v>164</v>
      </c>
      <c r="D37" s="71" t="s">
        <v>297</v>
      </c>
      <c r="E37" s="76"/>
      <c r="F37" s="66" t="str">
        <f t="shared" si="0"/>
        <v>Không XL</v>
      </c>
      <c r="G37" s="76"/>
      <c r="H37" s="66" t="str">
        <f t="shared" si="1"/>
        <v>Không XL</v>
      </c>
      <c r="I37" s="70" t="s">
        <v>314</v>
      </c>
    </row>
    <row r="38" spans="1:9" s="12" customFormat="1" ht="15.75">
      <c r="A38" s="76">
        <v>27</v>
      </c>
      <c r="B38" s="87" t="s">
        <v>534</v>
      </c>
      <c r="C38" s="88" t="s">
        <v>298</v>
      </c>
      <c r="D38" s="71" t="s">
        <v>192</v>
      </c>
      <c r="E38" s="76"/>
      <c r="F38" s="66" t="str">
        <f t="shared" si="0"/>
        <v>Không XL</v>
      </c>
      <c r="G38" s="76"/>
      <c r="H38" s="66" t="str">
        <f t="shared" si="1"/>
        <v>Không XL</v>
      </c>
      <c r="I38" s="70"/>
    </row>
    <row r="39" spans="1:9" s="12" customFormat="1" ht="15.75">
      <c r="A39" s="76">
        <v>28</v>
      </c>
      <c r="B39" s="87" t="s">
        <v>535</v>
      </c>
      <c r="C39" s="88" t="s">
        <v>299</v>
      </c>
      <c r="D39" s="71" t="s">
        <v>181</v>
      </c>
      <c r="E39" s="76"/>
      <c r="F39" s="66" t="str">
        <f t="shared" si="0"/>
        <v>Không XL</v>
      </c>
      <c r="G39" s="76"/>
      <c r="H39" s="66" t="str">
        <f t="shared" si="1"/>
        <v>Không XL</v>
      </c>
      <c r="I39" s="70"/>
    </row>
    <row r="40" spans="1:9" s="12" customFormat="1" ht="15.75">
      <c r="A40" s="76">
        <v>29</v>
      </c>
      <c r="B40" s="87" t="s">
        <v>536</v>
      </c>
      <c r="C40" s="88" t="s">
        <v>300</v>
      </c>
      <c r="D40" s="71" t="s">
        <v>181</v>
      </c>
      <c r="E40" s="76"/>
      <c r="F40" s="66" t="str">
        <f t="shared" si="0"/>
        <v>Không XL</v>
      </c>
      <c r="G40" s="76"/>
      <c r="H40" s="66" t="str">
        <f t="shared" si="1"/>
        <v>Không XL</v>
      </c>
      <c r="I40" s="70"/>
    </row>
    <row r="41" spans="1:9" s="12" customFormat="1" ht="15" customHeight="1">
      <c r="A41" s="76">
        <v>30</v>
      </c>
      <c r="B41" s="87" t="s">
        <v>537</v>
      </c>
      <c r="C41" s="88" t="s">
        <v>169</v>
      </c>
      <c r="D41" s="71" t="s">
        <v>199</v>
      </c>
      <c r="E41" s="76"/>
      <c r="F41" s="66" t="str">
        <f t="shared" si="0"/>
        <v>Không XL</v>
      </c>
      <c r="G41" s="76"/>
      <c r="H41" s="66" t="str">
        <f t="shared" si="1"/>
        <v>Không XL</v>
      </c>
      <c r="I41" s="70"/>
    </row>
    <row r="42" spans="1:9" s="12" customFormat="1" ht="15" customHeight="1">
      <c r="A42" s="76">
        <v>31</v>
      </c>
      <c r="B42" s="87" t="s">
        <v>538</v>
      </c>
      <c r="C42" s="88" t="s">
        <v>301</v>
      </c>
      <c r="D42" s="71" t="s">
        <v>199</v>
      </c>
      <c r="E42" s="76"/>
      <c r="F42" s="66" t="str">
        <f t="shared" si="0"/>
        <v>Không XL</v>
      </c>
      <c r="G42" s="76"/>
      <c r="H42" s="66" t="str">
        <f t="shared" si="1"/>
        <v>Không XL</v>
      </c>
      <c r="I42" s="70"/>
    </row>
    <row r="43" spans="1:9" s="12" customFormat="1" ht="15.75">
      <c r="A43" s="76">
        <v>32</v>
      </c>
      <c r="B43" s="87" t="s">
        <v>539</v>
      </c>
      <c r="C43" s="88" t="s">
        <v>303</v>
      </c>
      <c r="D43" s="71" t="s">
        <v>304</v>
      </c>
      <c r="E43" s="76"/>
      <c r="F43" s="66" t="str">
        <f t="shared" si="0"/>
        <v>Không XL</v>
      </c>
      <c r="G43" s="76"/>
      <c r="H43" s="66" t="str">
        <f t="shared" si="1"/>
        <v>Không XL</v>
      </c>
      <c r="I43" s="70"/>
    </row>
    <row r="44" spans="1:9" s="12" customFormat="1" ht="15.75">
      <c r="A44" s="76">
        <v>33</v>
      </c>
      <c r="B44" s="87" t="s">
        <v>540</v>
      </c>
      <c r="C44" s="88" t="s">
        <v>243</v>
      </c>
      <c r="D44" s="71" t="s">
        <v>218</v>
      </c>
      <c r="E44" s="76"/>
      <c r="F44" s="66" t="str">
        <f t="shared" si="0"/>
        <v>Không XL</v>
      </c>
      <c r="G44" s="76"/>
      <c r="H44" s="66" t="str">
        <f t="shared" si="1"/>
        <v>Không XL</v>
      </c>
      <c r="I44" s="70" t="s">
        <v>315</v>
      </c>
    </row>
    <row r="45" spans="1:9" s="12" customFormat="1" ht="15.75">
      <c r="A45" s="76">
        <v>34</v>
      </c>
      <c r="B45" s="87" t="s">
        <v>541</v>
      </c>
      <c r="C45" s="88" t="s">
        <v>305</v>
      </c>
      <c r="D45" s="71" t="s">
        <v>165</v>
      </c>
      <c r="E45" s="76"/>
      <c r="F45" s="66" t="str">
        <f t="shared" si="0"/>
        <v>Không XL</v>
      </c>
      <c r="G45" s="76"/>
      <c r="H45" s="66" t="str">
        <f t="shared" si="1"/>
        <v>Không XL</v>
      </c>
      <c r="I45" s="70"/>
    </row>
    <row r="46" spans="1:9" s="12" customFormat="1" ht="15.75">
      <c r="A46" s="76">
        <v>35</v>
      </c>
      <c r="B46" s="87" t="s">
        <v>542</v>
      </c>
      <c r="C46" s="88" t="s">
        <v>306</v>
      </c>
      <c r="D46" s="71" t="s">
        <v>238</v>
      </c>
      <c r="E46" s="76"/>
      <c r="F46" s="66" t="str">
        <f t="shared" si="0"/>
        <v>Không XL</v>
      </c>
      <c r="G46" s="76"/>
      <c r="H46" s="66" t="str">
        <f t="shared" si="1"/>
        <v>Không XL</v>
      </c>
      <c r="I46" s="70"/>
    </row>
    <row r="47" spans="1:9" s="12" customFormat="1" ht="15.75">
      <c r="A47" s="76">
        <v>36</v>
      </c>
      <c r="B47" s="87" t="s">
        <v>543</v>
      </c>
      <c r="C47" s="88" t="s">
        <v>307</v>
      </c>
      <c r="D47" s="71" t="s">
        <v>254</v>
      </c>
      <c r="E47" s="76"/>
      <c r="F47" s="66" t="str">
        <f t="shared" si="0"/>
        <v>Không XL</v>
      </c>
      <c r="G47" s="76"/>
      <c r="H47" s="66" t="str">
        <f t="shared" si="1"/>
        <v>Không XL</v>
      </c>
      <c r="I47" s="70"/>
    </row>
    <row r="48" spans="1:9" s="12" customFormat="1" ht="15.75">
      <c r="A48" s="76">
        <v>37</v>
      </c>
      <c r="B48" s="87" t="s">
        <v>544</v>
      </c>
      <c r="C48" s="88" t="s">
        <v>308</v>
      </c>
      <c r="D48" s="71" t="s">
        <v>309</v>
      </c>
      <c r="E48" s="76"/>
      <c r="F48" s="66" t="str">
        <f t="shared" si="0"/>
        <v>Không XL</v>
      </c>
      <c r="G48" s="76"/>
      <c r="H48" s="66" t="str">
        <f t="shared" si="1"/>
        <v>Không XL</v>
      </c>
      <c r="I48" s="70"/>
    </row>
    <row r="49" spans="1:10" s="12" customFormat="1" ht="15.75">
      <c r="A49" s="76">
        <v>38</v>
      </c>
      <c r="B49" s="87" t="s">
        <v>545</v>
      </c>
      <c r="C49" s="88" t="s">
        <v>310</v>
      </c>
      <c r="D49" s="71" t="s">
        <v>193</v>
      </c>
      <c r="E49" s="76"/>
      <c r="F49" s="66" t="str">
        <f t="shared" si="0"/>
        <v>Không XL</v>
      </c>
      <c r="G49" s="76"/>
      <c r="H49" s="66" t="str">
        <f t="shared" si="1"/>
        <v>Không XL</v>
      </c>
      <c r="I49" s="70" t="s">
        <v>316</v>
      </c>
    </row>
    <row r="50" spans="1:10" s="12" customFormat="1" ht="15.75">
      <c r="A50" s="76">
        <v>39</v>
      </c>
      <c r="B50" s="87" t="s">
        <v>546</v>
      </c>
      <c r="C50" s="88" t="s">
        <v>283</v>
      </c>
      <c r="D50" s="71" t="s">
        <v>311</v>
      </c>
      <c r="E50" s="76"/>
      <c r="F50" s="66" t="str">
        <f t="shared" si="0"/>
        <v>Không XL</v>
      </c>
      <c r="G50" s="76"/>
      <c r="H50" s="66" t="str">
        <f t="shared" si="1"/>
        <v>Không XL</v>
      </c>
      <c r="I50" s="70"/>
    </row>
    <row r="51" spans="1:10" ht="15.75">
      <c r="A51" s="46"/>
      <c r="B51" s="46"/>
      <c r="C51" s="123" t="s">
        <v>146</v>
      </c>
      <c r="D51" s="123"/>
      <c r="E51" s="123"/>
      <c r="F51" s="123"/>
      <c r="G51" s="123"/>
      <c r="H51" s="123"/>
      <c r="I51" s="123"/>
    </row>
    <row r="52" spans="1:10">
      <c r="C52" s="124" t="s">
        <v>147</v>
      </c>
      <c r="D52" s="125"/>
      <c r="E52" s="128" t="s">
        <v>142</v>
      </c>
      <c r="F52" s="129"/>
      <c r="G52" s="128" t="s">
        <v>143</v>
      </c>
      <c r="H52" s="129"/>
      <c r="I52" s="130" t="s">
        <v>13</v>
      </c>
    </row>
    <row r="53" spans="1:10" s="12" customFormat="1">
      <c r="C53" s="126"/>
      <c r="D53" s="127"/>
      <c r="E53" s="52" t="s">
        <v>148</v>
      </c>
      <c r="F53" s="19" t="s">
        <v>149</v>
      </c>
      <c r="G53" s="52" t="s">
        <v>148</v>
      </c>
      <c r="H53" s="19" t="s">
        <v>149</v>
      </c>
      <c r="I53" s="131"/>
    </row>
    <row r="54" spans="1:10">
      <c r="C54" s="105" t="s">
        <v>150</v>
      </c>
      <c r="D54" s="106"/>
      <c r="E54" s="58">
        <f>COUNTIF(F12:F50,"Xuất sắc")</f>
        <v>0</v>
      </c>
      <c r="F54" s="59">
        <f>E54*100/$A$50</f>
        <v>0</v>
      </c>
      <c r="G54" s="58">
        <f>COUNTIF(H12:H50,"Xuất sắc")</f>
        <v>0</v>
      </c>
      <c r="H54" s="59">
        <f>G54*100/$A$50</f>
        <v>0</v>
      </c>
      <c r="I54" s="60"/>
    </row>
    <row r="55" spans="1:10">
      <c r="C55" s="105" t="s">
        <v>151</v>
      </c>
      <c r="D55" s="106"/>
      <c r="E55" s="58">
        <f>COUNTIF(F12:F50,"Tốt")</f>
        <v>0</v>
      </c>
      <c r="F55" s="59">
        <f>E55*100/$A$50</f>
        <v>0</v>
      </c>
      <c r="G55" s="58">
        <f>COUNTIF(H12:H50,"Tốt")</f>
        <v>0</v>
      </c>
      <c r="H55" s="59">
        <f>G55*100/$A$50</f>
        <v>0</v>
      </c>
      <c r="I55" s="60"/>
    </row>
    <row r="56" spans="1:10">
      <c r="C56" s="105" t="s">
        <v>152</v>
      </c>
      <c r="D56" s="106"/>
      <c r="E56" s="58">
        <f>COUNTIF(F12:F50,"Khá")</f>
        <v>0</v>
      </c>
      <c r="F56" s="59">
        <f>E56*100/$A$50</f>
        <v>0</v>
      </c>
      <c r="G56" s="58">
        <f>COUNTIF(H12:H50,"Khá")</f>
        <v>0</v>
      </c>
      <c r="H56" s="59">
        <f>G56*100/$A$50</f>
        <v>0</v>
      </c>
      <c r="I56" s="60"/>
    </row>
    <row r="57" spans="1:10">
      <c r="C57" s="105" t="s">
        <v>153</v>
      </c>
      <c r="D57" s="106"/>
      <c r="E57" s="58">
        <f>COUNTIF(F12:F50,"TB")</f>
        <v>0</v>
      </c>
      <c r="F57" s="59">
        <f>E57*100/$A$50</f>
        <v>0</v>
      </c>
      <c r="G57" s="58">
        <f>COUNTIF(H12:H50,"TB")</f>
        <v>0</v>
      </c>
      <c r="H57" s="59">
        <f>G57*100/$A$50</f>
        <v>0</v>
      </c>
      <c r="I57" s="60"/>
    </row>
    <row r="58" spans="1:10">
      <c r="C58" s="105" t="s">
        <v>154</v>
      </c>
      <c r="D58" s="106"/>
      <c r="E58" s="58">
        <f>COUNTIF(F12:F50,"Yếu")</f>
        <v>0</v>
      </c>
      <c r="F58" s="59">
        <f>E58*100/$A$50</f>
        <v>0</v>
      </c>
      <c r="G58" s="58">
        <f>COUNTIF(H12:H50,"Yếu")</f>
        <v>0</v>
      </c>
      <c r="H58" s="59">
        <f>G58*100/$A$50</f>
        <v>0</v>
      </c>
      <c r="I58" s="60"/>
    </row>
    <row r="59" spans="1:10" ht="15.75" thickBot="1">
      <c r="C59" s="107" t="s">
        <v>155</v>
      </c>
      <c r="D59" s="108"/>
      <c r="E59" s="61">
        <f>COUNTIF(F12:F50,"Không XL")</f>
        <v>39</v>
      </c>
      <c r="F59" s="62">
        <f>E59*100/$A$50</f>
        <v>100</v>
      </c>
      <c r="G59" s="61">
        <f>COUNTIF(H12:H50,"Không XL")</f>
        <v>39</v>
      </c>
      <c r="H59" s="62">
        <f>G59*100/$A$50</f>
        <v>100</v>
      </c>
      <c r="I59" s="63"/>
    </row>
    <row r="60" spans="1:10">
      <c r="C60" s="75"/>
      <c r="D60" s="75"/>
      <c r="F60" s="64"/>
    </row>
    <row r="61" spans="1:10" ht="15.75">
      <c r="E61" s="109" t="s">
        <v>156</v>
      </c>
      <c r="F61" s="109"/>
      <c r="G61" s="109"/>
      <c r="H61" s="109"/>
      <c r="I61" s="109"/>
    </row>
    <row r="62" spans="1:10">
      <c r="A62" s="102" t="s">
        <v>157</v>
      </c>
      <c r="B62" s="102"/>
      <c r="C62" s="102"/>
      <c r="D62" s="102"/>
      <c r="E62" s="102"/>
      <c r="F62" s="102" t="s">
        <v>142</v>
      </c>
      <c r="G62" s="102"/>
      <c r="H62" s="102"/>
      <c r="I62" s="65" t="s">
        <v>158</v>
      </c>
      <c r="J62" s="65"/>
    </row>
    <row r="66" spans="1:9">
      <c r="A66" s="4">
        <v>1</v>
      </c>
      <c r="C66" s="101"/>
      <c r="D66" s="101"/>
      <c r="E66" s="101"/>
      <c r="F66" s="101"/>
      <c r="G66" s="101"/>
      <c r="H66" s="101"/>
    </row>
    <row r="67" spans="1:9">
      <c r="C67" s="101" t="s">
        <v>264</v>
      </c>
      <c r="D67" s="101"/>
      <c r="E67" s="101"/>
      <c r="F67" s="101" t="s">
        <v>312</v>
      </c>
      <c r="G67" s="101"/>
      <c r="H67" s="101"/>
      <c r="I67" s="4" t="s">
        <v>505</v>
      </c>
    </row>
  </sheetData>
  <mergeCells count="34">
    <mergeCell ref="C67:E67"/>
    <mergeCell ref="F67:H67"/>
    <mergeCell ref="C59:D59"/>
    <mergeCell ref="E61:I61"/>
    <mergeCell ref="A62:E62"/>
    <mergeCell ref="F62:H62"/>
    <mergeCell ref="C66:E66"/>
    <mergeCell ref="F66:H66"/>
    <mergeCell ref="C54:D54"/>
    <mergeCell ref="C55:D55"/>
    <mergeCell ref="C56:D56"/>
    <mergeCell ref="C57:D57"/>
    <mergeCell ref="C58:D58"/>
    <mergeCell ref="C51:I51"/>
    <mergeCell ref="C52:D53"/>
    <mergeCell ref="E52:F52"/>
    <mergeCell ref="G52:H52"/>
    <mergeCell ref="I52:I53"/>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s>
  <conditionalFormatting sqref="F12:F50 H12:H50">
    <cfRule type="cellIs" dxfId="15" priority="1" stopIfTrue="1" operator="equal">
      <formula>"SVG"</formula>
    </cfRule>
    <cfRule type="cellIs" dxfId="14" priority="2" stopIfTrue="1" operator="equal">
      <formula>"SVXS"</formula>
    </cfRule>
  </conditionalFormatting>
  <pageMargins left="0.3" right="0.25" top="0.16" bottom="0.22" header="0.16" footer="0.16"/>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topLeftCell="A19" workbookViewId="0">
      <selection activeCell="J53" sqref="J5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349</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81" t="s">
        <v>548</v>
      </c>
      <c r="C12" s="82" t="s">
        <v>317</v>
      </c>
      <c r="D12" s="83" t="s">
        <v>206</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t="s">
        <v>270</v>
      </c>
    </row>
    <row r="13" spans="1:20" s="12" customFormat="1" ht="17.45" customHeight="1">
      <c r="A13" s="69">
        <v>2</v>
      </c>
      <c r="B13" s="81" t="s">
        <v>549</v>
      </c>
      <c r="C13" s="82" t="s">
        <v>318</v>
      </c>
      <c r="D13" s="83" t="s">
        <v>206</v>
      </c>
      <c r="E13" s="69"/>
      <c r="F13" s="66" t="str">
        <f t="shared" ref="F13:F46" si="0">IF(AND(E13&gt;=90),"Xuất sắc",IF(AND(E13&gt;=80),"Tốt",IF(AND(E13&gt;=70),"Khá",IF(AND(E13&gt;=60),"TB",IF(AND(E13&gt;=50),"TB",IF(AND(E13&lt;50),IF(AND(E13&gt;0),"Yếu",IF(AND(E13=0),"Không XL"," "))))))))</f>
        <v>Không XL</v>
      </c>
      <c r="G13" s="69"/>
      <c r="H13" s="66" t="str">
        <f t="shared" ref="H13:H46" si="1">IF(AND(G13&gt;=90),"Xuất sắc",IF(AND(G13&gt;=80),"Tốt",IF(AND(G13&gt;=70),"Khá",IF(AND(G13&gt;=60),"TB",IF(AND(G13&gt;=50),"TB",IF(AND(G13&lt;50),IF(AND(G13&gt;0),"Yếu",IF(AND(G13=0),"Không XL"," "))))))))</f>
        <v>Không XL</v>
      </c>
      <c r="I13" s="70"/>
    </row>
    <row r="14" spans="1:20" s="12" customFormat="1" ht="17.45" customHeight="1">
      <c r="A14" s="69">
        <v>3</v>
      </c>
      <c r="B14" s="81" t="s">
        <v>550</v>
      </c>
      <c r="C14" s="82" t="s">
        <v>226</v>
      </c>
      <c r="D14" s="83" t="s">
        <v>198</v>
      </c>
      <c r="E14" s="69"/>
      <c r="F14" s="66" t="str">
        <f t="shared" si="0"/>
        <v>Không XL</v>
      </c>
      <c r="G14" s="69"/>
      <c r="H14" s="66" t="str">
        <f t="shared" si="1"/>
        <v>Không XL</v>
      </c>
      <c r="I14" s="70"/>
    </row>
    <row r="15" spans="1:20" s="12" customFormat="1" ht="17.45" customHeight="1">
      <c r="A15" s="69">
        <v>4</v>
      </c>
      <c r="B15" s="81" t="s">
        <v>551</v>
      </c>
      <c r="C15" s="82" t="s">
        <v>319</v>
      </c>
      <c r="D15" s="83" t="s">
        <v>160</v>
      </c>
      <c r="E15" s="69"/>
      <c r="F15" s="66" t="str">
        <f t="shared" si="0"/>
        <v>Không XL</v>
      </c>
      <c r="G15" s="69"/>
      <c r="H15" s="66" t="str">
        <f t="shared" si="1"/>
        <v>Không XL</v>
      </c>
      <c r="I15" s="70"/>
    </row>
    <row r="16" spans="1:20" s="12" customFormat="1" ht="17.45" customHeight="1">
      <c r="A16" s="69">
        <v>5</v>
      </c>
      <c r="B16" s="81" t="s">
        <v>552</v>
      </c>
      <c r="C16" s="82" t="s">
        <v>320</v>
      </c>
      <c r="D16" s="83" t="s">
        <v>321</v>
      </c>
      <c r="E16" s="69"/>
      <c r="F16" s="66" t="str">
        <f t="shared" si="0"/>
        <v>Không XL</v>
      </c>
      <c r="G16" s="69"/>
      <c r="H16" s="66" t="str">
        <f t="shared" si="1"/>
        <v>Không XL</v>
      </c>
      <c r="I16" s="70"/>
    </row>
    <row r="17" spans="1:9" s="12" customFormat="1" ht="15.75">
      <c r="A17" s="69">
        <v>6</v>
      </c>
      <c r="B17" s="84" t="s">
        <v>553</v>
      </c>
      <c r="C17" s="85" t="s">
        <v>322</v>
      </c>
      <c r="D17" s="86" t="s">
        <v>161</v>
      </c>
      <c r="E17" s="69"/>
      <c r="F17" s="66" t="str">
        <f t="shared" si="0"/>
        <v>Không XL</v>
      </c>
      <c r="G17" s="69"/>
      <c r="H17" s="66" t="str">
        <f t="shared" si="1"/>
        <v>Không XL</v>
      </c>
      <c r="I17" s="72"/>
    </row>
    <row r="18" spans="1:9" s="12" customFormat="1" ht="15.75">
      <c r="A18" s="69">
        <v>7</v>
      </c>
      <c r="B18" s="81" t="s">
        <v>554</v>
      </c>
      <c r="C18" s="82" t="s">
        <v>323</v>
      </c>
      <c r="D18" s="83" t="s">
        <v>324</v>
      </c>
      <c r="E18" s="69"/>
      <c r="F18" s="66" t="str">
        <f t="shared" si="0"/>
        <v>Không XL</v>
      </c>
      <c r="G18" s="69"/>
      <c r="H18" s="66" t="str">
        <f t="shared" si="1"/>
        <v>Không XL</v>
      </c>
      <c r="I18" s="70"/>
    </row>
    <row r="19" spans="1:9" s="12" customFormat="1" ht="15.75">
      <c r="A19" s="69">
        <v>8</v>
      </c>
      <c r="B19" s="81" t="s">
        <v>555</v>
      </c>
      <c r="C19" s="82" t="s">
        <v>325</v>
      </c>
      <c r="D19" s="83" t="s">
        <v>326</v>
      </c>
      <c r="E19" s="69"/>
      <c r="F19" s="66" t="str">
        <f t="shared" si="0"/>
        <v>Không XL</v>
      </c>
      <c r="G19" s="69"/>
      <c r="H19" s="66" t="str">
        <f t="shared" si="1"/>
        <v>Không XL</v>
      </c>
      <c r="I19" s="70"/>
    </row>
    <row r="20" spans="1:9" s="12" customFormat="1" ht="15.75">
      <c r="A20" s="69">
        <v>9</v>
      </c>
      <c r="B20" s="81" t="s">
        <v>556</v>
      </c>
      <c r="C20" s="82" t="s">
        <v>327</v>
      </c>
      <c r="D20" s="83" t="s">
        <v>328</v>
      </c>
      <c r="E20" s="69"/>
      <c r="F20" s="66" t="str">
        <f t="shared" si="0"/>
        <v>Không XL</v>
      </c>
      <c r="G20" s="69"/>
      <c r="H20" s="66" t="str">
        <f t="shared" si="1"/>
        <v>Không XL</v>
      </c>
      <c r="I20" s="70" t="s">
        <v>315</v>
      </c>
    </row>
    <row r="21" spans="1:9" s="12" customFormat="1" ht="15.75">
      <c r="A21" s="69">
        <v>10</v>
      </c>
      <c r="B21" s="81" t="s">
        <v>557</v>
      </c>
      <c r="C21" s="82" t="s">
        <v>329</v>
      </c>
      <c r="D21" s="83" t="s">
        <v>184</v>
      </c>
      <c r="E21" s="69"/>
      <c r="F21" s="66" t="str">
        <f t="shared" si="0"/>
        <v>Không XL</v>
      </c>
      <c r="G21" s="69"/>
      <c r="H21" s="66" t="str">
        <f t="shared" si="1"/>
        <v>Không XL</v>
      </c>
      <c r="I21" s="70"/>
    </row>
    <row r="22" spans="1:9" s="12" customFormat="1" ht="15.75">
      <c r="A22" s="69">
        <v>11</v>
      </c>
      <c r="B22" s="81" t="s">
        <v>558</v>
      </c>
      <c r="C22" s="82" t="s">
        <v>330</v>
      </c>
      <c r="D22" s="83" t="s">
        <v>163</v>
      </c>
      <c r="E22" s="69"/>
      <c r="F22" s="66" t="str">
        <f t="shared" si="0"/>
        <v>Không XL</v>
      </c>
      <c r="G22" s="69"/>
      <c r="H22" s="66" t="str">
        <f t="shared" si="1"/>
        <v>Không XL</v>
      </c>
      <c r="I22" s="70"/>
    </row>
    <row r="23" spans="1:9" s="12" customFormat="1" ht="15.75">
      <c r="A23" s="69">
        <v>12</v>
      </c>
      <c r="B23" s="81" t="s">
        <v>559</v>
      </c>
      <c r="C23" s="82" t="s">
        <v>240</v>
      </c>
      <c r="D23" s="83" t="s">
        <v>163</v>
      </c>
      <c r="E23" s="69"/>
      <c r="F23" s="66" t="str">
        <f t="shared" si="0"/>
        <v>Không XL</v>
      </c>
      <c r="G23" s="69"/>
      <c r="H23" s="66" t="str">
        <f t="shared" si="1"/>
        <v>Không XL</v>
      </c>
      <c r="I23" s="70"/>
    </row>
    <row r="24" spans="1:9" s="12" customFormat="1" ht="15.75">
      <c r="A24" s="69">
        <v>13</v>
      </c>
      <c r="B24" s="81" t="s">
        <v>560</v>
      </c>
      <c r="C24" s="82" t="s">
        <v>233</v>
      </c>
      <c r="D24" s="83" t="s">
        <v>163</v>
      </c>
      <c r="E24" s="69"/>
      <c r="F24" s="66" t="str">
        <f t="shared" si="0"/>
        <v>Không XL</v>
      </c>
      <c r="G24" s="69"/>
      <c r="H24" s="66" t="str">
        <f t="shared" si="1"/>
        <v>Không XL</v>
      </c>
      <c r="I24" s="70"/>
    </row>
    <row r="25" spans="1:9" s="12" customFormat="1" ht="15.75">
      <c r="A25" s="69">
        <v>14</v>
      </c>
      <c r="B25" s="81" t="s">
        <v>561</v>
      </c>
      <c r="C25" s="82" t="s">
        <v>331</v>
      </c>
      <c r="D25" s="83" t="s">
        <v>207</v>
      </c>
      <c r="E25" s="69"/>
      <c r="F25" s="66" t="str">
        <f t="shared" si="0"/>
        <v>Không XL</v>
      </c>
      <c r="G25" s="69"/>
      <c r="H25" s="66" t="str">
        <f t="shared" si="1"/>
        <v>Không XL</v>
      </c>
      <c r="I25" s="70"/>
    </row>
    <row r="26" spans="1:9" s="12" customFormat="1" ht="15.75">
      <c r="A26" s="69">
        <v>15</v>
      </c>
      <c r="B26" s="81" t="s">
        <v>562</v>
      </c>
      <c r="C26" s="82" t="s">
        <v>332</v>
      </c>
      <c r="D26" s="83" t="s">
        <v>185</v>
      </c>
      <c r="E26" s="69"/>
      <c r="F26" s="66" t="str">
        <f t="shared" si="0"/>
        <v>Không XL</v>
      </c>
      <c r="G26" s="69"/>
      <c r="H26" s="66" t="str">
        <f t="shared" si="1"/>
        <v>Không XL</v>
      </c>
      <c r="I26" s="70"/>
    </row>
    <row r="27" spans="1:9" s="12" customFormat="1" ht="15.75">
      <c r="A27" s="69">
        <v>16</v>
      </c>
      <c r="B27" s="81" t="s">
        <v>563</v>
      </c>
      <c r="C27" s="82" t="s">
        <v>333</v>
      </c>
      <c r="D27" s="83" t="s">
        <v>187</v>
      </c>
      <c r="E27" s="69"/>
      <c r="F27" s="66" t="str">
        <f t="shared" si="0"/>
        <v>Không XL</v>
      </c>
      <c r="G27" s="69"/>
      <c r="H27" s="66" t="str">
        <f t="shared" si="1"/>
        <v>Không XL</v>
      </c>
      <c r="I27" s="70"/>
    </row>
    <row r="28" spans="1:9" s="12" customFormat="1" ht="15.75">
      <c r="A28" s="69">
        <v>17</v>
      </c>
      <c r="B28" s="81" t="s">
        <v>564</v>
      </c>
      <c r="C28" s="82" t="s">
        <v>334</v>
      </c>
      <c r="D28" s="83" t="s">
        <v>187</v>
      </c>
      <c r="E28" s="69"/>
      <c r="F28" s="66" t="str">
        <f t="shared" si="0"/>
        <v>Không XL</v>
      </c>
      <c r="G28" s="69"/>
      <c r="H28" s="66" t="str">
        <f t="shared" si="1"/>
        <v>Không XL</v>
      </c>
      <c r="I28" s="70"/>
    </row>
    <row r="29" spans="1:9" s="12" customFormat="1" ht="15.75">
      <c r="A29" s="69">
        <v>18</v>
      </c>
      <c r="B29" s="81" t="s">
        <v>565</v>
      </c>
      <c r="C29" s="82" t="s">
        <v>215</v>
      </c>
      <c r="D29" s="83" t="s">
        <v>174</v>
      </c>
      <c r="E29" s="69"/>
      <c r="F29" s="66" t="str">
        <f t="shared" si="0"/>
        <v>Không XL</v>
      </c>
      <c r="G29" s="69"/>
      <c r="H29" s="66" t="str">
        <f t="shared" si="1"/>
        <v>Không XL</v>
      </c>
      <c r="I29" s="70"/>
    </row>
    <row r="30" spans="1:9" s="12" customFormat="1" ht="15.75">
      <c r="A30" s="69">
        <v>19</v>
      </c>
      <c r="B30" s="81" t="s">
        <v>566</v>
      </c>
      <c r="C30" s="82" t="s">
        <v>335</v>
      </c>
      <c r="D30" s="83" t="s">
        <v>336</v>
      </c>
      <c r="E30" s="69"/>
      <c r="F30" s="66" t="str">
        <f t="shared" si="0"/>
        <v>Không XL</v>
      </c>
      <c r="G30" s="69"/>
      <c r="H30" s="66" t="str">
        <f t="shared" si="1"/>
        <v>Không XL</v>
      </c>
      <c r="I30" s="70" t="s">
        <v>316</v>
      </c>
    </row>
    <row r="31" spans="1:9" s="12" customFormat="1" ht="15.75">
      <c r="A31" s="69">
        <v>20</v>
      </c>
      <c r="B31" s="81" t="s">
        <v>567</v>
      </c>
      <c r="C31" s="82" t="s">
        <v>245</v>
      </c>
      <c r="D31" s="83" t="s">
        <v>337</v>
      </c>
      <c r="E31" s="69"/>
      <c r="F31" s="66" t="str">
        <f t="shared" si="0"/>
        <v>Không XL</v>
      </c>
      <c r="G31" s="69"/>
      <c r="H31" s="66" t="str">
        <f t="shared" si="1"/>
        <v>Không XL</v>
      </c>
      <c r="I31" s="70"/>
    </row>
    <row r="32" spans="1:9" s="12" customFormat="1" ht="15.75">
      <c r="A32" s="69">
        <v>21</v>
      </c>
      <c r="B32" s="81" t="s">
        <v>568</v>
      </c>
      <c r="C32" s="82" t="s">
        <v>338</v>
      </c>
      <c r="D32" s="83" t="s">
        <v>241</v>
      </c>
      <c r="E32" s="69"/>
      <c r="F32" s="66" t="str">
        <f t="shared" si="0"/>
        <v>Không XL</v>
      </c>
      <c r="G32" s="69"/>
      <c r="H32" s="66" t="str">
        <f t="shared" si="1"/>
        <v>Không XL</v>
      </c>
      <c r="I32" s="70"/>
    </row>
    <row r="33" spans="1:9" s="12" customFormat="1" ht="15.75">
      <c r="A33" s="69">
        <v>22</v>
      </c>
      <c r="B33" s="81" t="s">
        <v>569</v>
      </c>
      <c r="C33" s="82" t="s">
        <v>339</v>
      </c>
      <c r="D33" s="83" t="s">
        <v>189</v>
      </c>
      <c r="E33" s="69"/>
      <c r="F33" s="66" t="str">
        <f t="shared" si="0"/>
        <v>Không XL</v>
      </c>
      <c r="G33" s="69"/>
      <c r="H33" s="66" t="str">
        <f t="shared" si="1"/>
        <v>Không XL</v>
      </c>
      <c r="I33" s="70"/>
    </row>
    <row r="34" spans="1:9" s="12" customFormat="1" ht="15.75">
      <c r="A34" s="69">
        <v>23</v>
      </c>
      <c r="B34" s="81" t="s">
        <v>570</v>
      </c>
      <c r="C34" s="82" t="s">
        <v>340</v>
      </c>
      <c r="D34" s="83" t="s">
        <v>195</v>
      </c>
      <c r="E34" s="69"/>
      <c r="F34" s="66" t="str">
        <f t="shared" si="0"/>
        <v>Không XL</v>
      </c>
      <c r="G34" s="69"/>
      <c r="H34" s="66" t="str">
        <f t="shared" si="1"/>
        <v>Không XL</v>
      </c>
      <c r="I34" s="70"/>
    </row>
    <row r="35" spans="1:9" s="12" customFormat="1" ht="15.75">
      <c r="A35" s="69">
        <v>24</v>
      </c>
      <c r="B35" s="81" t="s">
        <v>571</v>
      </c>
      <c r="C35" s="82" t="s">
        <v>341</v>
      </c>
      <c r="D35" s="83" t="s">
        <v>179</v>
      </c>
      <c r="E35" s="69"/>
      <c r="F35" s="66" t="str">
        <f t="shared" si="0"/>
        <v>Không XL</v>
      </c>
      <c r="G35" s="69"/>
      <c r="H35" s="66" t="str">
        <f t="shared" si="1"/>
        <v>Không XL</v>
      </c>
      <c r="I35" s="70"/>
    </row>
    <row r="36" spans="1:9" s="12" customFormat="1" ht="15.75">
      <c r="A36" s="69">
        <v>25</v>
      </c>
      <c r="B36" s="81" t="s">
        <v>572</v>
      </c>
      <c r="C36" s="82" t="s">
        <v>169</v>
      </c>
      <c r="D36" s="83" t="s">
        <v>211</v>
      </c>
      <c r="E36" s="69"/>
      <c r="F36" s="66" t="str">
        <f t="shared" si="0"/>
        <v>Không XL</v>
      </c>
      <c r="G36" s="69"/>
      <c r="H36" s="66" t="str">
        <f t="shared" si="1"/>
        <v>Không XL</v>
      </c>
      <c r="I36" s="70" t="s">
        <v>313</v>
      </c>
    </row>
    <row r="37" spans="1:9" s="12" customFormat="1" ht="15.75">
      <c r="A37" s="69">
        <v>26</v>
      </c>
      <c r="B37" s="81" t="s">
        <v>573</v>
      </c>
      <c r="C37" s="82" t="s">
        <v>220</v>
      </c>
      <c r="D37" s="83" t="s">
        <v>211</v>
      </c>
      <c r="E37" s="69"/>
      <c r="F37" s="66" t="str">
        <f t="shared" si="0"/>
        <v>Không XL</v>
      </c>
      <c r="G37" s="69"/>
      <c r="H37" s="66" t="str">
        <f t="shared" si="1"/>
        <v>Không XL</v>
      </c>
      <c r="I37" s="70"/>
    </row>
    <row r="38" spans="1:9" s="12" customFormat="1" ht="15.75">
      <c r="A38" s="69">
        <v>27</v>
      </c>
      <c r="B38" s="81" t="s">
        <v>574</v>
      </c>
      <c r="C38" s="82" t="s">
        <v>342</v>
      </c>
      <c r="D38" s="83" t="s">
        <v>225</v>
      </c>
      <c r="E38" s="69"/>
      <c r="F38" s="66" t="str">
        <f t="shared" si="0"/>
        <v>Không XL</v>
      </c>
      <c r="G38" s="69"/>
      <c r="H38" s="66" t="str">
        <f t="shared" si="1"/>
        <v>Không XL</v>
      </c>
      <c r="I38" s="70"/>
    </row>
    <row r="39" spans="1:9" s="12" customFormat="1" ht="15.75">
      <c r="A39" s="69">
        <v>28</v>
      </c>
      <c r="B39" s="81" t="s">
        <v>575</v>
      </c>
      <c r="C39" s="82" t="s">
        <v>343</v>
      </c>
      <c r="D39" s="83" t="s">
        <v>192</v>
      </c>
      <c r="E39" s="69"/>
      <c r="F39" s="66" t="str">
        <f t="shared" si="0"/>
        <v>Không XL</v>
      </c>
      <c r="G39" s="69"/>
      <c r="H39" s="66" t="str">
        <f t="shared" si="1"/>
        <v>Không XL</v>
      </c>
      <c r="I39" s="70"/>
    </row>
    <row r="40" spans="1:9" s="12" customFormat="1" ht="15.75">
      <c r="A40" s="69">
        <v>29</v>
      </c>
      <c r="B40" s="81" t="s">
        <v>576</v>
      </c>
      <c r="C40" s="82" t="s">
        <v>344</v>
      </c>
      <c r="D40" s="83" t="s">
        <v>181</v>
      </c>
      <c r="E40" s="69"/>
      <c r="F40" s="66" t="str">
        <f t="shared" si="0"/>
        <v>Không XL</v>
      </c>
      <c r="G40" s="69"/>
      <c r="H40" s="66" t="str">
        <f t="shared" si="1"/>
        <v>Không XL</v>
      </c>
      <c r="I40" s="70"/>
    </row>
    <row r="41" spans="1:9" s="12" customFormat="1" ht="15.75">
      <c r="A41" s="69">
        <v>30</v>
      </c>
      <c r="B41" s="81" t="s">
        <v>577</v>
      </c>
      <c r="C41" s="82" t="s">
        <v>345</v>
      </c>
      <c r="D41" s="83" t="s">
        <v>219</v>
      </c>
      <c r="E41" s="69"/>
      <c r="F41" s="66" t="str">
        <f t="shared" si="0"/>
        <v>Không XL</v>
      </c>
      <c r="G41" s="69"/>
      <c r="H41" s="66" t="str">
        <f t="shared" si="1"/>
        <v>Không XL</v>
      </c>
      <c r="I41" s="70"/>
    </row>
    <row r="42" spans="1:9" s="12" customFormat="1" ht="15.75">
      <c r="A42" s="69">
        <v>31</v>
      </c>
      <c r="B42" s="81" t="s">
        <v>578</v>
      </c>
      <c r="C42" s="82" t="s">
        <v>169</v>
      </c>
      <c r="D42" s="83" t="s">
        <v>227</v>
      </c>
      <c r="E42" s="69"/>
      <c r="F42" s="66" t="str">
        <f t="shared" si="0"/>
        <v>Không XL</v>
      </c>
      <c r="G42" s="69"/>
      <c r="H42" s="66" t="str">
        <f t="shared" si="1"/>
        <v>Không XL</v>
      </c>
      <c r="I42" s="70" t="s">
        <v>269</v>
      </c>
    </row>
    <row r="43" spans="1:9" s="12" customFormat="1" ht="15.75">
      <c r="A43" s="69">
        <v>32</v>
      </c>
      <c r="B43" s="81" t="s">
        <v>579</v>
      </c>
      <c r="C43" s="82" t="s">
        <v>249</v>
      </c>
      <c r="D43" s="83" t="s">
        <v>190</v>
      </c>
      <c r="E43" s="69"/>
      <c r="F43" s="66" t="str">
        <f t="shared" si="0"/>
        <v>Không XL</v>
      </c>
      <c r="G43" s="69"/>
      <c r="H43" s="66" t="str">
        <f t="shared" si="1"/>
        <v>Không XL</v>
      </c>
      <c r="I43" s="70" t="s">
        <v>314</v>
      </c>
    </row>
    <row r="44" spans="1:9" s="12" customFormat="1" ht="15.75">
      <c r="A44" s="69">
        <v>33</v>
      </c>
      <c r="B44" s="81" t="s">
        <v>580</v>
      </c>
      <c r="C44" s="82" t="s">
        <v>346</v>
      </c>
      <c r="D44" s="83" t="s">
        <v>254</v>
      </c>
      <c r="E44" s="69"/>
      <c r="F44" s="66" t="str">
        <f t="shared" si="0"/>
        <v>Không XL</v>
      </c>
      <c r="G44" s="69"/>
      <c r="H44" s="66" t="str">
        <f t="shared" si="1"/>
        <v>Không XL</v>
      </c>
      <c r="I44" s="70"/>
    </row>
    <row r="45" spans="1:9" s="12" customFormat="1" ht="15.75">
      <c r="A45" s="69">
        <v>34</v>
      </c>
      <c r="B45" s="81" t="s">
        <v>581</v>
      </c>
      <c r="C45" s="82" t="s">
        <v>347</v>
      </c>
      <c r="D45" s="83" t="s">
        <v>258</v>
      </c>
      <c r="E45" s="69"/>
      <c r="F45" s="66" t="str">
        <f t="shared" si="0"/>
        <v>Không XL</v>
      </c>
      <c r="G45" s="69"/>
      <c r="H45" s="66" t="str">
        <f t="shared" si="1"/>
        <v>Không XL</v>
      </c>
      <c r="I45" s="70" t="s">
        <v>265</v>
      </c>
    </row>
    <row r="46" spans="1:9" s="12" customFormat="1" ht="15.75">
      <c r="A46" s="69">
        <v>35</v>
      </c>
      <c r="B46" s="81" t="s">
        <v>582</v>
      </c>
      <c r="C46" s="82" t="s">
        <v>348</v>
      </c>
      <c r="D46" s="83" t="s">
        <v>258</v>
      </c>
      <c r="E46" s="69"/>
      <c r="F46" s="66" t="str">
        <f t="shared" si="0"/>
        <v>Không XL</v>
      </c>
      <c r="G46" s="69"/>
      <c r="H46" s="66" t="str">
        <f t="shared" si="1"/>
        <v>Không XL</v>
      </c>
      <c r="I46" s="70"/>
    </row>
    <row r="47" spans="1:9" ht="15.75">
      <c r="A47" s="46"/>
      <c r="B47" s="46"/>
      <c r="C47" s="123" t="s">
        <v>146</v>
      </c>
      <c r="D47" s="123"/>
      <c r="E47" s="123"/>
      <c r="F47" s="123"/>
      <c r="G47" s="123"/>
      <c r="H47" s="123"/>
      <c r="I47" s="123"/>
    </row>
    <row r="48" spans="1:9">
      <c r="C48" s="124" t="s">
        <v>147</v>
      </c>
      <c r="D48" s="125"/>
      <c r="E48" s="128" t="s">
        <v>142</v>
      </c>
      <c r="F48" s="129"/>
      <c r="G48" s="128" t="s">
        <v>143</v>
      </c>
      <c r="H48" s="129"/>
      <c r="I48" s="130" t="s">
        <v>13</v>
      </c>
    </row>
    <row r="49" spans="1:10" s="12" customFormat="1">
      <c r="C49" s="126"/>
      <c r="D49" s="127"/>
      <c r="E49" s="52" t="s">
        <v>148</v>
      </c>
      <c r="F49" s="19" t="s">
        <v>149</v>
      </c>
      <c r="G49" s="52" t="s">
        <v>148</v>
      </c>
      <c r="H49" s="19" t="s">
        <v>149</v>
      </c>
      <c r="I49" s="131"/>
    </row>
    <row r="50" spans="1:10">
      <c r="C50" s="105" t="s">
        <v>150</v>
      </c>
      <c r="D50" s="106"/>
      <c r="E50" s="58">
        <f>COUNTIF(F12:F46,"Xuất sắc")</f>
        <v>0</v>
      </c>
      <c r="F50" s="59">
        <f>E50*100/$A$46</f>
        <v>0</v>
      </c>
      <c r="G50" s="58">
        <f>COUNTIF(H12:H46,"Xuất sắc")</f>
        <v>0</v>
      </c>
      <c r="H50" s="59">
        <f>G50*100/$A$46</f>
        <v>0</v>
      </c>
      <c r="I50" s="60"/>
    </row>
    <row r="51" spans="1:10">
      <c r="C51" s="105" t="s">
        <v>151</v>
      </c>
      <c r="D51" s="106"/>
      <c r="E51" s="58">
        <f>COUNTIF(F12:F46,"Tốt")</f>
        <v>0</v>
      </c>
      <c r="F51" s="59">
        <f>E51*100/$A$46</f>
        <v>0</v>
      </c>
      <c r="G51" s="58">
        <f>COUNTIF(H12:H46,"Tốt")</f>
        <v>0</v>
      </c>
      <c r="H51" s="59">
        <f>G51*100/$A$46</f>
        <v>0</v>
      </c>
      <c r="I51" s="60"/>
    </row>
    <row r="52" spans="1:10">
      <c r="C52" s="105" t="s">
        <v>152</v>
      </c>
      <c r="D52" s="106"/>
      <c r="E52" s="58">
        <f>COUNTIF(F12:F46,"Khá")</f>
        <v>0</v>
      </c>
      <c r="F52" s="59">
        <f>E52*100/$A$46</f>
        <v>0</v>
      </c>
      <c r="G52" s="58">
        <f>COUNTIF(H12:H46,"Khá")</f>
        <v>0</v>
      </c>
      <c r="H52" s="59">
        <f>G52*100/$A$46</f>
        <v>0</v>
      </c>
      <c r="I52" s="60"/>
    </row>
    <row r="53" spans="1:10">
      <c r="C53" s="105" t="s">
        <v>153</v>
      </c>
      <c r="D53" s="106"/>
      <c r="E53" s="58">
        <f>COUNTIF(F12:F46,"TB")</f>
        <v>0</v>
      </c>
      <c r="F53" s="59">
        <f>E53*100/$A$46</f>
        <v>0</v>
      </c>
      <c r="G53" s="58">
        <f>COUNTIF(H12:H46,"TB")</f>
        <v>0</v>
      </c>
      <c r="H53" s="59">
        <f>G53*100/$A$46</f>
        <v>0</v>
      </c>
      <c r="I53" s="60"/>
    </row>
    <row r="54" spans="1:10">
      <c r="C54" s="105" t="s">
        <v>154</v>
      </c>
      <c r="D54" s="106"/>
      <c r="E54" s="58">
        <f>COUNTIF(F12:F46,"Yếu")</f>
        <v>0</v>
      </c>
      <c r="F54" s="59">
        <f>E54*100/$A$46</f>
        <v>0</v>
      </c>
      <c r="G54" s="58">
        <f>COUNTIF(H12:H46,"Yếu")</f>
        <v>0</v>
      </c>
      <c r="H54" s="59">
        <f>G54*100/$A$46</f>
        <v>0</v>
      </c>
      <c r="I54" s="60"/>
    </row>
    <row r="55" spans="1:10" ht="15.75" thickBot="1">
      <c r="C55" s="107" t="s">
        <v>155</v>
      </c>
      <c r="D55" s="108"/>
      <c r="E55" s="61">
        <f>COUNTIF(F12:F46,"Không XL")</f>
        <v>35</v>
      </c>
      <c r="F55" s="62">
        <f>E55*100/$A$46</f>
        <v>100</v>
      </c>
      <c r="G55" s="61">
        <f>COUNTIF(H12:H46,"Không XL")</f>
        <v>35</v>
      </c>
      <c r="H55" s="62">
        <f>G55*100/$A$46</f>
        <v>100</v>
      </c>
      <c r="I55" s="63"/>
    </row>
    <row r="56" spans="1:10">
      <c r="C56" s="68"/>
      <c r="D56" s="68"/>
      <c r="F56" s="64"/>
    </row>
    <row r="57" spans="1:10" ht="15.75">
      <c r="E57" s="109" t="s">
        <v>156</v>
      </c>
      <c r="F57" s="109"/>
      <c r="G57" s="109"/>
      <c r="H57" s="109"/>
      <c r="I57" s="109"/>
    </row>
    <row r="58" spans="1:10">
      <c r="A58" s="102" t="s">
        <v>157</v>
      </c>
      <c r="B58" s="102"/>
      <c r="C58" s="102"/>
      <c r="D58" s="102"/>
      <c r="E58" s="102"/>
      <c r="F58" s="102" t="s">
        <v>142</v>
      </c>
      <c r="G58" s="102"/>
      <c r="H58" s="102"/>
      <c r="I58" s="65" t="s">
        <v>158</v>
      </c>
      <c r="J58" s="65"/>
    </row>
    <row r="62" spans="1:10">
      <c r="A62" s="4">
        <v>1</v>
      </c>
    </row>
    <row r="63" spans="1:10">
      <c r="C63" s="101" t="s">
        <v>264</v>
      </c>
      <c r="D63" s="101"/>
      <c r="E63" s="101"/>
      <c r="F63" s="101" t="s">
        <v>506</v>
      </c>
      <c r="G63" s="101"/>
      <c r="H63" s="101"/>
      <c r="I63" s="89" t="s">
        <v>507</v>
      </c>
    </row>
  </sheetData>
  <mergeCells count="32">
    <mergeCell ref="C63:E63"/>
    <mergeCell ref="F63:H63"/>
    <mergeCell ref="A2:D2"/>
    <mergeCell ref="E2:I2"/>
    <mergeCell ref="A3:D3"/>
    <mergeCell ref="E3:I3"/>
    <mergeCell ref="A4:D4"/>
    <mergeCell ref="E4:I4"/>
    <mergeCell ref="C50:D50"/>
    <mergeCell ref="A5:D5"/>
    <mergeCell ref="A6:I6"/>
    <mergeCell ref="A7:I7"/>
    <mergeCell ref="A8:I8"/>
    <mergeCell ref="A10:A11"/>
    <mergeCell ref="B10:B11"/>
    <mergeCell ref="C10:D11"/>
    <mergeCell ref="E10:F10"/>
    <mergeCell ref="G10:H10"/>
    <mergeCell ref="I10:I11"/>
    <mergeCell ref="C47:I47"/>
    <mergeCell ref="C48:D49"/>
    <mergeCell ref="E48:F48"/>
    <mergeCell ref="G48:H48"/>
    <mergeCell ref="I48:I49"/>
    <mergeCell ref="A58:E58"/>
    <mergeCell ref="F58:H58"/>
    <mergeCell ref="C51:D51"/>
    <mergeCell ref="C52:D52"/>
    <mergeCell ref="C53:D53"/>
    <mergeCell ref="C54:D54"/>
    <mergeCell ref="C55:D55"/>
    <mergeCell ref="E57:I57"/>
  </mergeCells>
  <conditionalFormatting sqref="F12:F46 H12:H46">
    <cfRule type="cellIs" dxfId="13" priority="1" stopIfTrue="1" operator="equal">
      <formula>"SVG"</formula>
    </cfRule>
    <cfRule type="cellIs" dxfId="12" priority="2" stopIfTrue="1" operator="equal">
      <formula>"SVXS"</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1"/>
  <sheetViews>
    <sheetView topLeftCell="A43" workbookViewId="0">
      <selection activeCell="H74" sqref="H7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402</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53">
        <v>22002447</v>
      </c>
      <c r="C12" s="54" t="s">
        <v>182</v>
      </c>
      <c r="D12" s="71" t="s">
        <v>160</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row>
    <row r="13" spans="1:20" s="12" customFormat="1" ht="17.45" customHeight="1">
      <c r="A13" s="69">
        <v>2</v>
      </c>
      <c r="B13" s="53">
        <v>22003333</v>
      </c>
      <c r="C13" s="54" t="s">
        <v>350</v>
      </c>
      <c r="D13" s="71" t="s">
        <v>160</v>
      </c>
      <c r="E13" s="69"/>
      <c r="F13" s="66" t="str">
        <f t="shared" ref="F13:F64" si="0">IF(AND(E13&gt;=90),"Xuất sắc",IF(AND(E13&gt;=80),"Tốt",IF(AND(E13&gt;=70),"Khá",IF(AND(E13&gt;=60),"TB",IF(AND(E13&gt;=50),"TB",IF(AND(E13&lt;50),IF(AND(E13&gt;0),"Yếu",IF(AND(E13=0),"Không XL"," "))))))))</f>
        <v>Không XL</v>
      </c>
      <c r="G13" s="69"/>
      <c r="H13" s="66" t="str">
        <f t="shared" ref="H13:H64" si="1">IF(AND(G13&gt;=90),"Xuất sắc",IF(AND(G13&gt;=80),"Tốt",IF(AND(G13&gt;=70),"Khá",IF(AND(G13&gt;=60),"TB",IF(AND(G13&gt;=50),"TB",IF(AND(G13&lt;50),IF(AND(G13&gt;0),"Yếu",IF(AND(G13=0),"Không XL"," "))))))))</f>
        <v>Không XL</v>
      </c>
      <c r="I13" s="70"/>
    </row>
    <row r="14" spans="1:20" s="12" customFormat="1" ht="17.45" customHeight="1">
      <c r="A14" s="69">
        <v>3</v>
      </c>
      <c r="B14" s="53">
        <v>22003211</v>
      </c>
      <c r="C14" s="54" t="s">
        <v>351</v>
      </c>
      <c r="D14" s="71" t="s">
        <v>160</v>
      </c>
      <c r="E14" s="69"/>
      <c r="F14" s="66" t="str">
        <f t="shared" si="0"/>
        <v>Không XL</v>
      </c>
      <c r="G14" s="69"/>
      <c r="H14" s="66" t="str">
        <f t="shared" si="1"/>
        <v>Không XL</v>
      </c>
      <c r="I14" s="70"/>
    </row>
    <row r="15" spans="1:20" s="12" customFormat="1" ht="17.45" customHeight="1">
      <c r="A15" s="69">
        <v>4</v>
      </c>
      <c r="B15" s="53">
        <v>22002406</v>
      </c>
      <c r="C15" s="54" t="s">
        <v>352</v>
      </c>
      <c r="D15" s="71" t="s">
        <v>161</v>
      </c>
      <c r="E15" s="69"/>
      <c r="F15" s="66" t="str">
        <f t="shared" si="0"/>
        <v>Không XL</v>
      </c>
      <c r="G15" s="69"/>
      <c r="H15" s="66" t="str">
        <f t="shared" si="1"/>
        <v>Không XL</v>
      </c>
      <c r="I15" s="70"/>
    </row>
    <row r="16" spans="1:20" s="12" customFormat="1" ht="17.45" customHeight="1">
      <c r="A16" s="69">
        <v>5</v>
      </c>
      <c r="B16" s="53">
        <v>22002960</v>
      </c>
      <c r="C16" s="54" t="s">
        <v>353</v>
      </c>
      <c r="D16" s="71" t="s">
        <v>354</v>
      </c>
      <c r="E16" s="69"/>
      <c r="F16" s="66" t="str">
        <f t="shared" si="0"/>
        <v>Không XL</v>
      </c>
      <c r="G16" s="69"/>
      <c r="H16" s="66" t="str">
        <f t="shared" si="1"/>
        <v>Không XL</v>
      </c>
      <c r="I16" s="70" t="s">
        <v>265</v>
      </c>
    </row>
    <row r="17" spans="1:9" s="12" customFormat="1" ht="15.75">
      <c r="A17" s="69">
        <v>6</v>
      </c>
      <c r="B17" s="53">
        <v>22003067</v>
      </c>
      <c r="C17" s="54" t="s">
        <v>355</v>
      </c>
      <c r="D17" s="71" t="s">
        <v>263</v>
      </c>
      <c r="E17" s="69"/>
      <c r="F17" s="66" t="str">
        <f t="shared" si="0"/>
        <v>Không XL</v>
      </c>
      <c r="G17" s="69"/>
      <c r="H17" s="66" t="str">
        <f t="shared" si="1"/>
        <v>Không XL</v>
      </c>
      <c r="I17" s="72"/>
    </row>
    <row r="18" spans="1:9" s="12" customFormat="1" ht="15.75">
      <c r="A18" s="69">
        <v>7</v>
      </c>
      <c r="B18" s="53">
        <v>22003036</v>
      </c>
      <c r="C18" s="54" t="s">
        <v>356</v>
      </c>
      <c r="D18" s="71" t="s">
        <v>167</v>
      </c>
      <c r="E18" s="69"/>
      <c r="F18" s="66" t="str">
        <f t="shared" si="0"/>
        <v>Không XL</v>
      </c>
      <c r="G18" s="69"/>
      <c r="H18" s="66" t="str">
        <f t="shared" si="1"/>
        <v>Không XL</v>
      </c>
      <c r="I18" s="70"/>
    </row>
    <row r="19" spans="1:9" s="12" customFormat="1" ht="15.75">
      <c r="A19" s="69">
        <v>8</v>
      </c>
      <c r="B19" s="53">
        <v>22003401</v>
      </c>
      <c r="C19" s="54" t="s">
        <v>357</v>
      </c>
      <c r="D19" s="71" t="s">
        <v>358</v>
      </c>
      <c r="E19" s="69"/>
      <c r="F19" s="66" t="str">
        <f t="shared" si="0"/>
        <v>Không XL</v>
      </c>
      <c r="G19" s="69"/>
      <c r="H19" s="66" t="str">
        <f t="shared" si="1"/>
        <v>Không XL</v>
      </c>
      <c r="I19" s="70"/>
    </row>
    <row r="20" spans="1:9" s="12" customFormat="1" ht="15.75">
      <c r="A20" s="69">
        <v>9</v>
      </c>
      <c r="B20" s="53">
        <v>22001630</v>
      </c>
      <c r="C20" s="54" t="s">
        <v>359</v>
      </c>
      <c r="D20" s="71" t="s">
        <v>360</v>
      </c>
      <c r="E20" s="69"/>
      <c r="F20" s="66" t="str">
        <f t="shared" si="0"/>
        <v>Không XL</v>
      </c>
      <c r="G20" s="69"/>
      <c r="H20" s="66" t="str">
        <f t="shared" si="1"/>
        <v>Không XL</v>
      </c>
      <c r="I20" s="70"/>
    </row>
    <row r="21" spans="1:9" s="12" customFormat="1" ht="15.75">
      <c r="A21" s="69">
        <v>10</v>
      </c>
      <c r="B21" s="53">
        <v>22003144</v>
      </c>
      <c r="C21" s="54" t="s">
        <v>361</v>
      </c>
      <c r="D21" s="71" t="s">
        <v>362</v>
      </c>
      <c r="E21" s="69"/>
      <c r="F21" s="66" t="str">
        <f t="shared" si="0"/>
        <v>Không XL</v>
      </c>
      <c r="G21" s="69"/>
      <c r="H21" s="66" t="str">
        <f t="shared" si="1"/>
        <v>Không XL</v>
      </c>
      <c r="I21" s="70"/>
    </row>
    <row r="22" spans="1:9" s="12" customFormat="1" ht="15.75">
      <c r="A22" s="69">
        <v>11</v>
      </c>
      <c r="B22" s="53">
        <v>22003126</v>
      </c>
      <c r="C22" s="54" t="s">
        <v>201</v>
      </c>
      <c r="D22" s="71" t="s">
        <v>229</v>
      </c>
      <c r="E22" s="69"/>
      <c r="F22" s="66" t="str">
        <f t="shared" si="0"/>
        <v>Không XL</v>
      </c>
      <c r="G22" s="69"/>
      <c r="H22" s="66" t="str">
        <f t="shared" si="1"/>
        <v>Không XL</v>
      </c>
      <c r="I22" s="70"/>
    </row>
    <row r="23" spans="1:9" s="12" customFormat="1" ht="15.75">
      <c r="A23" s="69">
        <v>12</v>
      </c>
      <c r="B23" s="53">
        <v>22001852</v>
      </c>
      <c r="C23" s="54" t="s">
        <v>363</v>
      </c>
      <c r="D23" s="71" t="s">
        <v>162</v>
      </c>
      <c r="E23" s="69"/>
      <c r="F23" s="66" t="str">
        <f t="shared" si="0"/>
        <v>Không XL</v>
      </c>
      <c r="G23" s="69"/>
      <c r="H23" s="66" t="str">
        <f t="shared" si="1"/>
        <v>Không XL</v>
      </c>
      <c r="I23" s="70"/>
    </row>
    <row r="24" spans="1:9" s="12" customFormat="1" ht="15.75">
      <c r="A24" s="69">
        <v>13</v>
      </c>
      <c r="B24" s="53">
        <v>22002962</v>
      </c>
      <c r="C24" s="54" t="s">
        <v>364</v>
      </c>
      <c r="D24" s="71" t="s">
        <v>365</v>
      </c>
      <c r="E24" s="69"/>
      <c r="F24" s="66" t="str">
        <f t="shared" si="0"/>
        <v>Không XL</v>
      </c>
      <c r="G24" s="69"/>
      <c r="H24" s="66" t="str">
        <f t="shared" si="1"/>
        <v>Không XL</v>
      </c>
      <c r="I24" s="70"/>
    </row>
    <row r="25" spans="1:9" s="12" customFormat="1" ht="15.75">
      <c r="A25" s="69">
        <v>14</v>
      </c>
      <c r="B25" s="53">
        <v>22002688</v>
      </c>
      <c r="C25" s="54" t="s">
        <v>366</v>
      </c>
      <c r="D25" s="71" t="s">
        <v>365</v>
      </c>
      <c r="E25" s="69"/>
      <c r="F25" s="66" t="str">
        <f t="shared" si="0"/>
        <v>Không XL</v>
      </c>
      <c r="G25" s="69"/>
      <c r="H25" s="66" t="str">
        <f t="shared" si="1"/>
        <v>Không XL</v>
      </c>
      <c r="I25" s="70"/>
    </row>
    <row r="26" spans="1:9" s="12" customFormat="1" ht="15.75">
      <c r="A26" s="69">
        <v>15</v>
      </c>
      <c r="B26" s="53">
        <v>22003267</v>
      </c>
      <c r="C26" s="54" t="s">
        <v>367</v>
      </c>
      <c r="D26" s="71" t="s">
        <v>368</v>
      </c>
      <c r="E26" s="69"/>
      <c r="F26" s="66" t="str">
        <f t="shared" si="0"/>
        <v>Không XL</v>
      </c>
      <c r="G26" s="69"/>
      <c r="H26" s="66" t="str">
        <f t="shared" si="1"/>
        <v>Không XL</v>
      </c>
      <c r="I26" s="70" t="s">
        <v>270</v>
      </c>
    </row>
    <row r="27" spans="1:9" s="12" customFormat="1" ht="15.75">
      <c r="A27" s="69">
        <v>16</v>
      </c>
      <c r="B27" s="53">
        <v>22001518</v>
      </c>
      <c r="C27" s="54" t="s">
        <v>369</v>
      </c>
      <c r="D27" s="71" t="s">
        <v>166</v>
      </c>
      <c r="E27" s="69"/>
      <c r="F27" s="66" t="str">
        <f t="shared" si="0"/>
        <v>Không XL</v>
      </c>
      <c r="G27" s="69"/>
      <c r="H27" s="66" t="str">
        <f t="shared" si="1"/>
        <v>Không XL</v>
      </c>
      <c r="I27" s="70"/>
    </row>
    <row r="28" spans="1:9" s="12" customFormat="1" ht="15.75">
      <c r="A28" s="69">
        <v>17</v>
      </c>
      <c r="B28" s="53">
        <v>22003283</v>
      </c>
      <c r="C28" s="54" t="s">
        <v>252</v>
      </c>
      <c r="D28" s="71" t="s">
        <v>184</v>
      </c>
      <c r="E28" s="69"/>
      <c r="F28" s="66" t="str">
        <f t="shared" si="0"/>
        <v>Không XL</v>
      </c>
      <c r="G28" s="69"/>
      <c r="H28" s="66" t="str">
        <f t="shared" si="1"/>
        <v>Không XL</v>
      </c>
      <c r="I28" s="70"/>
    </row>
    <row r="29" spans="1:9" s="12" customFormat="1" ht="15.75">
      <c r="A29" s="69">
        <v>18</v>
      </c>
      <c r="B29" s="53">
        <v>22002716</v>
      </c>
      <c r="C29" s="54" t="s">
        <v>370</v>
      </c>
      <c r="D29" s="71" t="s">
        <v>171</v>
      </c>
      <c r="E29" s="69"/>
      <c r="F29" s="66" t="str">
        <f t="shared" si="0"/>
        <v>Không XL</v>
      </c>
      <c r="G29" s="69"/>
      <c r="H29" s="66" t="str">
        <f t="shared" si="1"/>
        <v>Không XL</v>
      </c>
      <c r="I29" s="70"/>
    </row>
    <row r="30" spans="1:9" s="12" customFormat="1" ht="15.75">
      <c r="A30" s="69">
        <v>19</v>
      </c>
      <c r="B30" s="53">
        <v>22002768</v>
      </c>
      <c r="C30" s="54" t="s">
        <v>370</v>
      </c>
      <c r="D30" s="71" t="s">
        <v>171</v>
      </c>
      <c r="E30" s="69"/>
      <c r="F30" s="66" t="str">
        <f t="shared" si="0"/>
        <v>Không XL</v>
      </c>
      <c r="G30" s="69"/>
      <c r="H30" s="66" t="str">
        <f t="shared" si="1"/>
        <v>Không XL</v>
      </c>
      <c r="I30" s="70"/>
    </row>
    <row r="31" spans="1:9" s="12" customFormat="1" ht="15.75">
      <c r="A31" s="69">
        <v>20</v>
      </c>
      <c r="B31" s="53">
        <v>22000917</v>
      </c>
      <c r="C31" s="54" t="s">
        <v>164</v>
      </c>
      <c r="D31" s="71" t="s">
        <v>171</v>
      </c>
      <c r="E31" s="69"/>
      <c r="F31" s="66" t="str">
        <f t="shared" si="0"/>
        <v>Không XL</v>
      </c>
      <c r="G31" s="69"/>
      <c r="H31" s="66" t="str">
        <f t="shared" si="1"/>
        <v>Không XL</v>
      </c>
      <c r="I31" s="70"/>
    </row>
    <row r="32" spans="1:9" s="12" customFormat="1" ht="15.75">
      <c r="A32" s="69">
        <v>21</v>
      </c>
      <c r="B32" s="53">
        <v>22002772</v>
      </c>
      <c r="C32" s="54" t="s">
        <v>371</v>
      </c>
      <c r="D32" s="71" t="s">
        <v>163</v>
      </c>
      <c r="E32" s="69"/>
      <c r="F32" s="66" t="str">
        <f t="shared" si="0"/>
        <v>Không XL</v>
      </c>
      <c r="G32" s="69"/>
      <c r="H32" s="66" t="str">
        <f t="shared" si="1"/>
        <v>Không XL</v>
      </c>
      <c r="I32" s="70" t="s">
        <v>269</v>
      </c>
    </row>
    <row r="33" spans="1:9" s="12" customFormat="1" ht="15.75">
      <c r="A33" s="69">
        <v>22</v>
      </c>
      <c r="B33" s="53">
        <v>22003158</v>
      </c>
      <c r="C33" s="54" t="s">
        <v>372</v>
      </c>
      <c r="D33" s="71" t="s">
        <v>259</v>
      </c>
      <c r="E33" s="69"/>
      <c r="F33" s="66" t="str">
        <f t="shared" si="0"/>
        <v>Không XL</v>
      </c>
      <c r="G33" s="69"/>
      <c r="H33" s="66" t="str">
        <f t="shared" si="1"/>
        <v>Không XL</v>
      </c>
      <c r="I33" s="70"/>
    </row>
    <row r="34" spans="1:9" s="12" customFormat="1" ht="15.75">
      <c r="A34" s="69">
        <v>23</v>
      </c>
      <c r="B34" s="53">
        <v>22003207</v>
      </c>
      <c r="C34" s="54" t="s">
        <v>373</v>
      </c>
      <c r="D34" s="71" t="s">
        <v>187</v>
      </c>
      <c r="E34" s="69"/>
      <c r="F34" s="66" t="str">
        <f t="shared" si="0"/>
        <v>Không XL</v>
      </c>
      <c r="G34" s="69"/>
      <c r="H34" s="66" t="str">
        <f t="shared" si="1"/>
        <v>Không XL</v>
      </c>
      <c r="I34" s="70"/>
    </row>
    <row r="35" spans="1:9" s="12" customFormat="1" ht="15.75">
      <c r="A35" s="69">
        <v>24</v>
      </c>
      <c r="B35" s="53">
        <v>22001052</v>
      </c>
      <c r="C35" s="54" t="s">
        <v>374</v>
      </c>
      <c r="D35" s="71" t="s">
        <v>187</v>
      </c>
      <c r="E35" s="69"/>
      <c r="F35" s="66" t="str">
        <f t="shared" si="0"/>
        <v>Không XL</v>
      </c>
      <c r="G35" s="69"/>
      <c r="H35" s="66" t="str">
        <f t="shared" si="1"/>
        <v>Không XL</v>
      </c>
      <c r="I35" s="70"/>
    </row>
    <row r="36" spans="1:9" s="12" customFormat="1" ht="15.75">
      <c r="A36" s="69">
        <v>25</v>
      </c>
      <c r="B36" s="53">
        <v>22003362</v>
      </c>
      <c r="C36" s="54" t="s">
        <v>375</v>
      </c>
      <c r="D36" s="71" t="s">
        <v>376</v>
      </c>
      <c r="E36" s="69"/>
      <c r="F36" s="66" t="str">
        <f t="shared" si="0"/>
        <v>Không XL</v>
      </c>
      <c r="G36" s="69"/>
      <c r="H36" s="66" t="str">
        <f t="shared" si="1"/>
        <v>Không XL</v>
      </c>
      <c r="I36" s="70"/>
    </row>
    <row r="37" spans="1:9" s="12" customFormat="1" ht="15.75">
      <c r="A37" s="69">
        <v>26</v>
      </c>
      <c r="B37" s="53">
        <v>22003243</v>
      </c>
      <c r="C37" s="54" t="s">
        <v>377</v>
      </c>
      <c r="D37" s="71" t="s">
        <v>378</v>
      </c>
      <c r="E37" s="69"/>
      <c r="F37" s="66" t="str">
        <f t="shared" si="0"/>
        <v>Không XL</v>
      </c>
      <c r="G37" s="69"/>
      <c r="H37" s="66" t="str">
        <f t="shared" si="1"/>
        <v>Không XL</v>
      </c>
      <c r="I37" s="70"/>
    </row>
    <row r="38" spans="1:9" s="12" customFormat="1" ht="15.75">
      <c r="A38" s="69">
        <v>27</v>
      </c>
      <c r="B38" s="53">
        <v>22003203</v>
      </c>
      <c r="C38" s="54" t="s">
        <v>379</v>
      </c>
      <c r="D38" s="71" t="s">
        <v>175</v>
      </c>
      <c r="E38" s="69"/>
      <c r="F38" s="66" t="str">
        <f t="shared" si="0"/>
        <v>Không XL</v>
      </c>
      <c r="G38" s="69"/>
      <c r="H38" s="66" t="str">
        <f t="shared" si="1"/>
        <v>Không XL</v>
      </c>
      <c r="I38" s="70" t="s">
        <v>267</v>
      </c>
    </row>
    <row r="39" spans="1:9" s="12" customFormat="1" ht="15.75">
      <c r="A39" s="69">
        <v>28</v>
      </c>
      <c r="B39" s="53">
        <v>22003250</v>
      </c>
      <c r="C39" s="54" t="s">
        <v>380</v>
      </c>
      <c r="D39" s="71" t="s">
        <v>168</v>
      </c>
      <c r="E39" s="69"/>
      <c r="F39" s="66" t="str">
        <f t="shared" si="0"/>
        <v>Không XL</v>
      </c>
      <c r="G39" s="69"/>
      <c r="H39" s="66" t="str">
        <f t="shared" si="1"/>
        <v>Không XL</v>
      </c>
      <c r="I39" s="70"/>
    </row>
    <row r="40" spans="1:9" s="12" customFormat="1" ht="15.75">
      <c r="A40" s="69">
        <v>29</v>
      </c>
      <c r="B40" s="53">
        <v>22000527</v>
      </c>
      <c r="C40" s="54" t="s">
        <v>381</v>
      </c>
      <c r="D40" s="71" t="s">
        <v>168</v>
      </c>
      <c r="E40" s="69"/>
      <c r="F40" s="66" t="str">
        <f t="shared" si="0"/>
        <v>Không XL</v>
      </c>
      <c r="G40" s="69"/>
      <c r="H40" s="66" t="str">
        <f t="shared" si="1"/>
        <v>Không XL</v>
      </c>
      <c r="I40" s="70"/>
    </row>
    <row r="41" spans="1:9" s="12" customFormat="1" ht="15.75">
      <c r="A41" s="69">
        <v>30</v>
      </c>
      <c r="B41" s="53">
        <v>22002739</v>
      </c>
      <c r="C41" s="54" t="s">
        <v>286</v>
      </c>
      <c r="D41" s="71" t="s">
        <v>176</v>
      </c>
      <c r="E41" s="69"/>
      <c r="F41" s="66" t="str">
        <f t="shared" si="0"/>
        <v>Không XL</v>
      </c>
      <c r="G41" s="69"/>
      <c r="H41" s="66" t="str">
        <f t="shared" si="1"/>
        <v>Không XL</v>
      </c>
      <c r="I41" s="70"/>
    </row>
    <row r="42" spans="1:9" s="12" customFormat="1" ht="15.75">
      <c r="A42" s="69">
        <v>31</v>
      </c>
      <c r="B42" s="53">
        <v>22002433</v>
      </c>
      <c r="C42" s="54" t="s">
        <v>382</v>
      </c>
      <c r="D42" s="71" t="s">
        <v>203</v>
      </c>
      <c r="E42" s="69"/>
      <c r="F42" s="66" t="str">
        <f t="shared" si="0"/>
        <v>Không XL</v>
      </c>
      <c r="G42" s="69"/>
      <c r="H42" s="66" t="str">
        <f t="shared" si="1"/>
        <v>Không XL</v>
      </c>
      <c r="I42" s="70"/>
    </row>
    <row r="43" spans="1:9" s="12" customFormat="1" ht="15.75">
      <c r="A43" s="69">
        <v>32</v>
      </c>
      <c r="B43" s="53">
        <v>22003115</v>
      </c>
      <c r="C43" s="54" t="s">
        <v>383</v>
      </c>
      <c r="D43" s="71" t="s">
        <v>384</v>
      </c>
      <c r="E43" s="69"/>
      <c r="F43" s="66" t="str">
        <f t="shared" si="0"/>
        <v>Không XL</v>
      </c>
      <c r="G43" s="69"/>
      <c r="H43" s="66" t="str">
        <f t="shared" si="1"/>
        <v>Không XL</v>
      </c>
      <c r="I43" s="70"/>
    </row>
    <row r="44" spans="1:9" s="12" customFormat="1" ht="15.75">
      <c r="A44" s="69">
        <v>33</v>
      </c>
      <c r="B44" s="53">
        <v>22001452</v>
      </c>
      <c r="C44" s="54" t="s">
        <v>385</v>
      </c>
      <c r="D44" s="71" t="s">
        <v>188</v>
      </c>
      <c r="E44" s="69"/>
      <c r="F44" s="66" t="str">
        <f t="shared" si="0"/>
        <v>Không XL</v>
      </c>
      <c r="G44" s="69"/>
      <c r="H44" s="66" t="str">
        <f t="shared" si="1"/>
        <v>Không XL</v>
      </c>
      <c r="I44" s="70" t="s">
        <v>401</v>
      </c>
    </row>
    <row r="45" spans="1:9" s="12" customFormat="1" ht="15.75">
      <c r="A45" s="69">
        <v>34</v>
      </c>
      <c r="B45" s="53">
        <v>22001375</v>
      </c>
      <c r="C45" s="54" t="s">
        <v>386</v>
      </c>
      <c r="D45" s="71" t="s">
        <v>387</v>
      </c>
      <c r="E45" s="69"/>
      <c r="F45" s="66" t="str">
        <f t="shared" si="0"/>
        <v>Không XL</v>
      </c>
      <c r="G45" s="69"/>
      <c r="H45" s="66" t="str">
        <f t="shared" si="1"/>
        <v>Không XL</v>
      </c>
      <c r="I45" s="70"/>
    </row>
    <row r="46" spans="1:9" s="12" customFormat="1" ht="15.75">
      <c r="A46" s="69">
        <v>35</v>
      </c>
      <c r="B46" s="53">
        <v>22003176</v>
      </c>
      <c r="C46" s="54" t="s">
        <v>388</v>
      </c>
      <c r="D46" s="71" t="s">
        <v>234</v>
      </c>
      <c r="E46" s="69"/>
      <c r="F46" s="66" t="str">
        <f t="shared" si="0"/>
        <v>Không XL</v>
      </c>
      <c r="G46" s="69"/>
      <c r="H46" s="66" t="str">
        <f t="shared" si="1"/>
        <v>Không XL</v>
      </c>
      <c r="I46" s="70"/>
    </row>
    <row r="47" spans="1:9" s="12" customFormat="1" ht="15.75">
      <c r="A47" s="69">
        <v>36</v>
      </c>
      <c r="B47" s="53">
        <v>22002865</v>
      </c>
      <c r="C47" s="54" t="s">
        <v>389</v>
      </c>
      <c r="D47" s="71" t="s">
        <v>261</v>
      </c>
      <c r="E47" s="69"/>
      <c r="F47" s="66" t="str">
        <f t="shared" si="0"/>
        <v>Không XL</v>
      </c>
      <c r="G47" s="69"/>
      <c r="H47" s="66" t="str">
        <f t="shared" si="1"/>
        <v>Không XL</v>
      </c>
      <c r="I47" s="70"/>
    </row>
    <row r="48" spans="1:9" s="12" customFormat="1" ht="15.75">
      <c r="A48" s="69">
        <v>37</v>
      </c>
      <c r="B48" s="53">
        <v>22002473</v>
      </c>
      <c r="C48" s="54" t="s">
        <v>390</v>
      </c>
      <c r="D48" s="71" t="s">
        <v>195</v>
      </c>
      <c r="E48" s="69"/>
      <c r="F48" s="66" t="str">
        <f t="shared" si="0"/>
        <v>Không XL</v>
      </c>
      <c r="G48" s="69"/>
      <c r="H48" s="66" t="str">
        <f t="shared" si="1"/>
        <v>Không XL</v>
      </c>
      <c r="I48" s="70" t="s">
        <v>314</v>
      </c>
    </row>
    <row r="49" spans="1:9" s="12" customFormat="1" ht="15.75">
      <c r="A49" s="69">
        <v>38</v>
      </c>
      <c r="B49" s="53">
        <v>22002958</v>
      </c>
      <c r="C49" s="54" t="s">
        <v>391</v>
      </c>
      <c r="D49" s="71" t="s">
        <v>180</v>
      </c>
      <c r="E49" s="69"/>
      <c r="F49" s="66" t="str">
        <f t="shared" si="0"/>
        <v>Không XL</v>
      </c>
      <c r="G49" s="69"/>
      <c r="H49" s="66" t="str">
        <f t="shared" si="1"/>
        <v>Không XL</v>
      </c>
      <c r="I49" s="70"/>
    </row>
    <row r="50" spans="1:9" s="12" customFormat="1" ht="15.75">
      <c r="A50" s="69">
        <v>39</v>
      </c>
      <c r="B50" s="53">
        <v>22003130</v>
      </c>
      <c r="C50" s="54" t="s">
        <v>182</v>
      </c>
      <c r="D50" s="71" t="s">
        <v>213</v>
      </c>
      <c r="E50" s="69"/>
      <c r="F50" s="66" t="str">
        <f t="shared" si="0"/>
        <v>Không XL</v>
      </c>
      <c r="G50" s="69"/>
      <c r="H50" s="66" t="str">
        <f t="shared" si="1"/>
        <v>Không XL</v>
      </c>
      <c r="I50" s="70"/>
    </row>
    <row r="51" spans="1:9" s="12" customFormat="1" ht="15.75">
      <c r="A51" s="69">
        <v>40</v>
      </c>
      <c r="B51" s="53">
        <v>22003297</v>
      </c>
      <c r="C51" s="54" t="s">
        <v>235</v>
      </c>
      <c r="D51" s="71" t="s">
        <v>192</v>
      </c>
      <c r="E51" s="69"/>
      <c r="F51" s="66" t="str">
        <f t="shared" si="0"/>
        <v>Không XL</v>
      </c>
      <c r="G51" s="69"/>
      <c r="H51" s="66" t="str">
        <f t="shared" si="1"/>
        <v>Không XL</v>
      </c>
      <c r="I51" s="70"/>
    </row>
    <row r="52" spans="1:9" s="12" customFormat="1" ht="15.75">
      <c r="A52" s="69">
        <v>41</v>
      </c>
      <c r="B52" s="53">
        <v>22002885</v>
      </c>
      <c r="C52" s="54" t="s">
        <v>392</v>
      </c>
      <c r="D52" s="71" t="s">
        <v>302</v>
      </c>
      <c r="E52" s="69"/>
      <c r="F52" s="66" t="str">
        <f t="shared" si="0"/>
        <v>Không XL</v>
      </c>
      <c r="G52" s="69"/>
      <c r="H52" s="66" t="str">
        <f t="shared" si="1"/>
        <v>Không XL</v>
      </c>
      <c r="I52" s="70"/>
    </row>
    <row r="53" spans="1:9" s="12" customFormat="1" ht="15.75">
      <c r="A53" s="69">
        <v>42</v>
      </c>
      <c r="B53" s="53">
        <v>22002571</v>
      </c>
      <c r="C53" s="54" t="s">
        <v>236</v>
      </c>
      <c r="D53" s="71" t="s">
        <v>216</v>
      </c>
      <c r="E53" s="69"/>
      <c r="F53" s="66" t="str">
        <f t="shared" si="0"/>
        <v>Không XL</v>
      </c>
      <c r="G53" s="69"/>
      <c r="H53" s="66" t="str">
        <f t="shared" si="1"/>
        <v>Không XL</v>
      </c>
      <c r="I53" s="70"/>
    </row>
    <row r="54" spans="1:9" s="12" customFormat="1" ht="15.75">
      <c r="A54" s="69">
        <v>43</v>
      </c>
      <c r="B54" s="53">
        <v>22003040</v>
      </c>
      <c r="C54" s="54" t="s">
        <v>224</v>
      </c>
      <c r="D54" s="71" t="s">
        <v>191</v>
      </c>
      <c r="E54" s="69"/>
      <c r="F54" s="66" t="str">
        <f t="shared" si="0"/>
        <v>Không XL</v>
      </c>
      <c r="G54" s="69"/>
      <c r="H54" s="66" t="str">
        <f t="shared" si="1"/>
        <v>Không XL</v>
      </c>
      <c r="I54" s="70" t="s">
        <v>266</v>
      </c>
    </row>
    <row r="55" spans="1:9" s="12" customFormat="1" ht="15.75">
      <c r="A55" s="69">
        <v>44</v>
      </c>
      <c r="B55" s="53">
        <v>22003423</v>
      </c>
      <c r="C55" s="54" t="s">
        <v>393</v>
      </c>
      <c r="D55" s="71" t="s">
        <v>191</v>
      </c>
      <c r="E55" s="69"/>
      <c r="F55" s="66" t="str">
        <f t="shared" si="0"/>
        <v>Không XL</v>
      </c>
      <c r="G55" s="69"/>
      <c r="H55" s="66" t="str">
        <f t="shared" si="1"/>
        <v>Không XL</v>
      </c>
      <c r="I55" s="70" t="s">
        <v>316</v>
      </c>
    </row>
    <row r="56" spans="1:9" s="12" customFormat="1" ht="15.75">
      <c r="A56" s="69">
        <v>45</v>
      </c>
      <c r="B56" s="53">
        <v>22002690</v>
      </c>
      <c r="C56" s="54" t="s">
        <v>169</v>
      </c>
      <c r="D56" s="71" t="s">
        <v>183</v>
      </c>
      <c r="E56" s="69"/>
      <c r="F56" s="66" t="str">
        <f t="shared" si="0"/>
        <v>Không XL</v>
      </c>
      <c r="G56" s="69"/>
      <c r="H56" s="66" t="str">
        <f t="shared" si="1"/>
        <v>Không XL</v>
      </c>
      <c r="I56" s="70"/>
    </row>
    <row r="57" spans="1:9" s="12" customFormat="1" ht="15.75">
      <c r="A57" s="69">
        <v>46</v>
      </c>
      <c r="B57" s="53">
        <v>22003141</v>
      </c>
      <c r="C57" s="54" t="s">
        <v>394</v>
      </c>
      <c r="D57" s="71" t="s">
        <v>194</v>
      </c>
      <c r="E57" s="69"/>
      <c r="F57" s="66" t="str">
        <f t="shared" si="0"/>
        <v>Không XL</v>
      </c>
      <c r="G57" s="69"/>
      <c r="H57" s="66" t="str">
        <f t="shared" si="1"/>
        <v>Không XL</v>
      </c>
      <c r="I57" s="70"/>
    </row>
    <row r="58" spans="1:9" s="12" customFormat="1" ht="15.75">
      <c r="A58" s="69">
        <v>47</v>
      </c>
      <c r="B58" s="53">
        <v>22003361</v>
      </c>
      <c r="C58" s="54" t="s">
        <v>214</v>
      </c>
      <c r="D58" s="71" t="s">
        <v>165</v>
      </c>
      <c r="E58" s="69"/>
      <c r="F58" s="66" t="str">
        <f t="shared" si="0"/>
        <v>Không XL</v>
      </c>
      <c r="G58" s="69"/>
      <c r="H58" s="66" t="str">
        <f t="shared" si="1"/>
        <v>Không XL</v>
      </c>
      <c r="I58" s="70"/>
    </row>
    <row r="59" spans="1:9" s="12" customFormat="1" ht="15.75">
      <c r="A59" s="69">
        <v>48</v>
      </c>
      <c r="B59" s="53">
        <v>22001238</v>
      </c>
      <c r="C59" s="54" t="s">
        <v>395</v>
      </c>
      <c r="D59" s="71" t="s">
        <v>197</v>
      </c>
      <c r="E59" s="69"/>
      <c r="F59" s="66" t="str">
        <f t="shared" si="0"/>
        <v>Không XL</v>
      </c>
      <c r="G59" s="69"/>
      <c r="H59" s="66" t="str">
        <f t="shared" si="1"/>
        <v>Không XL</v>
      </c>
      <c r="I59" s="70"/>
    </row>
    <row r="60" spans="1:9" s="12" customFormat="1" ht="15.75">
      <c r="A60" s="69">
        <v>49</v>
      </c>
      <c r="B60" s="53">
        <v>22002356</v>
      </c>
      <c r="C60" s="54" t="s">
        <v>396</v>
      </c>
      <c r="D60" s="71" t="s">
        <v>254</v>
      </c>
      <c r="E60" s="69"/>
      <c r="F60" s="66" t="str">
        <f t="shared" si="0"/>
        <v>Không XL</v>
      </c>
      <c r="G60" s="69"/>
      <c r="H60" s="66" t="str">
        <f t="shared" si="1"/>
        <v>Không XL</v>
      </c>
      <c r="I60" s="70" t="s">
        <v>401</v>
      </c>
    </row>
    <row r="61" spans="1:9" s="12" customFormat="1" ht="15.75">
      <c r="A61" s="69">
        <v>50</v>
      </c>
      <c r="B61" s="53">
        <v>22002626</v>
      </c>
      <c r="C61" s="54" t="s">
        <v>397</v>
      </c>
      <c r="D61" s="71" t="s">
        <v>221</v>
      </c>
      <c r="E61" s="69"/>
      <c r="F61" s="66" t="str">
        <f t="shared" si="0"/>
        <v>Không XL</v>
      </c>
      <c r="G61" s="69"/>
      <c r="H61" s="66" t="str">
        <f t="shared" si="1"/>
        <v>Không XL</v>
      </c>
      <c r="I61" s="70"/>
    </row>
    <row r="62" spans="1:9" s="12" customFormat="1" ht="15.75">
      <c r="A62" s="69">
        <v>51</v>
      </c>
      <c r="B62" s="53">
        <v>22002638</v>
      </c>
      <c r="C62" s="54" t="s">
        <v>235</v>
      </c>
      <c r="D62" s="71" t="s">
        <v>247</v>
      </c>
      <c r="E62" s="69"/>
      <c r="F62" s="66" t="str">
        <f t="shared" si="0"/>
        <v>Không XL</v>
      </c>
      <c r="G62" s="69"/>
      <c r="H62" s="66" t="str">
        <f t="shared" si="1"/>
        <v>Không XL</v>
      </c>
      <c r="I62" s="70"/>
    </row>
    <row r="63" spans="1:9" s="12" customFormat="1" ht="15.75">
      <c r="A63" s="69">
        <v>52</v>
      </c>
      <c r="B63" s="53">
        <v>22002298</v>
      </c>
      <c r="C63" s="54" t="s">
        <v>212</v>
      </c>
      <c r="D63" s="71" t="s">
        <v>398</v>
      </c>
      <c r="E63" s="69"/>
      <c r="F63" s="66" t="str">
        <f t="shared" si="0"/>
        <v>Không XL</v>
      </c>
      <c r="G63" s="69"/>
      <c r="H63" s="66" t="str">
        <f t="shared" si="1"/>
        <v>Không XL</v>
      </c>
      <c r="I63" s="70"/>
    </row>
    <row r="64" spans="1:9" s="12" customFormat="1" ht="15.75">
      <c r="A64" s="69">
        <v>53</v>
      </c>
      <c r="B64" s="53">
        <v>22002641</v>
      </c>
      <c r="C64" s="54" t="s">
        <v>399</v>
      </c>
      <c r="D64" s="71" t="s">
        <v>400</v>
      </c>
      <c r="E64" s="69"/>
      <c r="F64" s="66" t="str">
        <f t="shared" si="0"/>
        <v>Không XL</v>
      </c>
      <c r="G64" s="69"/>
      <c r="H64" s="66" t="str">
        <f t="shared" si="1"/>
        <v>Không XL</v>
      </c>
      <c r="I64" s="70"/>
    </row>
    <row r="65" spans="1:10" ht="15.75">
      <c r="A65" s="46"/>
      <c r="B65" s="46"/>
      <c r="C65" s="123" t="s">
        <v>146</v>
      </c>
      <c r="D65" s="123"/>
      <c r="E65" s="123"/>
      <c r="F65" s="123"/>
      <c r="G65" s="123"/>
      <c r="H65" s="123"/>
      <c r="I65" s="123"/>
    </row>
    <row r="66" spans="1:10">
      <c r="C66" s="124" t="s">
        <v>147</v>
      </c>
      <c r="D66" s="125"/>
      <c r="E66" s="128" t="s">
        <v>142</v>
      </c>
      <c r="F66" s="129"/>
      <c r="G66" s="128" t="s">
        <v>143</v>
      </c>
      <c r="H66" s="129"/>
      <c r="I66" s="130" t="s">
        <v>13</v>
      </c>
    </row>
    <row r="67" spans="1:10" s="12" customFormat="1">
      <c r="C67" s="126"/>
      <c r="D67" s="127"/>
      <c r="E67" s="52" t="s">
        <v>148</v>
      </c>
      <c r="F67" s="19" t="s">
        <v>149</v>
      </c>
      <c r="G67" s="52" t="s">
        <v>148</v>
      </c>
      <c r="H67" s="19" t="s">
        <v>149</v>
      </c>
      <c r="I67" s="131"/>
    </row>
    <row r="68" spans="1:10">
      <c r="C68" s="105" t="s">
        <v>150</v>
      </c>
      <c r="D68" s="106"/>
      <c r="E68" s="58">
        <f>COUNTIF(F12:F64,"Xuất sắc")</f>
        <v>0</v>
      </c>
      <c r="F68" s="59">
        <f t="shared" ref="F68:F73" si="2">E68*100/$A$64</f>
        <v>0</v>
      </c>
      <c r="G68" s="58">
        <f>COUNTIF(H12:H64,"Xuất sắc")</f>
        <v>0</v>
      </c>
      <c r="H68" s="59">
        <f t="shared" ref="H68:H73" si="3">G68*100/$A$64</f>
        <v>0</v>
      </c>
      <c r="I68" s="60"/>
    </row>
    <row r="69" spans="1:10">
      <c r="C69" s="105" t="s">
        <v>151</v>
      </c>
      <c r="D69" s="106"/>
      <c r="E69" s="58">
        <f>COUNTIF(F12:F64,"Tốt")</f>
        <v>0</v>
      </c>
      <c r="F69" s="59">
        <f t="shared" si="2"/>
        <v>0</v>
      </c>
      <c r="G69" s="58">
        <f>COUNTIF(H12:H64,"Tốt")</f>
        <v>0</v>
      </c>
      <c r="H69" s="59">
        <f t="shared" si="3"/>
        <v>0</v>
      </c>
      <c r="I69" s="60"/>
    </row>
    <row r="70" spans="1:10">
      <c r="C70" s="105" t="s">
        <v>152</v>
      </c>
      <c r="D70" s="106"/>
      <c r="E70" s="58">
        <f>COUNTIF(F12:F64,"Khá")</f>
        <v>0</v>
      </c>
      <c r="F70" s="59">
        <f t="shared" si="2"/>
        <v>0</v>
      </c>
      <c r="G70" s="58">
        <f>COUNTIF(H12:H64,"Khá")</f>
        <v>0</v>
      </c>
      <c r="H70" s="59">
        <f t="shared" si="3"/>
        <v>0</v>
      </c>
      <c r="I70" s="60"/>
    </row>
    <row r="71" spans="1:10">
      <c r="C71" s="105" t="s">
        <v>153</v>
      </c>
      <c r="D71" s="106"/>
      <c r="E71" s="58">
        <f>COUNTIF(F12:F64,"TB")</f>
        <v>0</v>
      </c>
      <c r="F71" s="59">
        <f t="shared" si="2"/>
        <v>0</v>
      </c>
      <c r="G71" s="58">
        <f>COUNTIF(H12:H64,"TB")</f>
        <v>0</v>
      </c>
      <c r="H71" s="59">
        <f t="shared" si="3"/>
        <v>0</v>
      </c>
      <c r="I71" s="60"/>
    </row>
    <row r="72" spans="1:10">
      <c r="C72" s="105" t="s">
        <v>154</v>
      </c>
      <c r="D72" s="106"/>
      <c r="E72" s="58">
        <f>COUNTIF(F12:F64,"Yếu")</f>
        <v>0</v>
      </c>
      <c r="F72" s="59">
        <f t="shared" si="2"/>
        <v>0</v>
      </c>
      <c r="G72" s="58">
        <f>COUNTIF(H12:H64,"Yếu")</f>
        <v>0</v>
      </c>
      <c r="H72" s="59">
        <f t="shared" si="3"/>
        <v>0</v>
      </c>
      <c r="I72" s="60"/>
    </row>
    <row r="73" spans="1:10" ht="15.75" thickBot="1">
      <c r="C73" s="107" t="s">
        <v>155</v>
      </c>
      <c r="D73" s="108"/>
      <c r="E73" s="61">
        <f>COUNTIF(F12:F64,"Không XL")</f>
        <v>53</v>
      </c>
      <c r="F73" s="62">
        <f t="shared" si="2"/>
        <v>100</v>
      </c>
      <c r="G73" s="61">
        <f>COUNTIF(H12:H64,"Không XL")</f>
        <v>53</v>
      </c>
      <c r="H73" s="62">
        <f t="shared" si="3"/>
        <v>100</v>
      </c>
      <c r="I73" s="63"/>
    </row>
    <row r="74" spans="1:10">
      <c r="C74" s="68"/>
      <c r="D74" s="68"/>
      <c r="F74" s="64"/>
    </row>
    <row r="75" spans="1:10" ht="15.75">
      <c r="E75" s="109" t="s">
        <v>156</v>
      </c>
      <c r="F75" s="109"/>
      <c r="G75" s="109"/>
      <c r="H75" s="109"/>
      <c r="I75" s="109"/>
    </row>
    <row r="76" spans="1:10">
      <c r="A76" s="102" t="s">
        <v>157</v>
      </c>
      <c r="B76" s="102"/>
      <c r="C76" s="102"/>
      <c r="D76" s="102"/>
      <c r="E76" s="102"/>
      <c r="F76" s="102" t="s">
        <v>142</v>
      </c>
      <c r="G76" s="102"/>
      <c r="H76" s="102"/>
      <c r="I76" s="65" t="s">
        <v>158</v>
      </c>
      <c r="J76" s="65"/>
    </row>
    <row r="80" spans="1:10">
      <c r="A80" s="4">
        <v>1</v>
      </c>
    </row>
    <row r="81" spans="3:9">
      <c r="C81" s="101" t="s">
        <v>264</v>
      </c>
      <c r="D81" s="101"/>
      <c r="E81" s="101"/>
      <c r="F81" s="101" t="s">
        <v>403</v>
      </c>
      <c r="G81" s="101"/>
      <c r="H81" s="101"/>
      <c r="I81" s="4" t="s">
        <v>404</v>
      </c>
    </row>
  </sheetData>
  <mergeCells count="32">
    <mergeCell ref="C81:E81"/>
    <mergeCell ref="F81:H81"/>
    <mergeCell ref="A2:D2"/>
    <mergeCell ref="E2:I2"/>
    <mergeCell ref="A3:D3"/>
    <mergeCell ref="E3:I3"/>
    <mergeCell ref="A4:D4"/>
    <mergeCell ref="E4:I4"/>
    <mergeCell ref="C68:D68"/>
    <mergeCell ref="A5:D5"/>
    <mergeCell ref="A6:I6"/>
    <mergeCell ref="A7:I7"/>
    <mergeCell ref="A8:I8"/>
    <mergeCell ref="A10:A11"/>
    <mergeCell ref="B10:B11"/>
    <mergeCell ref="C10:D11"/>
    <mergeCell ref="E10:F10"/>
    <mergeCell ref="G10:H10"/>
    <mergeCell ref="I10:I11"/>
    <mergeCell ref="C65:I65"/>
    <mergeCell ref="C66:D67"/>
    <mergeCell ref="E66:F66"/>
    <mergeCell ref="G66:H66"/>
    <mergeCell ref="I66:I67"/>
    <mergeCell ref="A76:E76"/>
    <mergeCell ref="F76:H76"/>
    <mergeCell ref="C69:D69"/>
    <mergeCell ref="C70:D70"/>
    <mergeCell ref="C71:D71"/>
    <mergeCell ref="C72:D72"/>
    <mergeCell ref="C73:D73"/>
    <mergeCell ref="E75:I75"/>
  </mergeCells>
  <conditionalFormatting sqref="F12:F64 H12:H64">
    <cfRule type="cellIs" dxfId="11" priority="1" stopIfTrue="1" operator="equal">
      <formula>"SVG"</formula>
    </cfRule>
    <cfRule type="cellIs" dxfId="10" priority="2" stopIfTrue="1" operator="equal">
      <formula>"SVXS"</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workbookViewId="0">
      <selection activeCell="J57" sqref="J5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436</v>
      </c>
      <c r="B8" s="112"/>
      <c r="C8" s="112"/>
      <c r="D8" s="112"/>
      <c r="E8" s="112"/>
      <c r="F8" s="112"/>
      <c r="G8" s="112"/>
      <c r="H8" s="112"/>
      <c r="I8" s="112"/>
      <c r="J8" s="7"/>
      <c r="K8" s="7"/>
      <c r="L8" s="7"/>
      <c r="M8" s="7"/>
      <c r="N8" s="7"/>
      <c r="O8" s="7"/>
      <c r="P8" s="7"/>
      <c r="Q8" s="7"/>
      <c r="R8" s="7"/>
      <c r="S8" s="7"/>
      <c r="T8" s="7"/>
    </row>
    <row r="9" spans="1:20" s="8" customFormat="1" ht="12" customHeight="1">
      <c r="A9" s="77"/>
      <c r="B9" s="77"/>
      <c r="C9" s="77"/>
      <c r="D9" s="77"/>
      <c r="E9" s="77"/>
      <c r="F9" s="77"/>
      <c r="G9" s="77"/>
      <c r="H9" s="77"/>
      <c r="I9" s="7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76">
        <v>1</v>
      </c>
      <c r="B12" s="81">
        <v>22003587</v>
      </c>
      <c r="C12" s="82" t="s">
        <v>405</v>
      </c>
      <c r="D12" s="83" t="s">
        <v>198</v>
      </c>
      <c r="E12" s="76"/>
      <c r="F12" s="56" t="str">
        <f>IF(AND(E12&gt;=90),"Xuất sắc",IF(AND(E12&gt;=80),"Tốt",IF(AND(E12&gt;=70),"Khá",IF(AND(E12&gt;=60),"TB",IF(AND(E12&gt;=50),"TB",IF(AND(E12&lt;50),IF(AND(E12&gt;0),"Yếu",IF(AND(E12=0),"Không XL"," "))))))))</f>
        <v>Không XL</v>
      </c>
      <c r="G12" s="76"/>
      <c r="H12" s="56" t="str">
        <f>IF(AND(G12&gt;=90),"Xuất sắc",IF(AND(G12&gt;=80),"Tốt",IF(AND(G12&gt;=70),"Khá",IF(AND(G12&gt;=60),"TB",IF(AND(G12&gt;=50),"TB",IF(AND(G12&lt;50),IF(AND(G12&gt;0),"Yếu",IF(AND(G12=0),"Không XL"," "))))))))</f>
        <v>Không XL</v>
      </c>
      <c r="I12" s="70"/>
    </row>
    <row r="13" spans="1:20" s="12" customFormat="1" ht="17.45" customHeight="1">
      <c r="A13" s="76">
        <v>2</v>
      </c>
      <c r="B13" s="81">
        <v>22004323</v>
      </c>
      <c r="C13" s="82" t="s">
        <v>406</v>
      </c>
      <c r="D13" s="83" t="s">
        <v>407</v>
      </c>
      <c r="E13" s="76"/>
      <c r="F13" s="66" t="str">
        <f t="shared" ref="F13:F46" si="0">IF(AND(E13&gt;=90),"Xuất sắc",IF(AND(E13&gt;=80),"Tốt",IF(AND(E13&gt;=70),"Khá",IF(AND(E13&gt;=60),"TB",IF(AND(E13&gt;=50),"TB",IF(AND(E13&lt;50),IF(AND(E13&gt;0),"Yếu",IF(AND(E13=0),"Không XL"," "))))))))</f>
        <v>Không XL</v>
      </c>
      <c r="G13" s="76"/>
      <c r="H13" s="66" t="str">
        <f t="shared" ref="H13:H46" si="1">IF(AND(G13&gt;=90),"Xuất sắc",IF(AND(G13&gt;=80),"Tốt",IF(AND(G13&gt;=70),"Khá",IF(AND(G13&gt;=60),"TB",IF(AND(G13&gt;=50),"TB",IF(AND(G13&lt;50),IF(AND(G13&gt;0),"Yếu",IF(AND(G13=0),"Không XL"," "))))))))</f>
        <v>Không XL</v>
      </c>
      <c r="I13" s="70"/>
    </row>
    <row r="14" spans="1:20" s="12" customFormat="1" ht="17.45" customHeight="1">
      <c r="A14" s="76">
        <v>3</v>
      </c>
      <c r="B14" s="81">
        <v>22003876</v>
      </c>
      <c r="C14" s="82" t="s">
        <v>233</v>
      </c>
      <c r="D14" s="83" t="s">
        <v>161</v>
      </c>
      <c r="E14" s="76"/>
      <c r="F14" s="66" t="str">
        <f t="shared" si="0"/>
        <v>Không XL</v>
      </c>
      <c r="G14" s="76"/>
      <c r="H14" s="66" t="str">
        <f t="shared" si="1"/>
        <v>Không XL</v>
      </c>
      <c r="I14" s="70"/>
    </row>
    <row r="15" spans="1:20" s="12" customFormat="1" ht="17.45" customHeight="1">
      <c r="A15" s="76">
        <v>4</v>
      </c>
      <c r="B15" s="81">
        <v>22004110</v>
      </c>
      <c r="C15" s="82" t="s">
        <v>408</v>
      </c>
      <c r="D15" s="83" t="s">
        <v>354</v>
      </c>
      <c r="E15" s="76"/>
      <c r="F15" s="66" t="str">
        <f t="shared" si="0"/>
        <v>Không XL</v>
      </c>
      <c r="G15" s="76"/>
      <c r="H15" s="66" t="str">
        <f t="shared" si="1"/>
        <v>Không XL</v>
      </c>
      <c r="I15" s="70"/>
    </row>
    <row r="16" spans="1:20" s="12" customFormat="1" ht="17.45" customHeight="1">
      <c r="A16" s="76">
        <v>5</v>
      </c>
      <c r="B16" s="81">
        <v>22003812</v>
      </c>
      <c r="C16" s="82" t="s">
        <v>409</v>
      </c>
      <c r="D16" s="83" t="s">
        <v>410</v>
      </c>
      <c r="E16" s="76"/>
      <c r="F16" s="66" t="str">
        <f t="shared" si="0"/>
        <v>Không XL</v>
      </c>
      <c r="G16" s="76"/>
      <c r="H16" s="66" t="str">
        <f t="shared" si="1"/>
        <v>Không XL</v>
      </c>
      <c r="I16" s="70"/>
    </row>
    <row r="17" spans="1:9" s="12" customFormat="1" ht="15.75">
      <c r="A17" s="76">
        <v>6</v>
      </c>
      <c r="B17" s="84">
        <v>22003507</v>
      </c>
      <c r="C17" s="85" t="s">
        <v>411</v>
      </c>
      <c r="D17" s="86" t="s">
        <v>263</v>
      </c>
      <c r="E17" s="76"/>
      <c r="F17" s="66" t="str">
        <f t="shared" si="0"/>
        <v>Không XL</v>
      </c>
      <c r="G17" s="76"/>
      <c r="H17" s="66" t="str">
        <f t="shared" si="1"/>
        <v>Không XL</v>
      </c>
      <c r="I17" s="72"/>
    </row>
    <row r="18" spans="1:9" s="12" customFormat="1" ht="15.75">
      <c r="A18" s="76">
        <v>7</v>
      </c>
      <c r="B18" s="81">
        <v>22004314</v>
      </c>
      <c r="C18" s="82" t="s">
        <v>412</v>
      </c>
      <c r="D18" s="83" t="s">
        <v>196</v>
      </c>
      <c r="E18" s="76"/>
      <c r="F18" s="66" t="str">
        <f t="shared" si="0"/>
        <v>Không XL</v>
      </c>
      <c r="G18" s="76"/>
      <c r="H18" s="66" t="str">
        <f t="shared" si="1"/>
        <v>Không XL</v>
      </c>
      <c r="I18" s="70"/>
    </row>
    <row r="19" spans="1:9" s="12" customFormat="1" ht="15.75">
      <c r="A19" s="76">
        <v>8</v>
      </c>
      <c r="B19" s="81">
        <v>22003723</v>
      </c>
      <c r="C19" s="82" t="s">
        <v>413</v>
      </c>
      <c r="D19" s="83" t="s">
        <v>229</v>
      </c>
      <c r="E19" s="76"/>
      <c r="F19" s="66" t="str">
        <f t="shared" si="0"/>
        <v>Không XL</v>
      </c>
      <c r="G19" s="76"/>
      <c r="H19" s="66" t="str">
        <f t="shared" si="1"/>
        <v>Không XL</v>
      </c>
      <c r="I19" s="70" t="s">
        <v>313</v>
      </c>
    </row>
    <row r="20" spans="1:9" s="12" customFormat="1" ht="15.75">
      <c r="A20" s="76">
        <v>9</v>
      </c>
      <c r="B20" s="81">
        <v>22004634</v>
      </c>
      <c r="C20" s="82" t="s">
        <v>414</v>
      </c>
      <c r="D20" s="83" t="s">
        <v>415</v>
      </c>
      <c r="E20" s="76"/>
      <c r="F20" s="66" t="str">
        <f t="shared" si="0"/>
        <v>Không XL</v>
      </c>
      <c r="G20" s="76"/>
      <c r="H20" s="66" t="str">
        <f t="shared" si="1"/>
        <v>Không XL</v>
      </c>
      <c r="I20" s="70" t="s">
        <v>270</v>
      </c>
    </row>
    <row r="21" spans="1:9" s="12" customFormat="1" ht="15.75">
      <c r="A21" s="76">
        <v>10</v>
      </c>
      <c r="B21" s="81">
        <v>22004661</v>
      </c>
      <c r="C21" s="82" t="s">
        <v>416</v>
      </c>
      <c r="D21" s="83" t="s">
        <v>172</v>
      </c>
      <c r="E21" s="76"/>
      <c r="F21" s="66" t="str">
        <f t="shared" si="0"/>
        <v>Không XL</v>
      </c>
      <c r="G21" s="76"/>
      <c r="H21" s="66" t="str">
        <f t="shared" si="1"/>
        <v>Không XL</v>
      </c>
      <c r="I21" s="70"/>
    </row>
    <row r="22" spans="1:9" s="12" customFormat="1" ht="15.75">
      <c r="A22" s="76">
        <v>11</v>
      </c>
      <c r="B22" s="81">
        <v>22004805</v>
      </c>
      <c r="C22" s="82" t="s">
        <v>233</v>
      </c>
      <c r="D22" s="83" t="s">
        <v>163</v>
      </c>
      <c r="E22" s="76"/>
      <c r="F22" s="66" t="str">
        <f t="shared" si="0"/>
        <v>Không XL</v>
      </c>
      <c r="G22" s="76"/>
      <c r="H22" s="66" t="str">
        <f t="shared" si="1"/>
        <v>Không XL</v>
      </c>
      <c r="I22" s="70" t="s">
        <v>269</v>
      </c>
    </row>
    <row r="23" spans="1:9" s="12" customFormat="1" ht="15.75">
      <c r="A23" s="76">
        <v>12</v>
      </c>
      <c r="B23" s="81">
        <v>22004322</v>
      </c>
      <c r="C23" s="82" t="s">
        <v>230</v>
      </c>
      <c r="D23" s="83" t="s">
        <v>207</v>
      </c>
      <c r="E23" s="76"/>
      <c r="F23" s="66" t="str">
        <f t="shared" si="0"/>
        <v>Không XL</v>
      </c>
      <c r="G23" s="76"/>
      <c r="H23" s="66" t="str">
        <f t="shared" si="1"/>
        <v>Không XL</v>
      </c>
      <c r="I23" s="70"/>
    </row>
    <row r="24" spans="1:9" s="12" customFormat="1" ht="15.75">
      <c r="A24" s="76">
        <v>13</v>
      </c>
      <c r="B24" s="81">
        <v>22004715</v>
      </c>
      <c r="C24" s="82" t="s">
        <v>417</v>
      </c>
      <c r="D24" s="83" t="s">
        <v>185</v>
      </c>
      <c r="E24" s="76"/>
      <c r="F24" s="66" t="str">
        <f t="shared" si="0"/>
        <v>Không XL</v>
      </c>
      <c r="G24" s="76"/>
      <c r="H24" s="66" t="str">
        <f t="shared" si="1"/>
        <v>Không XL</v>
      </c>
      <c r="I24" s="70"/>
    </row>
    <row r="25" spans="1:9" s="12" customFormat="1" ht="15.75">
      <c r="A25" s="76">
        <v>14</v>
      </c>
      <c r="B25" s="81">
        <v>22002877</v>
      </c>
      <c r="C25" s="82" t="s">
        <v>220</v>
      </c>
      <c r="D25" s="83" t="s">
        <v>185</v>
      </c>
      <c r="E25" s="76"/>
      <c r="F25" s="66" t="str">
        <f t="shared" si="0"/>
        <v>Không XL</v>
      </c>
      <c r="G25" s="76"/>
      <c r="H25" s="66" t="str">
        <f t="shared" si="1"/>
        <v>Không XL</v>
      </c>
      <c r="I25" s="70"/>
    </row>
    <row r="26" spans="1:9" s="12" customFormat="1" ht="15.75">
      <c r="A26" s="76">
        <v>15</v>
      </c>
      <c r="B26" s="81">
        <v>22004025</v>
      </c>
      <c r="C26" s="82" t="s">
        <v>246</v>
      </c>
      <c r="D26" s="83" t="s">
        <v>185</v>
      </c>
      <c r="E26" s="76"/>
      <c r="F26" s="66" t="str">
        <f t="shared" si="0"/>
        <v>Không XL</v>
      </c>
      <c r="G26" s="76"/>
      <c r="H26" s="66" t="str">
        <f t="shared" si="1"/>
        <v>Không XL</v>
      </c>
      <c r="I26" s="70"/>
    </row>
    <row r="27" spans="1:9" s="12" customFormat="1" ht="15.75">
      <c r="A27" s="76">
        <v>16</v>
      </c>
      <c r="B27" s="81">
        <v>22005904</v>
      </c>
      <c r="C27" s="82" t="s">
        <v>418</v>
      </c>
      <c r="D27" s="83" t="s">
        <v>187</v>
      </c>
      <c r="E27" s="76"/>
      <c r="F27" s="66" t="str">
        <f t="shared" si="0"/>
        <v>Không XL</v>
      </c>
      <c r="G27" s="76"/>
      <c r="H27" s="66" t="str">
        <f t="shared" si="1"/>
        <v>Không XL</v>
      </c>
      <c r="I27" s="70"/>
    </row>
    <row r="28" spans="1:9" s="12" customFormat="1" ht="15.75">
      <c r="A28" s="76">
        <v>17</v>
      </c>
      <c r="B28" s="81">
        <v>22003439</v>
      </c>
      <c r="C28" s="82" t="s">
        <v>419</v>
      </c>
      <c r="D28" s="83" t="s">
        <v>420</v>
      </c>
      <c r="E28" s="76"/>
      <c r="F28" s="66" t="str">
        <f t="shared" si="0"/>
        <v>Không XL</v>
      </c>
      <c r="G28" s="76"/>
      <c r="H28" s="66" t="str">
        <f t="shared" si="1"/>
        <v>Không XL</v>
      </c>
      <c r="I28" s="70" t="s">
        <v>265</v>
      </c>
    </row>
    <row r="29" spans="1:9" s="12" customFormat="1" ht="15.75">
      <c r="A29" s="76">
        <v>18</v>
      </c>
      <c r="B29" s="81">
        <v>22003353</v>
      </c>
      <c r="C29" s="82" t="s">
        <v>421</v>
      </c>
      <c r="D29" s="83" t="s">
        <v>290</v>
      </c>
      <c r="E29" s="76"/>
      <c r="F29" s="66" t="str">
        <f t="shared" si="0"/>
        <v>Không XL</v>
      </c>
      <c r="G29" s="76"/>
      <c r="H29" s="66" t="str">
        <f t="shared" si="1"/>
        <v>Không XL</v>
      </c>
      <c r="I29" s="70"/>
    </row>
    <row r="30" spans="1:9" s="12" customFormat="1" ht="15.75">
      <c r="A30" s="76">
        <v>19</v>
      </c>
      <c r="B30" s="81">
        <v>22004849</v>
      </c>
      <c r="C30" s="82" t="s">
        <v>422</v>
      </c>
      <c r="D30" s="83" t="s">
        <v>250</v>
      </c>
      <c r="E30" s="76"/>
      <c r="F30" s="66" t="str">
        <f t="shared" si="0"/>
        <v>Không XL</v>
      </c>
      <c r="G30" s="76"/>
      <c r="H30" s="66" t="str">
        <f t="shared" si="1"/>
        <v>Không XL</v>
      </c>
      <c r="I30" s="70"/>
    </row>
    <row r="31" spans="1:9" s="12" customFormat="1" ht="15.75">
      <c r="A31" s="76">
        <v>20</v>
      </c>
      <c r="B31" s="81">
        <v>22003458</v>
      </c>
      <c r="C31" s="82" t="s">
        <v>423</v>
      </c>
      <c r="D31" s="83" t="s">
        <v>424</v>
      </c>
      <c r="E31" s="76"/>
      <c r="F31" s="66" t="str">
        <f t="shared" si="0"/>
        <v>Không XL</v>
      </c>
      <c r="G31" s="76"/>
      <c r="H31" s="66" t="str">
        <f t="shared" si="1"/>
        <v>Không XL</v>
      </c>
      <c r="I31" s="70"/>
    </row>
    <row r="32" spans="1:9" s="12" customFormat="1" ht="15.75">
      <c r="A32" s="76">
        <v>21</v>
      </c>
      <c r="B32" s="81">
        <v>22004135</v>
      </c>
      <c r="C32" s="82" t="s">
        <v>425</v>
      </c>
      <c r="D32" s="83" t="s">
        <v>168</v>
      </c>
      <c r="E32" s="76"/>
      <c r="F32" s="66" t="str">
        <f t="shared" si="0"/>
        <v>Không XL</v>
      </c>
      <c r="G32" s="76"/>
      <c r="H32" s="66" t="str">
        <f t="shared" si="1"/>
        <v>Không XL</v>
      </c>
      <c r="I32" s="70"/>
    </row>
    <row r="33" spans="1:9" s="12" customFormat="1" ht="15.75">
      <c r="A33" s="76">
        <v>22</v>
      </c>
      <c r="B33" s="81">
        <v>22004624</v>
      </c>
      <c r="C33" s="82" t="s">
        <v>426</v>
      </c>
      <c r="D33" s="83" t="s">
        <v>251</v>
      </c>
      <c r="E33" s="76"/>
      <c r="F33" s="66" t="str">
        <f t="shared" si="0"/>
        <v>Không XL</v>
      </c>
      <c r="G33" s="76"/>
      <c r="H33" s="66" t="str">
        <f t="shared" si="1"/>
        <v>Không XL</v>
      </c>
      <c r="I33" s="70"/>
    </row>
    <row r="34" spans="1:9" s="12" customFormat="1" ht="15.75">
      <c r="A34" s="76">
        <v>23</v>
      </c>
      <c r="B34" s="81">
        <v>22004584</v>
      </c>
      <c r="C34" s="82" t="s">
        <v>427</v>
      </c>
      <c r="D34" s="83" t="s">
        <v>384</v>
      </c>
      <c r="E34" s="76"/>
      <c r="F34" s="66" t="str">
        <f t="shared" si="0"/>
        <v>Không XL</v>
      </c>
      <c r="G34" s="76"/>
      <c r="H34" s="66" t="str">
        <f t="shared" si="1"/>
        <v>Không XL</v>
      </c>
      <c r="I34" s="70" t="s">
        <v>314</v>
      </c>
    </row>
    <row r="35" spans="1:9" s="12" customFormat="1" ht="15.75">
      <c r="A35" s="76">
        <v>24</v>
      </c>
      <c r="B35" s="81">
        <v>22004855</v>
      </c>
      <c r="C35" s="82" t="s">
        <v>428</v>
      </c>
      <c r="D35" s="83" t="s">
        <v>234</v>
      </c>
      <c r="E35" s="76"/>
      <c r="F35" s="66" t="str">
        <f t="shared" si="0"/>
        <v>Không XL</v>
      </c>
      <c r="G35" s="76"/>
      <c r="H35" s="66" t="str">
        <f t="shared" si="1"/>
        <v>Không XL</v>
      </c>
      <c r="I35" s="70" t="s">
        <v>266</v>
      </c>
    </row>
    <row r="36" spans="1:9" s="12" customFormat="1" ht="15.75">
      <c r="A36" s="76">
        <v>25</v>
      </c>
      <c r="B36" s="81">
        <v>22004151</v>
      </c>
      <c r="C36" s="82" t="s">
        <v>429</v>
      </c>
      <c r="D36" s="83" t="s">
        <v>195</v>
      </c>
      <c r="E36" s="76"/>
      <c r="F36" s="66" t="str">
        <f t="shared" si="0"/>
        <v>Không XL</v>
      </c>
      <c r="G36" s="76"/>
      <c r="H36" s="66" t="str">
        <f t="shared" si="1"/>
        <v>Không XL</v>
      </c>
      <c r="I36" s="70"/>
    </row>
    <row r="37" spans="1:9" s="12" customFormat="1" ht="15.75">
      <c r="A37" s="76">
        <v>26</v>
      </c>
      <c r="B37" s="81">
        <v>22004425</v>
      </c>
      <c r="C37" s="82" t="s">
        <v>430</v>
      </c>
      <c r="D37" s="83" t="s">
        <v>179</v>
      </c>
      <c r="E37" s="76"/>
      <c r="F37" s="66" t="str">
        <f t="shared" si="0"/>
        <v>Không XL</v>
      </c>
      <c r="G37" s="76"/>
      <c r="H37" s="66" t="str">
        <f t="shared" si="1"/>
        <v>Không XL</v>
      </c>
      <c r="I37" s="70"/>
    </row>
    <row r="38" spans="1:9" s="12" customFormat="1" ht="15.75">
      <c r="A38" s="76">
        <v>27</v>
      </c>
      <c r="B38" s="81">
        <v>22003537</v>
      </c>
      <c r="C38" s="82" t="s">
        <v>226</v>
      </c>
      <c r="D38" s="83" t="s">
        <v>179</v>
      </c>
      <c r="E38" s="76"/>
      <c r="F38" s="66" t="str">
        <f t="shared" si="0"/>
        <v>Không XL</v>
      </c>
      <c r="G38" s="76"/>
      <c r="H38" s="66" t="str">
        <f t="shared" si="1"/>
        <v>Không XL</v>
      </c>
      <c r="I38" s="70"/>
    </row>
    <row r="39" spans="1:9" s="12" customFormat="1" ht="15.75">
      <c r="A39" s="76">
        <v>28</v>
      </c>
      <c r="B39" s="81">
        <v>22003667</v>
      </c>
      <c r="C39" s="82" t="s">
        <v>431</v>
      </c>
      <c r="D39" s="83" t="s">
        <v>192</v>
      </c>
      <c r="E39" s="76"/>
      <c r="F39" s="66" t="str">
        <f t="shared" si="0"/>
        <v>Không XL</v>
      </c>
      <c r="G39" s="76"/>
      <c r="H39" s="66" t="str">
        <f t="shared" si="1"/>
        <v>Không XL</v>
      </c>
      <c r="I39" s="70"/>
    </row>
    <row r="40" spans="1:9" s="12" customFormat="1" ht="15.75">
      <c r="A40" s="76">
        <v>29</v>
      </c>
      <c r="B40" s="81">
        <v>22003843</v>
      </c>
      <c r="C40" s="82" t="s">
        <v>240</v>
      </c>
      <c r="D40" s="83" t="s">
        <v>181</v>
      </c>
      <c r="E40" s="76"/>
      <c r="F40" s="66" t="str">
        <f t="shared" si="0"/>
        <v>Không XL</v>
      </c>
      <c r="G40" s="76"/>
      <c r="H40" s="66" t="str">
        <f t="shared" si="1"/>
        <v>Không XL</v>
      </c>
      <c r="I40" s="70" t="s">
        <v>316</v>
      </c>
    </row>
    <row r="41" spans="1:9" s="12" customFormat="1" ht="15.75">
      <c r="A41" s="76">
        <v>30</v>
      </c>
      <c r="B41" s="81">
        <v>22004049</v>
      </c>
      <c r="C41" s="82" t="s">
        <v>233</v>
      </c>
      <c r="D41" s="83" t="s">
        <v>216</v>
      </c>
      <c r="E41" s="76"/>
      <c r="F41" s="66" t="str">
        <f t="shared" si="0"/>
        <v>Không XL</v>
      </c>
      <c r="G41" s="76"/>
      <c r="H41" s="66" t="str">
        <f t="shared" si="1"/>
        <v>Không XL</v>
      </c>
      <c r="I41" s="70"/>
    </row>
    <row r="42" spans="1:9" s="12" customFormat="1" ht="15.75">
      <c r="A42" s="76">
        <v>31</v>
      </c>
      <c r="B42" s="81">
        <v>22003489</v>
      </c>
      <c r="C42" s="82" t="s">
        <v>432</v>
      </c>
      <c r="D42" s="83" t="s">
        <v>205</v>
      </c>
      <c r="E42" s="76"/>
      <c r="F42" s="66" t="str">
        <f t="shared" si="0"/>
        <v>Không XL</v>
      </c>
      <c r="G42" s="76"/>
      <c r="H42" s="66" t="str">
        <f t="shared" si="1"/>
        <v>Không XL</v>
      </c>
      <c r="I42" s="70"/>
    </row>
    <row r="43" spans="1:9" s="12" customFormat="1" ht="15.75">
      <c r="A43" s="76">
        <v>32</v>
      </c>
      <c r="B43" s="81">
        <v>22003523</v>
      </c>
      <c r="C43" s="82" t="s">
        <v>433</v>
      </c>
      <c r="D43" s="83" t="s">
        <v>253</v>
      </c>
      <c r="E43" s="76"/>
      <c r="F43" s="66" t="str">
        <f t="shared" si="0"/>
        <v>Không XL</v>
      </c>
      <c r="G43" s="76"/>
      <c r="H43" s="66" t="str">
        <f t="shared" si="1"/>
        <v>Không XL</v>
      </c>
      <c r="I43" s="70"/>
    </row>
    <row r="44" spans="1:9" s="12" customFormat="1" ht="15.75">
      <c r="A44" s="76">
        <v>33</v>
      </c>
      <c r="B44" s="81">
        <v>22003348</v>
      </c>
      <c r="C44" s="82" t="s">
        <v>244</v>
      </c>
      <c r="D44" s="83" t="s">
        <v>434</v>
      </c>
      <c r="E44" s="76"/>
      <c r="F44" s="66" t="str">
        <f t="shared" si="0"/>
        <v>Không XL</v>
      </c>
      <c r="G44" s="76"/>
      <c r="H44" s="66" t="str">
        <f t="shared" si="1"/>
        <v>Không XL</v>
      </c>
      <c r="I44" s="70"/>
    </row>
    <row r="45" spans="1:9" s="12" customFormat="1" ht="15.75">
      <c r="A45" s="76">
        <v>34</v>
      </c>
      <c r="B45" s="81">
        <v>22004693</v>
      </c>
      <c r="C45" s="82" t="s">
        <v>262</v>
      </c>
      <c r="D45" s="83" t="s">
        <v>222</v>
      </c>
      <c r="E45" s="76"/>
      <c r="F45" s="66" t="str">
        <f t="shared" si="0"/>
        <v>Không XL</v>
      </c>
      <c r="G45" s="76"/>
      <c r="H45" s="66" t="str">
        <f t="shared" si="1"/>
        <v>Không XL</v>
      </c>
      <c r="I45" s="70"/>
    </row>
    <row r="46" spans="1:9" s="12" customFormat="1" ht="15.75">
      <c r="A46" s="76">
        <v>35</v>
      </c>
      <c r="B46" s="81">
        <v>22004238</v>
      </c>
      <c r="C46" s="82" t="s">
        <v>435</v>
      </c>
      <c r="D46" s="83" t="s">
        <v>202</v>
      </c>
      <c r="E46" s="76"/>
      <c r="F46" s="66" t="str">
        <f t="shared" si="0"/>
        <v>Không XL</v>
      </c>
      <c r="G46" s="76"/>
      <c r="H46" s="66" t="str">
        <f t="shared" si="1"/>
        <v>Không XL</v>
      </c>
      <c r="I46" s="70"/>
    </row>
    <row r="47" spans="1:9" ht="15.75">
      <c r="A47" s="46"/>
      <c r="B47" s="46"/>
      <c r="C47" s="123" t="s">
        <v>146</v>
      </c>
      <c r="D47" s="123"/>
      <c r="E47" s="123"/>
      <c r="F47" s="123"/>
      <c r="G47" s="123"/>
      <c r="H47" s="123"/>
      <c r="I47" s="123"/>
    </row>
    <row r="48" spans="1:9">
      <c r="C48" s="124" t="s">
        <v>147</v>
      </c>
      <c r="D48" s="125"/>
      <c r="E48" s="128" t="s">
        <v>142</v>
      </c>
      <c r="F48" s="129"/>
      <c r="G48" s="128" t="s">
        <v>143</v>
      </c>
      <c r="H48" s="129"/>
      <c r="I48" s="130" t="s">
        <v>13</v>
      </c>
    </row>
    <row r="49" spans="1:10" s="12" customFormat="1">
      <c r="C49" s="126"/>
      <c r="D49" s="127"/>
      <c r="E49" s="52" t="s">
        <v>148</v>
      </c>
      <c r="F49" s="19" t="s">
        <v>149</v>
      </c>
      <c r="G49" s="52" t="s">
        <v>148</v>
      </c>
      <c r="H49" s="19" t="s">
        <v>149</v>
      </c>
      <c r="I49" s="131"/>
    </row>
    <row r="50" spans="1:10">
      <c r="C50" s="105" t="s">
        <v>150</v>
      </c>
      <c r="D50" s="106"/>
      <c r="E50" s="58">
        <f>COUNTIF(F12:F46,"Xuất sắc")</f>
        <v>0</v>
      </c>
      <c r="F50" s="59">
        <f t="shared" ref="F50:F55" si="2">E50*100/$A$46</f>
        <v>0</v>
      </c>
      <c r="G50" s="58">
        <f>COUNTIF(H12:H46,"Xuất sắc")</f>
        <v>0</v>
      </c>
      <c r="H50" s="59">
        <f t="shared" ref="H50:H55" si="3">G50*100/$A$46</f>
        <v>0</v>
      </c>
      <c r="I50" s="60"/>
    </row>
    <row r="51" spans="1:10">
      <c r="C51" s="105" t="s">
        <v>151</v>
      </c>
      <c r="D51" s="106"/>
      <c r="E51" s="58">
        <f>COUNTIF(F12:F46,"Tốt")</f>
        <v>0</v>
      </c>
      <c r="F51" s="59">
        <f t="shared" si="2"/>
        <v>0</v>
      </c>
      <c r="G51" s="58">
        <f>COUNTIF(H12:H46,"Tốt")</f>
        <v>0</v>
      </c>
      <c r="H51" s="59">
        <f t="shared" si="3"/>
        <v>0</v>
      </c>
      <c r="I51" s="60"/>
    </row>
    <row r="52" spans="1:10">
      <c r="C52" s="105" t="s">
        <v>152</v>
      </c>
      <c r="D52" s="106"/>
      <c r="E52" s="58">
        <f>COUNTIF(F12:F46,"Khá")</f>
        <v>0</v>
      </c>
      <c r="F52" s="59">
        <f t="shared" si="2"/>
        <v>0</v>
      </c>
      <c r="G52" s="58">
        <f>COUNTIF(H12:H46,"Khá")</f>
        <v>0</v>
      </c>
      <c r="H52" s="59">
        <f t="shared" si="3"/>
        <v>0</v>
      </c>
      <c r="I52" s="60"/>
    </row>
    <row r="53" spans="1:10">
      <c r="C53" s="105" t="s">
        <v>153</v>
      </c>
      <c r="D53" s="106"/>
      <c r="E53" s="58">
        <f>COUNTIF(F12:F46,"TB")</f>
        <v>0</v>
      </c>
      <c r="F53" s="59">
        <f t="shared" si="2"/>
        <v>0</v>
      </c>
      <c r="G53" s="58">
        <f>COUNTIF(H12:H46,"TB")</f>
        <v>0</v>
      </c>
      <c r="H53" s="59">
        <f t="shared" si="3"/>
        <v>0</v>
      </c>
      <c r="I53" s="60"/>
    </row>
    <row r="54" spans="1:10">
      <c r="C54" s="105" t="s">
        <v>154</v>
      </c>
      <c r="D54" s="106"/>
      <c r="E54" s="58">
        <f>COUNTIF(F12:F46,"Yếu")</f>
        <v>0</v>
      </c>
      <c r="F54" s="59">
        <f t="shared" si="2"/>
        <v>0</v>
      </c>
      <c r="G54" s="58">
        <f>COUNTIF(H12:H46,"Yếu")</f>
        <v>0</v>
      </c>
      <c r="H54" s="59">
        <f t="shared" si="3"/>
        <v>0</v>
      </c>
      <c r="I54" s="60"/>
    </row>
    <row r="55" spans="1:10" ht="15.75" thickBot="1">
      <c r="C55" s="107" t="s">
        <v>155</v>
      </c>
      <c r="D55" s="108"/>
      <c r="E55" s="61">
        <f>COUNTIF(F12:F46,"Không XL")</f>
        <v>35</v>
      </c>
      <c r="F55" s="62">
        <f t="shared" si="2"/>
        <v>100</v>
      </c>
      <c r="G55" s="61">
        <f>COUNTIF(H12:H46,"Không XL")</f>
        <v>35</v>
      </c>
      <c r="H55" s="62">
        <f t="shared" si="3"/>
        <v>100</v>
      </c>
      <c r="I55" s="63"/>
    </row>
    <row r="56" spans="1:10">
      <c r="C56" s="75"/>
      <c r="D56" s="75"/>
      <c r="F56" s="64"/>
    </row>
    <row r="57" spans="1:10" ht="15.75">
      <c r="E57" s="109" t="s">
        <v>156</v>
      </c>
      <c r="F57" s="109"/>
      <c r="G57" s="109"/>
      <c r="H57" s="109"/>
      <c r="I57" s="109"/>
    </row>
    <row r="58" spans="1:10">
      <c r="A58" s="102" t="s">
        <v>157</v>
      </c>
      <c r="B58" s="102"/>
      <c r="C58" s="102"/>
      <c r="D58" s="102"/>
      <c r="E58" s="102"/>
      <c r="F58" s="102" t="s">
        <v>142</v>
      </c>
      <c r="G58" s="102"/>
      <c r="H58" s="102"/>
      <c r="I58" s="65" t="s">
        <v>158</v>
      </c>
      <c r="J58" s="65"/>
    </row>
    <row r="62" spans="1:10">
      <c r="A62" s="4">
        <v>1</v>
      </c>
    </row>
    <row r="63" spans="1:10">
      <c r="C63" s="101" t="s">
        <v>264</v>
      </c>
      <c r="D63" s="101"/>
      <c r="E63" s="101"/>
      <c r="F63" s="101" t="s">
        <v>437</v>
      </c>
      <c r="G63" s="101"/>
      <c r="H63" s="101"/>
      <c r="I63" s="74" t="s">
        <v>438</v>
      </c>
    </row>
  </sheetData>
  <mergeCells count="32">
    <mergeCell ref="C55:D55"/>
    <mergeCell ref="E57:I57"/>
    <mergeCell ref="A58:E58"/>
    <mergeCell ref="F58:H58"/>
    <mergeCell ref="C63:E63"/>
    <mergeCell ref="F63:H63"/>
    <mergeCell ref="C50:D50"/>
    <mergeCell ref="C51:D51"/>
    <mergeCell ref="C52:D52"/>
    <mergeCell ref="C53:D53"/>
    <mergeCell ref="C54:D54"/>
    <mergeCell ref="C47:I47"/>
    <mergeCell ref="C48:D49"/>
    <mergeCell ref="E48:F48"/>
    <mergeCell ref="G48:H48"/>
    <mergeCell ref="I48:I49"/>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s>
  <conditionalFormatting sqref="F12:F46 H12:H46">
    <cfRule type="cellIs" dxfId="9" priority="1" stopIfTrue="1" operator="equal">
      <formula>"SVG"</formula>
    </cfRule>
    <cfRule type="cellIs" dxfId="8" priority="2" stopIfTrue="1" operator="equal">
      <formula>"SVXS"</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workbookViewId="0">
      <selection activeCell="H40" sqref="H4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456</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78">
        <v>22003510</v>
      </c>
      <c r="C12" s="79" t="s">
        <v>439</v>
      </c>
      <c r="D12" s="80" t="s">
        <v>161</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t="s">
        <v>270</v>
      </c>
    </row>
    <row r="13" spans="1:20" s="12" customFormat="1" ht="17.45" customHeight="1">
      <c r="A13" s="69">
        <v>2</v>
      </c>
      <c r="B13" s="78">
        <v>22003479</v>
      </c>
      <c r="C13" s="79" t="s">
        <v>440</v>
      </c>
      <c r="D13" s="80" t="s">
        <v>263</v>
      </c>
      <c r="E13" s="69"/>
      <c r="F13" s="66" t="str">
        <f t="shared" ref="F13:F30" si="0">IF(AND(E13&gt;=90),"Xuất sắc",IF(AND(E13&gt;=80),"Tốt",IF(AND(E13&gt;=70),"Khá",IF(AND(E13&gt;=60),"TB",IF(AND(E13&gt;=50),"TB",IF(AND(E13&lt;50),IF(AND(E13&gt;0),"Yếu",IF(AND(E13=0),"Không XL"," "))))))))</f>
        <v>Không XL</v>
      </c>
      <c r="G13" s="69"/>
      <c r="H13" s="66" t="str">
        <f t="shared" ref="H13:H30" si="1">IF(AND(G13&gt;=90),"Xuất sắc",IF(AND(G13&gt;=80),"Tốt",IF(AND(G13&gt;=70),"Khá",IF(AND(G13&gt;=60),"TB",IF(AND(G13&gt;=50),"TB",IF(AND(G13&lt;50),IF(AND(G13&gt;0),"Yếu",IF(AND(G13=0),"Không XL"," "))))))))</f>
        <v>Không XL</v>
      </c>
      <c r="I13" s="70" t="s">
        <v>314</v>
      </c>
    </row>
    <row r="14" spans="1:20" s="12" customFormat="1" ht="17.45" customHeight="1">
      <c r="A14" s="69">
        <v>3</v>
      </c>
      <c r="B14" s="78">
        <v>22005671</v>
      </c>
      <c r="C14" s="79" t="s">
        <v>441</v>
      </c>
      <c r="D14" s="80" t="s">
        <v>172</v>
      </c>
      <c r="E14" s="69"/>
      <c r="F14" s="66" t="str">
        <f t="shared" si="0"/>
        <v>Không XL</v>
      </c>
      <c r="G14" s="69"/>
      <c r="H14" s="66" t="str">
        <f t="shared" si="1"/>
        <v>Không XL</v>
      </c>
      <c r="I14" s="70"/>
    </row>
    <row r="15" spans="1:20" s="12" customFormat="1" ht="17.45" customHeight="1">
      <c r="A15" s="69">
        <v>4</v>
      </c>
      <c r="B15" s="78">
        <v>22004593</v>
      </c>
      <c r="C15" s="79" t="s">
        <v>442</v>
      </c>
      <c r="D15" s="80" t="s">
        <v>163</v>
      </c>
      <c r="E15" s="69"/>
      <c r="F15" s="66" t="str">
        <f t="shared" si="0"/>
        <v>Không XL</v>
      </c>
      <c r="G15" s="69"/>
      <c r="H15" s="66" t="str">
        <f t="shared" si="1"/>
        <v>Không XL</v>
      </c>
      <c r="I15" s="70"/>
    </row>
    <row r="16" spans="1:20" s="12" customFormat="1" ht="17.45" customHeight="1">
      <c r="A16" s="69">
        <v>5</v>
      </c>
      <c r="B16" s="78">
        <v>22004932</v>
      </c>
      <c r="C16" s="79" t="s">
        <v>443</v>
      </c>
      <c r="D16" s="80" t="s">
        <v>163</v>
      </c>
      <c r="E16" s="69"/>
      <c r="F16" s="66" t="str">
        <f t="shared" si="0"/>
        <v>Không XL</v>
      </c>
      <c r="G16" s="69"/>
      <c r="H16" s="66" t="str">
        <f t="shared" si="1"/>
        <v>Không XL</v>
      </c>
      <c r="I16" s="70"/>
    </row>
    <row r="17" spans="1:9" s="12" customFormat="1" ht="15.75">
      <c r="A17" s="69">
        <v>6</v>
      </c>
      <c r="B17" s="78">
        <v>22003187</v>
      </c>
      <c r="C17" s="79" t="s">
        <v>169</v>
      </c>
      <c r="D17" s="80" t="s">
        <v>185</v>
      </c>
      <c r="E17" s="69"/>
      <c r="F17" s="66" t="str">
        <f t="shared" si="0"/>
        <v>Không XL</v>
      </c>
      <c r="G17" s="69"/>
      <c r="H17" s="66" t="str">
        <f t="shared" si="1"/>
        <v>Không XL</v>
      </c>
      <c r="I17" s="70"/>
    </row>
    <row r="18" spans="1:9" s="12" customFormat="1" ht="15.75">
      <c r="A18" s="69">
        <v>7</v>
      </c>
      <c r="B18" s="78">
        <v>22004004</v>
      </c>
      <c r="C18" s="79" t="s">
        <v>444</v>
      </c>
      <c r="D18" s="80" t="s">
        <v>187</v>
      </c>
      <c r="E18" s="69"/>
      <c r="F18" s="66" t="str">
        <f t="shared" si="0"/>
        <v>Không XL</v>
      </c>
      <c r="G18" s="69"/>
      <c r="H18" s="66" t="str">
        <f t="shared" si="1"/>
        <v>Không XL</v>
      </c>
      <c r="I18" s="70" t="s">
        <v>265</v>
      </c>
    </row>
    <row r="19" spans="1:9" s="12" customFormat="1" ht="15.75">
      <c r="A19" s="69">
        <v>8</v>
      </c>
      <c r="B19" s="78">
        <v>22004213</v>
      </c>
      <c r="C19" s="79" t="s">
        <v>445</v>
      </c>
      <c r="D19" s="80" t="s">
        <v>203</v>
      </c>
      <c r="E19" s="69"/>
      <c r="F19" s="66" t="str">
        <f t="shared" si="0"/>
        <v>Không XL</v>
      </c>
      <c r="G19" s="69"/>
      <c r="H19" s="66" t="str">
        <f t="shared" si="1"/>
        <v>Không XL</v>
      </c>
      <c r="I19" s="70" t="s">
        <v>266</v>
      </c>
    </row>
    <row r="20" spans="1:9" s="12" customFormat="1" ht="15.75">
      <c r="A20" s="69">
        <v>9</v>
      </c>
      <c r="B20" s="78">
        <v>22004656</v>
      </c>
      <c r="C20" s="79" t="s">
        <v>446</v>
      </c>
      <c r="D20" s="80" t="s">
        <v>213</v>
      </c>
      <c r="E20" s="69"/>
      <c r="F20" s="66" t="str">
        <f t="shared" si="0"/>
        <v>Không XL</v>
      </c>
      <c r="G20" s="69"/>
      <c r="H20" s="66" t="str">
        <f t="shared" si="1"/>
        <v>Không XL</v>
      </c>
      <c r="I20" s="70"/>
    </row>
    <row r="21" spans="1:9" s="12" customFormat="1" ht="15.75">
      <c r="A21" s="69">
        <v>10</v>
      </c>
      <c r="B21" s="78">
        <v>22001787</v>
      </c>
      <c r="C21" s="79" t="s">
        <v>447</v>
      </c>
      <c r="D21" s="80" t="s">
        <v>216</v>
      </c>
      <c r="E21" s="69"/>
      <c r="F21" s="66" t="str">
        <f t="shared" si="0"/>
        <v>Không XL</v>
      </c>
      <c r="G21" s="69"/>
      <c r="H21" s="66" t="str">
        <f t="shared" si="1"/>
        <v>Không XL</v>
      </c>
      <c r="I21" s="70"/>
    </row>
    <row r="22" spans="1:9" s="12" customFormat="1" ht="15.75">
      <c r="A22" s="69">
        <v>11</v>
      </c>
      <c r="B22" s="78">
        <v>22001938</v>
      </c>
      <c r="C22" s="79" t="s">
        <v>448</v>
      </c>
      <c r="D22" s="80" t="s">
        <v>449</v>
      </c>
      <c r="E22" s="69"/>
      <c r="F22" s="66" t="str">
        <f t="shared" si="0"/>
        <v>Không XL</v>
      </c>
      <c r="G22" s="69"/>
      <c r="H22" s="66" t="str">
        <f t="shared" si="1"/>
        <v>Không XL</v>
      </c>
      <c r="I22" s="70"/>
    </row>
    <row r="23" spans="1:9" s="12" customFormat="1" ht="15.75">
      <c r="A23" s="69">
        <v>12</v>
      </c>
      <c r="B23" s="78">
        <v>22001930</v>
      </c>
      <c r="C23" s="79" t="s">
        <v>242</v>
      </c>
      <c r="D23" s="80" t="s">
        <v>183</v>
      </c>
      <c r="E23" s="69"/>
      <c r="F23" s="66" t="str">
        <f t="shared" si="0"/>
        <v>Không XL</v>
      </c>
      <c r="G23" s="69"/>
      <c r="H23" s="66" t="str">
        <f t="shared" si="1"/>
        <v>Không XL</v>
      </c>
      <c r="I23" s="70"/>
    </row>
    <row r="24" spans="1:9" s="12" customFormat="1" ht="15.75">
      <c r="A24" s="69">
        <v>13</v>
      </c>
      <c r="B24" s="78">
        <v>22003172</v>
      </c>
      <c r="C24" s="79" t="s">
        <v>237</v>
      </c>
      <c r="D24" s="80" t="s">
        <v>238</v>
      </c>
      <c r="E24" s="69"/>
      <c r="F24" s="66" t="str">
        <f t="shared" si="0"/>
        <v>Không XL</v>
      </c>
      <c r="G24" s="69"/>
      <c r="H24" s="66" t="str">
        <f t="shared" si="1"/>
        <v>Không XL</v>
      </c>
      <c r="I24" s="70" t="s">
        <v>267</v>
      </c>
    </row>
    <row r="25" spans="1:9" s="12" customFormat="1" ht="15.75">
      <c r="A25" s="69">
        <v>14</v>
      </c>
      <c r="B25" s="78">
        <v>22003835</v>
      </c>
      <c r="C25" s="79" t="s">
        <v>450</v>
      </c>
      <c r="D25" s="80" t="s">
        <v>228</v>
      </c>
      <c r="E25" s="69"/>
      <c r="F25" s="66" t="str">
        <f t="shared" si="0"/>
        <v>Không XL</v>
      </c>
      <c r="G25" s="69"/>
      <c r="H25" s="66" t="str">
        <f t="shared" si="1"/>
        <v>Không XL</v>
      </c>
      <c r="I25" s="70"/>
    </row>
    <row r="26" spans="1:9" s="12" customFormat="1" ht="15.75">
      <c r="A26" s="69">
        <v>15</v>
      </c>
      <c r="B26" s="78">
        <v>22003803</v>
      </c>
      <c r="C26" s="79" t="s">
        <v>451</v>
      </c>
      <c r="D26" s="80" t="s">
        <v>221</v>
      </c>
      <c r="E26" s="69"/>
      <c r="F26" s="66" t="str">
        <f t="shared" si="0"/>
        <v>Không XL</v>
      </c>
      <c r="G26" s="69"/>
      <c r="H26" s="66" t="str">
        <f t="shared" si="1"/>
        <v>Không XL</v>
      </c>
      <c r="I26" s="70"/>
    </row>
    <row r="27" spans="1:9" s="12" customFormat="1" ht="15.75">
      <c r="A27" s="69">
        <v>16</v>
      </c>
      <c r="B27" s="78">
        <v>22004907</v>
      </c>
      <c r="C27" s="79" t="s">
        <v>452</v>
      </c>
      <c r="D27" s="80" t="s">
        <v>221</v>
      </c>
      <c r="E27" s="69"/>
      <c r="F27" s="66" t="str">
        <f t="shared" si="0"/>
        <v>Không XL</v>
      </c>
      <c r="G27" s="69"/>
      <c r="H27" s="66" t="str">
        <f t="shared" si="1"/>
        <v>Không XL</v>
      </c>
      <c r="I27" s="70"/>
    </row>
    <row r="28" spans="1:9" s="12" customFormat="1" ht="15.75">
      <c r="A28" s="69">
        <v>17</v>
      </c>
      <c r="B28" s="78">
        <v>22005687</v>
      </c>
      <c r="C28" s="79" t="s">
        <v>173</v>
      </c>
      <c r="D28" s="80" t="s">
        <v>453</v>
      </c>
      <c r="E28" s="69"/>
      <c r="F28" s="66" t="str">
        <f t="shared" si="0"/>
        <v>Không XL</v>
      </c>
      <c r="G28" s="69"/>
      <c r="H28" s="66" t="str">
        <f t="shared" si="1"/>
        <v>Không XL</v>
      </c>
      <c r="I28" s="70"/>
    </row>
    <row r="29" spans="1:9" s="12" customFormat="1" ht="15.75">
      <c r="A29" s="69">
        <v>18</v>
      </c>
      <c r="B29" s="78">
        <v>22004080</v>
      </c>
      <c r="C29" s="79" t="s">
        <v>454</v>
      </c>
      <c r="D29" s="80" t="s">
        <v>222</v>
      </c>
      <c r="E29" s="69"/>
      <c r="F29" s="66" t="str">
        <f t="shared" si="0"/>
        <v>Không XL</v>
      </c>
      <c r="G29" s="69"/>
      <c r="H29" s="66" t="str">
        <f t="shared" si="1"/>
        <v>Không XL</v>
      </c>
      <c r="I29" s="70"/>
    </row>
    <row r="30" spans="1:9" s="12" customFormat="1" ht="15.75">
      <c r="A30" s="69">
        <v>19</v>
      </c>
      <c r="B30" s="78">
        <v>22000732</v>
      </c>
      <c r="C30" s="79" t="s">
        <v>455</v>
      </c>
      <c r="D30" s="80" t="s">
        <v>311</v>
      </c>
      <c r="E30" s="69"/>
      <c r="F30" s="66" t="str">
        <f t="shared" si="0"/>
        <v>Không XL</v>
      </c>
      <c r="G30" s="69"/>
      <c r="H30" s="66" t="str">
        <f t="shared" si="1"/>
        <v>Không XL</v>
      </c>
      <c r="I30" s="70" t="s">
        <v>269</v>
      </c>
    </row>
    <row r="31" spans="1:9" ht="15.75">
      <c r="A31" s="46"/>
      <c r="B31" s="46"/>
      <c r="C31" s="123" t="s">
        <v>146</v>
      </c>
      <c r="D31" s="123"/>
      <c r="E31" s="123"/>
      <c r="F31" s="123"/>
      <c r="G31" s="123"/>
      <c r="H31" s="123"/>
      <c r="I31" s="123"/>
    </row>
    <row r="32" spans="1:9">
      <c r="C32" s="124" t="s">
        <v>147</v>
      </c>
      <c r="D32" s="125"/>
      <c r="E32" s="128" t="s">
        <v>142</v>
      </c>
      <c r="F32" s="129"/>
      <c r="G32" s="128" t="s">
        <v>143</v>
      </c>
      <c r="H32" s="129"/>
      <c r="I32" s="130" t="s">
        <v>13</v>
      </c>
    </row>
    <row r="33" spans="1:10" s="12" customFormat="1">
      <c r="C33" s="126"/>
      <c r="D33" s="127"/>
      <c r="E33" s="52" t="s">
        <v>148</v>
      </c>
      <c r="F33" s="19" t="s">
        <v>149</v>
      </c>
      <c r="G33" s="52" t="s">
        <v>148</v>
      </c>
      <c r="H33" s="19" t="s">
        <v>149</v>
      </c>
      <c r="I33" s="131"/>
    </row>
    <row r="34" spans="1:10">
      <c r="C34" s="105" t="s">
        <v>150</v>
      </c>
      <c r="D34" s="106"/>
      <c r="E34" s="58">
        <f>COUNTIF(F12:F30,"Xuất sắc")</f>
        <v>0</v>
      </c>
      <c r="F34" s="59">
        <f t="shared" ref="F34:F39" si="2">E34*100/$A$30</f>
        <v>0</v>
      </c>
      <c r="G34" s="58">
        <f>COUNTIF(H12:H30,"Xuất sắc")</f>
        <v>0</v>
      </c>
      <c r="H34" s="59">
        <f t="shared" ref="H34:H39" si="3">G34*100/$A$30</f>
        <v>0</v>
      </c>
      <c r="I34" s="60"/>
    </row>
    <row r="35" spans="1:10">
      <c r="C35" s="105" t="s">
        <v>151</v>
      </c>
      <c r="D35" s="106"/>
      <c r="E35" s="58">
        <f>COUNTIF(F12:F30,"Tốt")</f>
        <v>0</v>
      </c>
      <c r="F35" s="59">
        <f t="shared" si="2"/>
        <v>0</v>
      </c>
      <c r="G35" s="58">
        <f>COUNTIF(H12:H30,"Tốt")</f>
        <v>0</v>
      </c>
      <c r="H35" s="59">
        <f t="shared" si="3"/>
        <v>0</v>
      </c>
      <c r="I35" s="60"/>
    </row>
    <row r="36" spans="1:10">
      <c r="C36" s="105" t="s">
        <v>152</v>
      </c>
      <c r="D36" s="106"/>
      <c r="E36" s="58">
        <f>COUNTIF(F12:F30,"Khá")</f>
        <v>0</v>
      </c>
      <c r="F36" s="59">
        <f t="shared" si="2"/>
        <v>0</v>
      </c>
      <c r="G36" s="58">
        <f>COUNTIF(H12:H30,"Khá")</f>
        <v>0</v>
      </c>
      <c r="H36" s="59">
        <f t="shared" si="3"/>
        <v>0</v>
      </c>
      <c r="I36" s="60"/>
    </row>
    <row r="37" spans="1:10">
      <c r="C37" s="105" t="s">
        <v>153</v>
      </c>
      <c r="D37" s="106"/>
      <c r="E37" s="58">
        <f>COUNTIF(F12:F30,"TB")</f>
        <v>0</v>
      </c>
      <c r="F37" s="59">
        <f t="shared" si="2"/>
        <v>0</v>
      </c>
      <c r="G37" s="58">
        <f>COUNTIF(H12:H30,"TB")</f>
        <v>0</v>
      </c>
      <c r="H37" s="59">
        <f t="shared" si="3"/>
        <v>0</v>
      </c>
      <c r="I37" s="60"/>
    </row>
    <row r="38" spans="1:10">
      <c r="C38" s="105" t="s">
        <v>154</v>
      </c>
      <c r="D38" s="106"/>
      <c r="E38" s="58">
        <f>COUNTIF(F12:F30,"Yếu")</f>
        <v>0</v>
      </c>
      <c r="F38" s="59">
        <f t="shared" si="2"/>
        <v>0</v>
      </c>
      <c r="G38" s="58">
        <f>COUNTIF(H12:H30,"Yếu")</f>
        <v>0</v>
      </c>
      <c r="H38" s="59">
        <f t="shared" si="3"/>
        <v>0</v>
      </c>
      <c r="I38" s="60"/>
    </row>
    <row r="39" spans="1:10" ht="15.75" thickBot="1">
      <c r="C39" s="107" t="s">
        <v>155</v>
      </c>
      <c r="D39" s="108"/>
      <c r="E39" s="61">
        <f>COUNTIF(F12:F30,"Không XL")</f>
        <v>19</v>
      </c>
      <c r="F39" s="62">
        <f t="shared" si="2"/>
        <v>100</v>
      </c>
      <c r="G39" s="61">
        <f>COUNTIF(H12:H30,"Không XL")</f>
        <v>19</v>
      </c>
      <c r="H39" s="62">
        <f t="shared" si="3"/>
        <v>100</v>
      </c>
      <c r="I39" s="63"/>
    </row>
    <row r="40" spans="1:10">
      <c r="C40" s="68"/>
      <c r="D40" s="68"/>
      <c r="F40" s="64"/>
    </row>
    <row r="41" spans="1:10" ht="15.75">
      <c r="E41" s="109" t="s">
        <v>271</v>
      </c>
      <c r="F41" s="109"/>
      <c r="G41" s="109"/>
      <c r="H41" s="109"/>
      <c r="I41" s="109"/>
    </row>
    <row r="42" spans="1:10">
      <c r="A42" s="102" t="s">
        <v>157</v>
      </c>
      <c r="B42" s="102"/>
      <c r="C42" s="102"/>
      <c r="D42" s="102"/>
      <c r="E42" s="102"/>
      <c r="F42" s="102" t="s">
        <v>142</v>
      </c>
      <c r="G42" s="102"/>
      <c r="H42" s="102"/>
      <c r="I42" s="65" t="s">
        <v>158</v>
      </c>
      <c r="J42" s="65"/>
    </row>
    <row r="46" spans="1:10">
      <c r="A46" s="4">
        <v>1</v>
      </c>
    </row>
    <row r="48" spans="1:10">
      <c r="C48" s="101" t="s">
        <v>264</v>
      </c>
      <c r="D48" s="101"/>
      <c r="E48" s="101"/>
      <c r="F48" s="101" t="s">
        <v>458</v>
      </c>
      <c r="G48" s="101"/>
      <c r="H48" s="101"/>
      <c r="I48" s="73" t="s">
        <v>457</v>
      </c>
    </row>
  </sheetData>
  <mergeCells count="32">
    <mergeCell ref="A2:D2"/>
    <mergeCell ref="E2:I2"/>
    <mergeCell ref="A3:D3"/>
    <mergeCell ref="E3:I3"/>
    <mergeCell ref="A4:D4"/>
    <mergeCell ref="E4:I4"/>
    <mergeCell ref="C34:D34"/>
    <mergeCell ref="A5:D5"/>
    <mergeCell ref="A6:I6"/>
    <mergeCell ref="A7:I7"/>
    <mergeCell ref="A8:I8"/>
    <mergeCell ref="A10:A11"/>
    <mergeCell ref="B10:B11"/>
    <mergeCell ref="C10:D11"/>
    <mergeCell ref="E10:F10"/>
    <mergeCell ref="G10:H10"/>
    <mergeCell ref="I10:I11"/>
    <mergeCell ref="C31:I31"/>
    <mergeCell ref="C32:D33"/>
    <mergeCell ref="E32:F32"/>
    <mergeCell ref="G32:H32"/>
    <mergeCell ref="I32:I33"/>
    <mergeCell ref="C48:E48"/>
    <mergeCell ref="F48:H48"/>
    <mergeCell ref="A42:E42"/>
    <mergeCell ref="F42:H42"/>
    <mergeCell ref="C35:D35"/>
    <mergeCell ref="C36:D36"/>
    <mergeCell ref="C37:D37"/>
    <mergeCell ref="C38:D38"/>
    <mergeCell ref="C39:D39"/>
    <mergeCell ref="E41:I41"/>
  </mergeCells>
  <conditionalFormatting sqref="F12:F30 H12:H30">
    <cfRule type="cellIs" dxfId="7" priority="1" stopIfTrue="1" operator="equal">
      <formula>"SVG"</formula>
    </cfRule>
    <cfRule type="cellIs" dxfId="6"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
  <sheetViews>
    <sheetView workbookViewId="0">
      <selection activeCell="L37" sqref="L3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599</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81" t="s">
        <v>583</v>
      </c>
      <c r="C12" s="85" t="s">
        <v>459</v>
      </c>
      <c r="D12" s="86" t="s">
        <v>160</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row>
    <row r="13" spans="1:20" s="12" customFormat="1" ht="17.45" customHeight="1">
      <c r="A13" s="69">
        <v>2</v>
      </c>
      <c r="B13" s="81" t="s">
        <v>584</v>
      </c>
      <c r="C13" s="85" t="s">
        <v>460</v>
      </c>
      <c r="D13" s="86" t="s">
        <v>362</v>
      </c>
      <c r="E13" s="69"/>
      <c r="F13" s="66" t="str">
        <f t="shared" ref="F13:F27" si="0">IF(AND(E13&gt;=90),"Xuất sắc",IF(AND(E13&gt;=80),"Tốt",IF(AND(E13&gt;=70),"Khá",IF(AND(E13&gt;=60),"TB",IF(AND(E13&gt;=50),"TB",IF(AND(E13&lt;50),IF(AND(E13&gt;0),"Yếu",IF(AND(E13=0),"Không XL"," "))))))))</f>
        <v>Không XL</v>
      </c>
      <c r="G13" s="69"/>
      <c r="H13" s="66" t="str">
        <f t="shared" ref="H13:H27" si="1">IF(AND(G13&gt;=90),"Xuất sắc",IF(AND(G13&gt;=80),"Tốt",IF(AND(G13&gt;=70),"Khá",IF(AND(G13&gt;=60),"TB",IF(AND(G13&gt;=50),"TB",IF(AND(G13&lt;50),IF(AND(G13&gt;0),"Yếu",IF(AND(G13=0),"Không XL"," "))))))))</f>
        <v>Không XL</v>
      </c>
      <c r="I13" s="70"/>
    </row>
    <row r="14" spans="1:20" s="12" customFormat="1" ht="17.45" customHeight="1">
      <c r="A14" s="69">
        <v>3</v>
      </c>
      <c r="B14" s="81" t="s">
        <v>585</v>
      </c>
      <c r="C14" s="85" t="s">
        <v>461</v>
      </c>
      <c r="D14" s="86" t="s">
        <v>462</v>
      </c>
      <c r="E14" s="69"/>
      <c r="F14" s="66" t="str">
        <f t="shared" si="0"/>
        <v>Không XL</v>
      </c>
      <c r="G14" s="69"/>
      <c r="H14" s="66" t="str">
        <f t="shared" si="1"/>
        <v>Không XL</v>
      </c>
      <c r="I14" s="70"/>
    </row>
    <row r="15" spans="1:20" s="12" customFormat="1" ht="17.45" customHeight="1">
      <c r="A15" s="69">
        <v>4</v>
      </c>
      <c r="B15" s="81" t="s">
        <v>586</v>
      </c>
      <c r="C15" s="85" t="s">
        <v>260</v>
      </c>
      <c r="D15" s="86" t="s">
        <v>255</v>
      </c>
      <c r="E15" s="69"/>
      <c r="F15" s="66" t="str">
        <f t="shared" si="0"/>
        <v>Không XL</v>
      </c>
      <c r="G15" s="69"/>
      <c r="H15" s="66" t="str">
        <f t="shared" si="1"/>
        <v>Không XL</v>
      </c>
      <c r="I15" s="70"/>
    </row>
    <row r="16" spans="1:20" s="12" customFormat="1" ht="17.45" customHeight="1">
      <c r="A16" s="69">
        <v>5</v>
      </c>
      <c r="B16" s="81" t="s">
        <v>587</v>
      </c>
      <c r="C16" s="85" t="s">
        <v>463</v>
      </c>
      <c r="D16" s="86" t="s">
        <v>209</v>
      </c>
      <c r="E16" s="69"/>
      <c r="F16" s="66" t="str">
        <f t="shared" si="0"/>
        <v>Không XL</v>
      </c>
      <c r="G16" s="69"/>
      <c r="H16" s="66" t="str">
        <f t="shared" si="1"/>
        <v>Không XL</v>
      </c>
      <c r="I16" s="70"/>
    </row>
    <row r="17" spans="1:9" s="12" customFormat="1" ht="15.75">
      <c r="A17" s="69">
        <v>6</v>
      </c>
      <c r="B17" s="81" t="s">
        <v>588</v>
      </c>
      <c r="C17" s="85" t="s">
        <v>464</v>
      </c>
      <c r="D17" s="86" t="s">
        <v>229</v>
      </c>
      <c r="E17" s="69"/>
      <c r="F17" s="66" t="str">
        <f t="shared" si="0"/>
        <v>Không XL</v>
      </c>
      <c r="G17" s="69"/>
      <c r="H17" s="66" t="str">
        <f t="shared" si="1"/>
        <v>Không XL</v>
      </c>
      <c r="I17" s="70" t="s">
        <v>313</v>
      </c>
    </row>
    <row r="18" spans="1:9" s="12" customFormat="1" ht="15.75">
      <c r="A18" s="69">
        <v>7</v>
      </c>
      <c r="B18" s="81" t="s">
        <v>589</v>
      </c>
      <c r="C18" s="85" t="s">
        <v>465</v>
      </c>
      <c r="D18" s="86" t="s">
        <v>232</v>
      </c>
      <c r="E18" s="69"/>
      <c r="F18" s="66" t="str">
        <f t="shared" si="0"/>
        <v>Không XL</v>
      </c>
      <c r="G18" s="69"/>
      <c r="H18" s="66" t="str">
        <f t="shared" si="1"/>
        <v>Không XL</v>
      </c>
      <c r="I18" s="70"/>
    </row>
    <row r="19" spans="1:9" s="12" customFormat="1" ht="15.75">
      <c r="A19" s="69">
        <v>8</v>
      </c>
      <c r="B19" s="81" t="s">
        <v>590</v>
      </c>
      <c r="C19" s="85" t="s">
        <v>467</v>
      </c>
      <c r="D19" s="86" t="s">
        <v>170</v>
      </c>
      <c r="E19" s="69"/>
      <c r="F19" s="66" t="str">
        <f t="shared" si="0"/>
        <v>Không XL</v>
      </c>
      <c r="G19" s="69"/>
      <c r="H19" s="66" t="str">
        <f t="shared" si="1"/>
        <v>Không XL</v>
      </c>
      <c r="I19" s="70"/>
    </row>
    <row r="20" spans="1:9" s="12" customFormat="1" ht="15.75">
      <c r="A20" s="69">
        <v>9</v>
      </c>
      <c r="B20" s="81" t="s">
        <v>591</v>
      </c>
      <c r="C20" s="85" t="s">
        <v>240</v>
      </c>
      <c r="D20" s="86" t="s">
        <v>184</v>
      </c>
      <c r="E20" s="69"/>
      <c r="F20" s="66" t="str">
        <f t="shared" si="0"/>
        <v>Không XL</v>
      </c>
      <c r="G20" s="69"/>
      <c r="H20" s="66" t="str">
        <f t="shared" si="1"/>
        <v>Không XL</v>
      </c>
      <c r="I20" s="70"/>
    </row>
    <row r="21" spans="1:9" s="12" customFormat="1" ht="15.75">
      <c r="A21" s="69">
        <v>10</v>
      </c>
      <c r="B21" s="81" t="s">
        <v>592</v>
      </c>
      <c r="C21" s="85" t="s">
        <v>169</v>
      </c>
      <c r="D21" s="86" t="s">
        <v>184</v>
      </c>
      <c r="E21" s="69"/>
      <c r="F21" s="66" t="str">
        <f t="shared" si="0"/>
        <v>Không XL</v>
      </c>
      <c r="G21" s="69"/>
      <c r="H21" s="66" t="str">
        <f t="shared" si="1"/>
        <v>Không XL</v>
      </c>
      <c r="I21" s="70"/>
    </row>
    <row r="22" spans="1:9" s="12" customFormat="1" ht="15.75">
      <c r="A22" s="69">
        <v>11</v>
      </c>
      <c r="B22" s="81" t="s">
        <v>593</v>
      </c>
      <c r="C22" s="85" t="s">
        <v>468</v>
      </c>
      <c r="D22" s="86" t="s">
        <v>163</v>
      </c>
      <c r="E22" s="69"/>
      <c r="F22" s="66" t="str">
        <f t="shared" si="0"/>
        <v>Không XL</v>
      </c>
      <c r="G22" s="69"/>
      <c r="H22" s="66" t="str">
        <f t="shared" si="1"/>
        <v>Không XL</v>
      </c>
      <c r="I22" s="70"/>
    </row>
    <row r="23" spans="1:9" s="12" customFormat="1" ht="15.75">
      <c r="A23" s="69">
        <v>12</v>
      </c>
      <c r="B23" s="81" t="s">
        <v>594</v>
      </c>
      <c r="C23" s="85" t="s">
        <v>469</v>
      </c>
      <c r="D23" s="86" t="s">
        <v>207</v>
      </c>
      <c r="E23" s="69"/>
      <c r="F23" s="66" t="str">
        <f t="shared" si="0"/>
        <v>Không XL</v>
      </c>
      <c r="G23" s="69"/>
      <c r="H23" s="66" t="str">
        <f t="shared" si="1"/>
        <v>Không XL</v>
      </c>
      <c r="I23" s="70"/>
    </row>
    <row r="24" spans="1:9" s="12" customFormat="1" ht="15.75">
      <c r="A24" s="69">
        <v>13</v>
      </c>
      <c r="B24" s="81" t="s">
        <v>595</v>
      </c>
      <c r="C24" s="85" t="s">
        <v>470</v>
      </c>
      <c r="D24" s="86" t="s">
        <v>185</v>
      </c>
      <c r="E24" s="69"/>
      <c r="F24" s="66" t="str">
        <f t="shared" si="0"/>
        <v>Không XL</v>
      </c>
      <c r="G24" s="69"/>
      <c r="H24" s="66" t="str">
        <f t="shared" si="1"/>
        <v>Không XL</v>
      </c>
      <c r="I24" s="70"/>
    </row>
    <row r="25" spans="1:9" s="12" customFormat="1" ht="15.75">
      <c r="A25" s="69">
        <v>14</v>
      </c>
      <c r="B25" s="81" t="s">
        <v>596</v>
      </c>
      <c r="C25" s="85" t="s">
        <v>471</v>
      </c>
      <c r="D25" s="86" t="s">
        <v>176</v>
      </c>
      <c r="E25" s="69"/>
      <c r="F25" s="66" t="str">
        <f t="shared" si="0"/>
        <v>Không XL</v>
      </c>
      <c r="G25" s="69"/>
      <c r="H25" s="66" t="str">
        <f t="shared" si="1"/>
        <v>Không XL</v>
      </c>
      <c r="I25" s="70"/>
    </row>
    <row r="26" spans="1:9" s="12" customFormat="1" ht="15.75">
      <c r="A26" s="69">
        <v>15</v>
      </c>
      <c r="B26" s="81" t="s">
        <v>597</v>
      </c>
      <c r="C26" s="85" t="s">
        <v>310</v>
      </c>
      <c r="D26" s="86" t="s">
        <v>200</v>
      </c>
      <c r="E26" s="69"/>
      <c r="F26" s="66" t="str">
        <f t="shared" si="0"/>
        <v>Không XL</v>
      </c>
      <c r="G26" s="69"/>
      <c r="H26" s="66" t="str">
        <f t="shared" si="1"/>
        <v>Không XL</v>
      </c>
      <c r="I26" s="70" t="s">
        <v>265</v>
      </c>
    </row>
    <row r="27" spans="1:9" s="12" customFormat="1" ht="15.75">
      <c r="A27" s="69">
        <v>16</v>
      </c>
      <c r="B27" s="81" t="s">
        <v>598</v>
      </c>
      <c r="C27" s="85" t="s">
        <v>472</v>
      </c>
      <c r="D27" s="86" t="s">
        <v>311</v>
      </c>
      <c r="E27" s="69"/>
      <c r="F27" s="66" t="str">
        <f t="shared" si="0"/>
        <v>Không XL</v>
      </c>
      <c r="G27" s="69"/>
      <c r="H27" s="66" t="str">
        <f t="shared" si="1"/>
        <v>Không XL</v>
      </c>
      <c r="I27" s="70"/>
    </row>
    <row r="28" spans="1:9" ht="15.75">
      <c r="A28" s="46"/>
      <c r="B28" s="46"/>
      <c r="C28" s="123" t="s">
        <v>146</v>
      </c>
      <c r="D28" s="123"/>
      <c r="E28" s="123"/>
      <c r="F28" s="123"/>
      <c r="G28" s="123"/>
      <c r="H28" s="123"/>
      <c r="I28" s="123"/>
    </row>
    <row r="29" spans="1:9">
      <c r="C29" s="124" t="s">
        <v>147</v>
      </c>
      <c r="D29" s="125"/>
      <c r="E29" s="128" t="s">
        <v>142</v>
      </c>
      <c r="F29" s="129"/>
      <c r="G29" s="128" t="s">
        <v>143</v>
      </c>
      <c r="H29" s="129"/>
      <c r="I29" s="130" t="s">
        <v>13</v>
      </c>
    </row>
    <row r="30" spans="1:9" s="12" customFormat="1">
      <c r="C30" s="126"/>
      <c r="D30" s="127"/>
      <c r="E30" s="52" t="s">
        <v>148</v>
      </c>
      <c r="F30" s="19" t="s">
        <v>149</v>
      </c>
      <c r="G30" s="52" t="s">
        <v>148</v>
      </c>
      <c r="H30" s="19" t="s">
        <v>149</v>
      </c>
      <c r="I30" s="131"/>
    </row>
    <row r="31" spans="1:9">
      <c r="C31" s="105" t="s">
        <v>150</v>
      </c>
      <c r="D31" s="106"/>
      <c r="E31" s="58">
        <f>COUNTIF(F12:F27,"Xuất sắc")</f>
        <v>0</v>
      </c>
      <c r="F31" s="59">
        <f>E31*100/$A$27</f>
        <v>0</v>
      </c>
      <c r="G31" s="58">
        <f>COUNTIF(H12:H27,"Xuất sắc")</f>
        <v>0</v>
      </c>
      <c r="H31" s="59">
        <f>G31*100/$A$27</f>
        <v>0</v>
      </c>
      <c r="I31" s="60"/>
    </row>
    <row r="32" spans="1:9">
      <c r="C32" s="105" t="s">
        <v>151</v>
      </c>
      <c r="D32" s="106"/>
      <c r="E32" s="58">
        <f>COUNTIF(F12:F27,"Tốt")</f>
        <v>0</v>
      </c>
      <c r="F32" s="59">
        <f>E32*100/$A$27</f>
        <v>0</v>
      </c>
      <c r="G32" s="58">
        <f>COUNTIF(H12:H27,"Tốt")</f>
        <v>0</v>
      </c>
      <c r="H32" s="59">
        <f>G32*100/$A$27</f>
        <v>0</v>
      </c>
      <c r="I32" s="60"/>
    </row>
    <row r="33" spans="1:10">
      <c r="C33" s="105" t="s">
        <v>152</v>
      </c>
      <c r="D33" s="106"/>
      <c r="E33" s="58">
        <f>COUNTIF(F12:F27,"Khá")</f>
        <v>0</v>
      </c>
      <c r="F33" s="59">
        <f>E33*100/$A$27</f>
        <v>0</v>
      </c>
      <c r="G33" s="58">
        <f>COUNTIF(H12:H27,"Khá")</f>
        <v>0</v>
      </c>
      <c r="H33" s="59">
        <f>G33*100/$A$27</f>
        <v>0</v>
      </c>
      <c r="I33" s="60"/>
    </row>
    <row r="34" spans="1:10">
      <c r="C34" s="105" t="s">
        <v>153</v>
      </c>
      <c r="D34" s="106"/>
      <c r="E34" s="58">
        <f>COUNTIF(F12:F27,"TB")</f>
        <v>0</v>
      </c>
      <c r="F34" s="59">
        <f>E34*100/$A$27</f>
        <v>0</v>
      </c>
      <c r="G34" s="58">
        <f>COUNTIF(H12:H27,"TB")</f>
        <v>0</v>
      </c>
      <c r="H34" s="59">
        <f>G34*100/$A$27</f>
        <v>0</v>
      </c>
      <c r="I34" s="60"/>
    </row>
    <row r="35" spans="1:10">
      <c r="C35" s="105" t="s">
        <v>154</v>
      </c>
      <c r="D35" s="106"/>
      <c r="E35" s="58">
        <f>COUNTIF(F12:F27,"Yếu")</f>
        <v>0</v>
      </c>
      <c r="F35" s="59">
        <f>E35*100/$A$27</f>
        <v>0</v>
      </c>
      <c r="G35" s="58">
        <f>COUNTIF(H12:H27,"Yếu")</f>
        <v>0</v>
      </c>
      <c r="H35" s="59">
        <f>G35*100/$A$27</f>
        <v>0</v>
      </c>
      <c r="I35" s="60"/>
    </row>
    <row r="36" spans="1:10" ht="15.75" thickBot="1">
      <c r="C36" s="107" t="s">
        <v>155</v>
      </c>
      <c r="D36" s="108"/>
      <c r="E36" s="61">
        <f>COUNTIF(F12:F27,"Không XL")</f>
        <v>16</v>
      </c>
      <c r="F36" s="62">
        <f>E36*100/$A$27</f>
        <v>100</v>
      </c>
      <c r="G36" s="61">
        <f>COUNTIF(H12:H27,"Không XL")</f>
        <v>16</v>
      </c>
      <c r="H36" s="62">
        <f>G36*100/$A$27</f>
        <v>100</v>
      </c>
      <c r="I36" s="63"/>
    </row>
    <row r="37" spans="1:10">
      <c r="C37" s="68"/>
      <c r="D37" s="68"/>
      <c r="F37" s="64"/>
    </row>
    <row r="38" spans="1:10" ht="15.75">
      <c r="E38" s="109" t="s">
        <v>156</v>
      </c>
      <c r="F38" s="109"/>
      <c r="G38" s="109"/>
      <c r="H38" s="109"/>
      <c r="I38" s="109"/>
    </row>
    <row r="39" spans="1:10">
      <c r="A39" s="102" t="s">
        <v>157</v>
      </c>
      <c r="B39" s="102"/>
      <c r="C39" s="102"/>
      <c r="D39" s="102"/>
      <c r="E39" s="102"/>
      <c r="F39" s="102" t="s">
        <v>142</v>
      </c>
      <c r="G39" s="102"/>
      <c r="H39" s="102"/>
      <c r="I39" s="65" t="s">
        <v>158</v>
      </c>
      <c r="J39" s="65"/>
    </row>
    <row r="43" spans="1:10">
      <c r="A43" s="4">
        <v>1</v>
      </c>
    </row>
    <row r="44" spans="1:10">
      <c r="C44" s="101" t="s">
        <v>264</v>
      </c>
      <c r="D44" s="101"/>
      <c r="E44" s="101"/>
      <c r="F44" s="101" t="s">
        <v>473</v>
      </c>
      <c r="G44" s="101"/>
      <c r="H44" s="101"/>
      <c r="I44" s="74" t="s">
        <v>474</v>
      </c>
    </row>
  </sheetData>
  <mergeCells count="32">
    <mergeCell ref="C44:E44"/>
    <mergeCell ref="F44:H44"/>
    <mergeCell ref="A2:D2"/>
    <mergeCell ref="E2:I2"/>
    <mergeCell ref="A3:D3"/>
    <mergeCell ref="E3:I3"/>
    <mergeCell ref="A4:D4"/>
    <mergeCell ref="E4:I4"/>
    <mergeCell ref="C31:D31"/>
    <mergeCell ref="A5:D5"/>
    <mergeCell ref="A6:I6"/>
    <mergeCell ref="A7:I7"/>
    <mergeCell ref="A8:I8"/>
    <mergeCell ref="A10:A11"/>
    <mergeCell ref="B10:B11"/>
    <mergeCell ref="C10:D11"/>
    <mergeCell ref="E10:F10"/>
    <mergeCell ref="G10:H10"/>
    <mergeCell ref="I10:I11"/>
    <mergeCell ref="C28:I28"/>
    <mergeCell ref="C29:D30"/>
    <mergeCell ref="E29:F29"/>
    <mergeCell ref="G29:H29"/>
    <mergeCell ref="I29:I30"/>
    <mergeCell ref="A39:E39"/>
    <mergeCell ref="F39:H39"/>
    <mergeCell ref="C32:D32"/>
    <mergeCell ref="C33:D33"/>
    <mergeCell ref="C34:D34"/>
    <mergeCell ref="C35:D35"/>
    <mergeCell ref="C36:D36"/>
    <mergeCell ref="E38:I38"/>
  </mergeCells>
  <conditionalFormatting sqref="F12:F27 H12:H27">
    <cfRule type="cellIs" dxfId="5" priority="1" stopIfTrue="1" operator="equal">
      <formula>"SVG"</formula>
    </cfRule>
    <cfRule type="cellIs" dxfId="4"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tabSelected="1" topLeftCell="A16" workbookViewId="0">
      <selection activeCell="H30" sqref="H3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491</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81">
        <v>22004197</v>
      </c>
      <c r="C12" s="82" t="s">
        <v>475</v>
      </c>
      <c r="D12" s="83" t="s">
        <v>476</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t="s">
        <v>266</v>
      </c>
    </row>
    <row r="13" spans="1:20" s="12" customFormat="1" ht="17.45" customHeight="1">
      <c r="A13" s="69">
        <v>2</v>
      </c>
      <c r="B13" s="81">
        <v>22004700</v>
      </c>
      <c r="C13" s="82" t="s">
        <v>231</v>
      </c>
      <c r="D13" s="83" t="s">
        <v>477</v>
      </c>
      <c r="E13" s="69"/>
      <c r="F13" s="66" t="str">
        <f t="shared" ref="F13:F26" si="0">IF(AND(E13&gt;=90),"Xuất sắc",IF(AND(E13&gt;=80),"Tốt",IF(AND(E13&gt;=70),"Khá",IF(AND(E13&gt;=60),"TB",IF(AND(E13&gt;=50),"TB",IF(AND(E13&lt;50),IF(AND(E13&gt;0),"Yếu",IF(AND(E13=0),"Không XL"," "))))))))</f>
        <v>Không XL</v>
      </c>
      <c r="G13" s="69"/>
      <c r="H13" s="66" t="str">
        <f t="shared" ref="H13:H26" si="1">IF(AND(G13&gt;=90),"Xuất sắc",IF(AND(G13&gt;=80),"Tốt",IF(AND(G13&gt;=70),"Khá",IF(AND(G13&gt;=60),"TB",IF(AND(G13&gt;=50),"TB",IF(AND(G13&lt;50),IF(AND(G13&gt;0),"Yếu",IF(AND(G13=0),"Không XL"," "))))))))</f>
        <v>Không XL</v>
      </c>
      <c r="I13" s="70"/>
    </row>
    <row r="14" spans="1:20" s="12" customFormat="1" ht="17.45" customHeight="1">
      <c r="A14" s="69">
        <v>3</v>
      </c>
      <c r="B14" s="81">
        <v>22002666</v>
      </c>
      <c r="C14" s="82" t="s">
        <v>478</v>
      </c>
      <c r="D14" s="83" t="s">
        <v>466</v>
      </c>
      <c r="E14" s="69"/>
      <c r="F14" s="66" t="str">
        <f t="shared" si="0"/>
        <v>Không XL</v>
      </c>
      <c r="G14" s="69"/>
      <c r="H14" s="66" t="str">
        <f t="shared" si="1"/>
        <v>Không XL</v>
      </c>
      <c r="I14" s="70" t="s">
        <v>270</v>
      </c>
    </row>
    <row r="15" spans="1:20" s="12" customFormat="1" ht="17.45" customHeight="1">
      <c r="A15" s="69">
        <v>4</v>
      </c>
      <c r="B15" s="81">
        <v>22002769</v>
      </c>
      <c r="C15" s="82" t="s">
        <v>479</v>
      </c>
      <c r="D15" s="83" t="s">
        <v>480</v>
      </c>
      <c r="E15" s="69"/>
      <c r="F15" s="66" t="str">
        <f t="shared" si="0"/>
        <v>Không XL</v>
      </c>
      <c r="G15" s="69"/>
      <c r="H15" s="66" t="str">
        <f t="shared" si="1"/>
        <v>Không XL</v>
      </c>
      <c r="I15" s="70"/>
    </row>
    <row r="16" spans="1:20" s="12" customFormat="1" ht="17.45" customHeight="1">
      <c r="A16" s="69">
        <v>5</v>
      </c>
      <c r="B16" s="81">
        <v>22004538</v>
      </c>
      <c r="C16" s="82" t="s">
        <v>481</v>
      </c>
      <c r="D16" s="83" t="s">
        <v>482</v>
      </c>
      <c r="E16" s="69"/>
      <c r="F16" s="66" t="str">
        <f t="shared" si="0"/>
        <v>Không XL</v>
      </c>
      <c r="G16" s="69"/>
      <c r="H16" s="66" t="str">
        <f t="shared" si="1"/>
        <v>Không XL</v>
      </c>
      <c r="I16" s="70" t="s">
        <v>269</v>
      </c>
    </row>
    <row r="17" spans="1:9" s="12" customFormat="1" ht="15.75">
      <c r="A17" s="69">
        <v>6</v>
      </c>
      <c r="B17" s="81">
        <v>22000928</v>
      </c>
      <c r="C17" s="82" t="s">
        <v>483</v>
      </c>
      <c r="D17" s="83" t="s">
        <v>337</v>
      </c>
      <c r="E17" s="69"/>
      <c r="F17" s="66" t="str">
        <f t="shared" si="0"/>
        <v>Không XL</v>
      </c>
      <c r="G17" s="69"/>
      <c r="H17" s="66" t="str">
        <f t="shared" si="1"/>
        <v>Không XL</v>
      </c>
      <c r="I17" s="70" t="s">
        <v>267</v>
      </c>
    </row>
    <row r="18" spans="1:9" s="12" customFormat="1" ht="15.75">
      <c r="A18" s="69">
        <v>7</v>
      </c>
      <c r="B18" s="81">
        <v>22003919</v>
      </c>
      <c r="C18" s="82" t="s">
        <v>260</v>
      </c>
      <c r="D18" s="83" t="s">
        <v>251</v>
      </c>
      <c r="E18" s="69"/>
      <c r="F18" s="66" t="str">
        <f t="shared" si="0"/>
        <v>Không XL</v>
      </c>
      <c r="G18" s="69"/>
      <c r="H18" s="66" t="str">
        <f t="shared" si="1"/>
        <v>Không XL</v>
      </c>
      <c r="I18" s="70" t="s">
        <v>314</v>
      </c>
    </row>
    <row r="19" spans="1:9" s="12" customFormat="1" ht="15.75">
      <c r="A19" s="69">
        <v>8</v>
      </c>
      <c r="B19" s="81">
        <v>22003386</v>
      </c>
      <c r="C19" s="82" t="s">
        <v>484</v>
      </c>
      <c r="D19" s="83" t="s">
        <v>177</v>
      </c>
      <c r="E19" s="69"/>
      <c r="F19" s="66" t="str">
        <f t="shared" si="0"/>
        <v>Không XL</v>
      </c>
      <c r="G19" s="69"/>
      <c r="H19" s="66" t="str">
        <f t="shared" si="1"/>
        <v>Không XL</v>
      </c>
      <c r="I19" s="70" t="s">
        <v>316</v>
      </c>
    </row>
    <row r="20" spans="1:9" s="12" customFormat="1" ht="15.75">
      <c r="A20" s="69">
        <v>9</v>
      </c>
      <c r="B20" s="81">
        <v>22003980</v>
      </c>
      <c r="C20" s="85" t="s">
        <v>485</v>
      </c>
      <c r="D20" s="86" t="s">
        <v>180</v>
      </c>
      <c r="E20" s="69"/>
      <c r="F20" s="66" t="str">
        <f t="shared" si="0"/>
        <v>Không XL</v>
      </c>
      <c r="G20" s="69"/>
      <c r="H20" s="66" t="str">
        <f t="shared" si="1"/>
        <v>Không XL</v>
      </c>
      <c r="I20" s="70"/>
    </row>
    <row r="21" spans="1:9" s="12" customFormat="1" ht="15.75">
      <c r="A21" s="69">
        <v>10</v>
      </c>
      <c r="B21" s="81">
        <v>22004325</v>
      </c>
      <c r="C21" s="82" t="s">
        <v>486</v>
      </c>
      <c r="D21" s="83" t="s">
        <v>487</v>
      </c>
      <c r="E21" s="69"/>
      <c r="F21" s="66" t="str">
        <f t="shared" si="0"/>
        <v>Không XL</v>
      </c>
      <c r="G21" s="69"/>
      <c r="H21" s="66" t="str">
        <f t="shared" si="1"/>
        <v>Không XL</v>
      </c>
      <c r="I21" s="70"/>
    </row>
    <row r="22" spans="1:9" s="12" customFormat="1" ht="15.75">
      <c r="A22" s="69">
        <v>11</v>
      </c>
      <c r="B22" s="81">
        <v>22004198</v>
      </c>
      <c r="C22" s="82" t="s">
        <v>488</v>
      </c>
      <c r="D22" s="83" t="s">
        <v>199</v>
      </c>
      <c r="E22" s="69"/>
      <c r="F22" s="66" t="str">
        <f t="shared" si="0"/>
        <v>Không XL</v>
      </c>
      <c r="G22" s="69"/>
      <c r="H22" s="66" t="str">
        <f t="shared" si="1"/>
        <v>Không XL</v>
      </c>
      <c r="I22" s="70"/>
    </row>
    <row r="23" spans="1:9" s="12" customFormat="1" ht="15.75">
      <c r="A23" s="69">
        <v>12</v>
      </c>
      <c r="B23" s="81">
        <v>22004244</v>
      </c>
      <c r="C23" s="82" t="s">
        <v>489</v>
      </c>
      <c r="D23" s="83" t="s">
        <v>217</v>
      </c>
      <c r="E23" s="69"/>
      <c r="F23" s="66" t="str">
        <f t="shared" si="0"/>
        <v>Không XL</v>
      </c>
      <c r="G23" s="69"/>
      <c r="H23" s="66" t="str">
        <f t="shared" si="1"/>
        <v>Không XL</v>
      </c>
      <c r="I23" s="70"/>
    </row>
    <row r="24" spans="1:9" s="12" customFormat="1" ht="15.75">
      <c r="A24" s="69">
        <v>13</v>
      </c>
      <c r="B24" s="81">
        <v>22003227</v>
      </c>
      <c r="C24" s="82" t="s">
        <v>186</v>
      </c>
      <c r="D24" s="83" t="s">
        <v>165</v>
      </c>
      <c r="E24" s="69"/>
      <c r="F24" s="66" t="str">
        <f t="shared" si="0"/>
        <v>Không XL</v>
      </c>
      <c r="G24" s="69"/>
      <c r="H24" s="66" t="str">
        <f t="shared" si="1"/>
        <v>Không XL</v>
      </c>
      <c r="I24" s="70" t="s">
        <v>265</v>
      </c>
    </row>
    <row r="25" spans="1:9" s="12" customFormat="1" ht="15.75">
      <c r="A25" s="69">
        <v>14</v>
      </c>
      <c r="B25" s="81">
        <v>22003217</v>
      </c>
      <c r="C25" s="82" t="s">
        <v>443</v>
      </c>
      <c r="D25" s="83" t="s">
        <v>239</v>
      </c>
      <c r="E25" s="69"/>
      <c r="F25" s="66" t="str">
        <f t="shared" si="0"/>
        <v>Không XL</v>
      </c>
      <c r="G25" s="69"/>
      <c r="H25" s="66" t="str">
        <f t="shared" si="1"/>
        <v>Không XL</v>
      </c>
      <c r="I25" s="70"/>
    </row>
    <row r="26" spans="1:9" s="12" customFormat="1" ht="15.75">
      <c r="A26" s="69">
        <v>15</v>
      </c>
      <c r="B26" s="81">
        <v>22004189</v>
      </c>
      <c r="C26" s="82" t="s">
        <v>490</v>
      </c>
      <c r="D26" s="83" t="s">
        <v>202</v>
      </c>
      <c r="E26" s="69"/>
      <c r="F26" s="66" t="str">
        <f t="shared" si="0"/>
        <v>Không XL</v>
      </c>
      <c r="G26" s="69"/>
      <c r="H26" s="66" t="str">
        <f t="shared" si="1"/>
        <v>Không XL</v>
      </c>
      <c r="I26" s="70"/>
    </row>
    <row r="27" spans="1:9" ht="15.75">
      <c r="A27" s="46"/>
      <c r="B27" s="46"/>
      <c r="C27" s="123" t="s">
        <v>146</v>
      </c>
      <c r="D27" s="123"/>
      <c r="E27" s="123"/>
      <c r="F27" s="123"/>
      <c r="G27" s="123"/>
      <c r="H27" s="123"/>
      <c r="I27" s="123"/>
    </row>
    <row r="28" spans="1:9">
      <c r="C28" s="124" t="s">
        <v>147</v>
      </c>
      <c r="D28" s="125"/>
      <c r="E28" s="128" t="s">
        <v>142</v>
      </c>
      <c r="F28" s="129"/>
      <c r="G28" s="128" t="s">
        <v>143</v>
      </c>
      <c r="H28" s="129"/>
      <c r="I28" s="130" t="s">
        <v>13</v>
      </c>
    </row>
    <row r="29" spans="1:9" s="12" customFormat="1">
      <c r="C29" s="126"/>
      <c r="D29" s="127"/>
      <c r="E29" s="52" t="s">
        <v>148</v>
      </c>
      <c r="F29" s="19" t="s">
        <v>149</v>
      </c>
      <c r="G29" s="52" t="s">
        <v>148</v>
      </c>
      <c r="H29" s="19" t="s">
        <v>149</v>
      </c>
      <c r="I29" s="131"/>
    </row>
    <row r="30" spans="1:9">
      <c r="C30" s="105" t="s">
        <v>150</v>
      </c>
      <c r="D30" s="106"/>
      <c r="E30" s="58">
        <f>COUNTIF(F12:F26,"Xuất sắc")</f>
        <v>0</v>
      </c>
      <c r="F30" s="59">
        <f>E30*100/$A$26</f>
        <v>0</v>
      </c>
      <c r="G30" s="58">
        <f>COUNTIF(H12:H26,"Xuất sắc")</f>
        <v>0</v>
      </c>
      <c r="H30" s="59">
        <f t="shared" ref="H30:H35" si="2">G30*100/$A$26</f>
        <v>0</v>
      </c>
      <c r="I30" s="60"/>
    </row>
    <row r="31" spans="1:9">
      <c r="C31" s="105" t="s">
        <v>151</v>
      </c>
      <c r="D31" s="106"/>
      <c r="E31" s="58">
        <f>COUNTIF(F12:F26,"Tốt")</f>
        <v>0</v>
      </c>
      <c r="F31" s="59">
        <f>E31*100/$A$26</f>
        <v>0</v>
      </c>
      <c r="G31" s="58">
        <f>COUNTIF(H12:H26,"Tốt")</f>
        <v>0</v>
      </c>
      <c r="H31" s="59">
        <f t="shared" si="2"/>
        <v>0</v>
      </c>
      <c r="I31" s="60"/>
    </row>
    <row r="32" spans="1:9">
      <c r="C32" s="105" t="s">
        <v>152</v>
      </c>
      <c r="D32" s="106"/>
      <c r="E32" s="58">
        <f>COUNTIF(F12:F26,"Khá")</f>
        <v>0</v>
      </c>
      <c r="F32" s="59">
        <f>E32*100/A26</f>
        <v>0</v>
      </c>
      <c r="G32" s="58">
        <f>COUNTIF(H12:H26,"Khá")</f>
        <v>0</v>
      </c>
      <c r="H32" s="59">
        <f t="shared" si="2"/>
        <v>0</v>
      </c>
      <c r="I32" s="60"/>
    </row>
    <row r="33" spans="1:10">
      <c r="C33" s="105" t="s">
        <v>153</v>
      </c>
      <c r="D33" s="106"/>
      <c r="E33" s="58">
        <f>COUNTIF(F12:F26,"TB")</f>
        <v>0</v>
      </c>
      <c r="F33" s="59">
        <f>E33*100/A26</f>
        <v>0</v>
      </c>
      <c r="G33" s="58">
        <f>COUNTIF(H12:H26,"TB")</f>
        <v>0</v>
      </c>
      <c r="H33" s="59">
        <f t="shared" si="2"/>
        <v>0</v>
      </c>
      <c r="I33" s="60"/>
    </row>
    <row r="34" spans="1:10">
      <c r="C34" s="105" t="s">
        <v>154</v>
      </c>
      <c r="D34" s="106"/>
      <c r="E34" s="58">
        <f>COUNTIF(F12:F26,"Yếu")</f>
        <v>0</v>
      </c>
      <c r="F34" s="59">
        <f>E34*100/A26</f>
        <v>0</v>
      </c>
      <c r="G34" s="58">
        <f>COUNTIF(H12:H26,"Yếu")</f>
        <v>0</v>
      </c>
      <c r="H34" s="59">
        <f t="shared" si="2"/>
        <v>0</v>
      </c>
      <c r="I34" s="60"/>
    </row>
    <row r="35" spans="1:10" ht="15.75" thickBot="1">
      <c r="C35" s="107" t="s">
        <v>155</v>
      </c>
      <c r="D35" s="108"/>
      <c r="E35" s="61">
        <f>COUNTIF(F12:F26,"Không XL")</f>
        <v>15</v>
      </c>
      <c r="F35" s="62">
        <f>E35*100/A26</f>
        <v>100</v>
      </c>
      <c r="G35" s="61">
        <f>COUNTIF(H12:H26,"Không XL")</f>
        <v>15</v>
      </c>
      <c r="H35" s="62">
        <f t="shared" si="2"/>
        <v>100</v>
      </c>
      <c r="I35" s="63"/>
    </row>
    <row r="36" spans="1:10">
      <c r="C36" s="68"/>
      <c r="D36" s="68"/>
      <c r="F36" s="64"/>
    </row>
    <row r="37" spans="1:10" ht="15.75">
      <c r="E37" s="109" t="s">
        <v>156</v>
      </c>
      <c r="F37" s="109"/>
      <c r="G37" s="109"/>
      <c r="H37" s="109"/>
      <c r="I37" s="109"/>
    </row>
    <row r="38" spans="1:10">
      <c r="A38" s="102" t="s">
        <v>157</v>
      </c>
      <c r="B38" s="102"/>
      <c r="C38" s="102"/>
      <c r="D38" s="102"/>
      <c r="E38" s="102"/>
      <c r="F38" s="102" t="s">
        <v>142</v>
      </c>
      <c r="G38" s="102"/>
      <c r="H38" s="102"/>
      <c r="I38" s="65" t="s">
        <v>158</v>
      </c>
      <c r="J38" s="65"/>
    </row>
    <row r="42" spans="1:10">
      <c r="A42" s="4">
        <v>1</v>
      </c>
    </row>
    <row r="43" spans="1:10">
      <c r="C43" s="101" t="s">
        <v>264</v>
      </c>
      <c r="D43" s="101"/>
      <c r="E43" s="101"/>
      <c r="F43" s="101" t="s">
        <v>473</v>
      </c>
      <c r="G43" s="101"/>
      <c r="H43" s="101"/>
      <c r="I43" s="74" t="s">
        <v>492</v>
      </c>
    </row>
  </sheetData>
  <mergeCells count="32">
    <mergeCell ref="C43:E43"/>
    <mergeCell ref="F43:H43"/>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3" priority="1" stopIfTrue="1" operator="equal">
      <formula>"SVG"</formula>
    </cfRule>
    <cfRule type="cellIs" dxfId="2" priority="2" stopIfTrue="1" operator="equal">
      <formula>"SVXS"</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
  <sheetViews>
    <sheetView workbookViewId="0">
      <selection activeCell="J29" sqref="J2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2" t="s">
        <v>134</v>
      </c>
      <c r="B2" s="132"/>
      <c r="C2" s="132"/>
      <c r="D2" s="132"/>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49" customFormat="1" ht="12" customHeight="1">
      <c r="A5" s="110"/>
      <c r="B5" s="110"/>
      <c r="C5" s="110"/>
      <c r="D5" s="110"/>
      <c r="E5" s="48"/>
      <c r="J5" s="48"/>
      <c r="K5" s="48"/>
      <c r="L5" s="48"/>
      <c r="M5" s="48"/>
      <c r="N5" s="48"/>
      <c r="O5" s="48"/>
      <c r="P5" s="48"/>
      <c r="Q5" s="48"/>
      <c r="R5" s="48"/>
      <c r="S5" s="48"/>
      <c r="T5" s="48"/>
    </row>
    <row r="6" spans="1:20" ht="24.95" customHeight="1">
      <c r="A6" s="111" t="s">
        <v>139</v>
      </c>
      <c r="B6" s="111"/>
      <c r="C6" s="111"/>
      <c r="D6" s="111"/>
      <c r="E6" s="111"/>
      <c r="F6" s="111"/>
      <c r="G6" s="111"/>
      <c r="H6" s="111"/>
      <c r="I6" s="111"/>
      <c r="J6" s="5"/>
      <c r="K6" s="5"/>
      <c r="L6" s="5"/>
      <c r="M6" s="5"/>
      <c r="N6" s="5"/>
      <c r="O6" s="5"/>
      <c r="P6" s="5"/>
      <c r="Q6" s="5"/>
      <c r="R6" s="5"/>
      <c r="S6" s="5"/>
      <c r="T6" s="5"/>
    </row>
    <row r="7" spans="1:20" s="8" customFormat="1" ht="20.100000000000001" customHeight="1">
      <c r="A7" s="111" t="s">
        <v>208</v>
      </c>
      <c r="B7" s="111"/>
      <c r="C7" s="111"/>
      <c r="D7" s="111"/>
      <c r="E7" s="111"/>
      <c r="F7" s="111"/>
      <c r="G7" s="111"/>
      <c r="H7" s="111"/>
      <c r="I7" s="111"/>
      <c r="J7" s="50"/>
      <c r="K7" s="50"/>
      <c r="L7" s="50"/>
      <c r="M7" s="50"/>
      <c r="N7" s="50"/>
      <c r="O7" s="50"/>
      <c r="P7" s="50"/>
      <c r="Q7" s="50"/>
      <c r="R7" s="50"/>
      <c r="S7" s="50"/>
      <c r="T7" s="50"/>
    </row>
    <row r="8" spans="1:20" s="8" customFormat="1" ht="18" customHeight="1">
      <c r="A8" s="112" t="s">
        <v>502</v>
      </c>
      <c r="B8" s="112"/>
      <c r="C8" s="112"/>
      <c r="D8" s="112"/>
      <c r="E8" s="112"/>
      <c r="F8" s="112"/>
      <c r="G8" s="112"/>
      <c r="H8" s="112"/>
      <c r="I8" s="112"/>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113" t="s">
        <v>0</v>
      </c>
      <c r="B10" s="113" t="s">
        <v>140</v>
      </c>
      <c r="C10" s="116" t="s">
        <v>141</v>
      </c>
      <c r="D10" s="117"/>
      <c r="E10" s="120" t="s">
        <v>142</v>
      </c>
      <c r="F10" s="121"/>
      <c r="G10" s="120" t="s">
        <v>143</v>
      </c>
      <c r="H10" s="121"/>
      <c r="I10" s="122" t="s">
        <v>13</v>
      </c>
    </row>
    <row r="11" spans="1:20" s="12" customFormat="1" ht="30" customHeight="1">
      <c r="A11" s="114"/>
      <c r="B11" s="115"/>
      <c r="C11" s="118"/>
      <c r="D11" s="119"/>
      <c r="E11" s="52" t="s">
        <v>144</v>
      </c>
      <c r="F11" s="52" t="s">
        <v>145</v>
      </c>
      <c r="G11" s="52" t="s">
        <v>144</v>
      </c>
      <c r="H11" s="52" t="s">
        <v>145</v>
      </c>
      <c r="I11" s="114"/>
    </row>
    <row r="12" spans="1:20" s="12" customFormat="1" ht="17.45" customHeight="1">
      <c r="A12" s="69">
        <v>1</v>
      </c>
      <c r="B12" s="81">
        <v>22001008</v>
      </c>
      <c r="C12" s="85" t="s">
        <v>286</v>
      </c>
      <c r="D12" s="86" t="s">
        <v>263</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0"/>
    </row>
    <row r="13" spans="1:20" s="12" customFormat="1" ht="17.45" customHeight="1">
      <c r="A13" s="69">
        <v>2</v>
      </c>
      <c r="B13" s="81">
        <v>22001872</v>
      </c>
      <c r="C13" s="85" t="s">
        <v>493</v>
      </c>
      <c r="D13" s="86" t="s">
        <v>167</v>
      </c>
      <c r="E13" s="69"/>
      <c r="F13" s="66" t="str">
        <f t="shared" ref="F13:F21" si="0">IF(AND(E13&gt;=90),"Xuất sắc",IF(AND(E13&gt;=80),"Tốt",IF(AND(E13&gt;=70),"Khá",IF(AND(E13&gt;=60),"TB",IF(AND(E13&gt;=50),"TB",IF(AND(E13&lt;50),IF(AND(E13&gt;0),"Yếu",IF(AND(E13=0),"Không XL"," "))))))))</f>
        <v>Không XL</v>
      </c>
      <c r="G13" s="69"/>
      <c r="H13" s="66" t="str">
        <f t="shared" ref="H13:H21" si="1">IF(AND(G13&gt;=90),"Xuất sắc",IF(AND(G13&gt;=80),"Tốt",IF(AND(G13&gt;=70),"Khá",IF(AND(G13&gt;=60),"TB",IF(AND(G13&gt;=50),"TB",IF(AND(G13&lt;50),IF(AND(G13&gt;0),"Yếu",IF(AND(G13=0),"Không XL"," "))))))))</f>
        <v>Không XL</v>
      </c>
      <c r="I13" s="70" t="s">
        <v>315</v>
      </c>
    </row>
    <row r="14" spans="1:20" s="12" customFormat="1" ht="17.45" customHeight="1">
      <c r="A14" s="69">
        <v>3</v>
      </c>
      <c r="B14" s="81">
        <v>22004102</v>
      </c>
      <c r="C14" s="85" t="s">
        <v>494</v>
      </c>
      <c r="D14" s="86" t="s">
        <v>209</v>
      </c>
      <c r="E14" s="69"/>
      <c r="F14" s="66" t="str">
        <f t="shared" si="0"/>
        <v>Không XL</v>
      </c>
      <c r="G14" s="69"/>
      <c r="H14" s="66" t="str">
        <f t="shared" si="1"/>
        <v>Không XL</v>
      </c>
      <c r="I14" s="70"/>
    </row>
    <row r="15" spans="1:20" s="12" customFormat="1" ht="17.45" customHeight="1">
      <c r="A15" s="69">
        <v>4</v>
      </c>
      <c r="B15" s="81">
        <v>22003977</v>
      </c>
      <c r="C15" s="85" t="s">
        <v>495</v>
      </c>
      <c r="D15" s="86" t="s">
        <v>209</v>
      </c>
      <c r="E15" s="69"/>
      <c r="F15" s="66" t="str">
        <f t="shared" si="0"/>
        <v>Không XL</v>
      </c>
      <c r="G15" s="69"/>
      <c r="H15" s="66" t="str">
        <f t="shared" si="1"/>
        <v>Không XL</v>
      </c>
      <c r="I15" s="70"/>
    </row>
    <row r="16" spans="1:20" s="12" customFormat="1" ht="17.45" customHeight="1">
      <c r="A16" s="69">
        <v>5</v>
      </c>
      <c r="B16" s="81">
        <v>22000773</v>
      </c>
      <c r="C16" s="85" t="s">
        <v>496</v>
      </c>
      <c r="D16" s="86" t="s">
        <v>210</v>
      </c>
      <c r="E16" s="69"/>
      <c r="F16" s="66" t="str">
        <f t="shared" si="0"/>
        <v>Không XL</v>
      </c>
      <c r="G16" s="69"/>
      <c r="H16" s="66" t="str">
        <f t="shared" si="1"/>
        <v>Không XL</v>
      </c>
      <c r="I16" s="70" t="s">
        <v>265</v>
      </c>
    </row>
    <row r="17" spans="1:9" s="12" customFormat="1" ht="15.75">
      <c r="A17" s="69">
        <v>6</v>
      </c>
      <c r="B17" s="81">
        <v>22004046</v>
      </c>
      <c r="C17" s="85" t="s">
        <v>240</v>
      </c>
      <c r="D17" s="86" t="s">
        <v>284</v>
      </c>
      <c r="E17" s="69"/>
      <c r="F17" s="66" t="str">
        <f t="shared" si="0"/>
        <v>Không XL</v>
      </c>
      <c r="G17" s="69"/>
      <c r="H17" s="66" t="str">
        <f t="shared" si="1"/>
        <v>Không XL</v>
      </c>
      <c r="I17" s="70"/>
    </row>
    <row r="18" spans="1:9" s="12" customFormat="1" ht="15.75">
      <c r="A18" s="69">
        <v>7</v>
      </c>
      <c r="B18" s="81">
        <v>22001523</v>
      </c>
      <c r="C18" s="85" t="s">
        <v>497</v>
      </c>
      <c r="D18" s="86" t="s">
        <v>498</v>
      </c>
      <c r="E18" s="69"/>
      <c r="F18" s="66" t="str">
        <f t="shared" si="0"/>
        <v>Không XL</v>
      </c>
      <c r="G18" s="69"/>
      <c r="H18" s="66" t="str">
        <f t="shared" si="1"/>
        <v>Không XL</v>
      </c>
      <c r="I18" s="70"/>
    </row>
    <row r="19" spans="1:9" s="12" customFormat="1" ht="15.75">
      <c r="A19" s="69">
        <v>8</v>
      </c>
      <c r="B19" s="81">
        <v>22002536</v>
      </c>
      <c r="C19" s="85" t="s">
        <v>499</v>
      </c>
      <c r="D19" s="86" t="s">
        <v>204</v>
      </c>
      <c r="E19" s="69"/>
      <c r="F19" s="66" t="str">
        <f t="shared" si="0"/>
        <v>Không XL</v>
      </c>
      <c r="G19" s="69"/>
      <c r="H19" s="66" t="str">
        <f t="shared" si="1"/>
        <v>Không XL</v>
      </c>
      <c r="I19" s="70"/>
    </row>
    <row r="20" spans="1:9" s="12" customFormat="1" ht="15.75">
      <c r="A20" s="69">
        <v>9</v>
      </c>
      <c r="B20" s="81">
        <v>22002635</v>
      </c>
      <c r="C20" s="85" t="s">
        <v>500</v>
      </c>
      <c r="D20" s="86" t="s">
        <v>501</v>
      </c>
      <c r="E20" s="69"/>
      <c r="F20" s="66" t="str">
        <f t="shared" si="0"/>
        <v>Không XL</v>
      </c>
      <c r="G20" s="69"/>
      <c r="H20" s="66" t="str">
        <f t="shared" si="1"/>
        <v>Không XL</v>
      </c>
      <c r="I20" s="70"/>
    </row>
    <row r="21" spans="1:9" s="12" customFormat="1" ht="15.75">
      <c r="A21" s="69">
        <v>10</v>
      </c>
      <c r="B21" s="81">
        <v>22002780</v>
      </c>
      <c r="C21" s="85" t="s">
        <v>248</v>
      </c>
      <c r="D21" s="86" t="s">
        <v>193</v>
      </c>
      <c r="E21" s="69"/>
      <c r="F21" s="66" t="str">
        <f t="shared" si="0"/>
        <v>Không XL</v>
      </c>
      <c r="G21" s="69"/>
      <c r="H21" s="66" t="str">
        <f t="shared" si="1"/>
        <v>Không XL</v>
      </c>
      <c r="I21" s="70"/>
    </row>
    <row r="22" spans="1:9" ht="15.75">
      <c r="A22" s="46"/>
      <c r="B22" s="46"/>
      <c r="C22" s="123" t="s">
        <v>146</v>
      </c>
      <c r="D22" s="123"/>
      <c r="E22" s="123"/>
      <c r="F22" s="123"/>
      <c r="G22" s="123"/>
      <c r="H22" s="123"/>
      <c r="I22" s="123"/>
    </row>
    <row r="23" spans="1:9">
      <c r="C23" s="124" t="s">
        <v>147</v>
      </c>
      <c r="D23" s="125"/>
      <c r="E23" s="128" t="s">
        <v>142</v>
      </c>
      <c r="F23" s="129"/>
      <c r="G23" s="128" t="s">
        <v>143</v>
      </c>
      <c r="H23" s="129"/>
      <c r="I23" s="130" t="s">
        <v>13</v>
      </c>
    </row>
    <row r="24" spans="1:9" s="12" customFormat="1">
      <c r="C24" s="126"/>
      <c r="D24" s="127"/>
      <c r="E24" s="52" t="s">
        <v>148</v>
      </c>
      <c r="F24" s="19" t="s">
        <v>149</v>
      </c>
      <c r="G24" s="52" t="s">
        <v>148</v>
      </c>
      <c r="H24" s="19" t="s">
        <v>149</v>
      </c>
      <c r="I24" s="131"/>
    </row>
    <row r="25" spans="1:9">
      <c r="C25" s="105" t="s">
        <v>150</v>
      </c>
      <c r="D25" s="106"/>
      <c r="E25" s="58">
        <f>COUNTIF(F12:F21,"Xuất sắc")</f>
        <v>0</v>
      </c>
      <c r="F25" s="59">
        <f t="shared" ref="F25:F30" si="2">E25*100/$A$21</f>
        <v>0</v>
      </c>
      <c r="G25" s="58">
        <f>COUNTIF(H12:H21,"Xuất sắc")</f>
        <v>0</v>
      </c>
      <c r="H25" s="59">
        <f t="shared" ref="H25:H30" si="3">G25*100/$A$21</f>
        <v>0</v>
      </c>
      <c r="I25" s="60"/>
    </row>
    <row r="26" spans="1:9">
      <c r="C26" s="105" t="s">
        <v>151</v>
      </c>
      <c r="D26" s="106"/>
      <c r="E26" s="58">
        <f>COUNTIF(F12:F21,"Tốt")</f>
        <v>0</v>
      </c>
      <c r="F26" s="59">
        <f t="shared" si="2"/>
        <v>0</v>
      </c>
      <c r="G26" s="58">
        <f>COUNTIF(H12:H21,"Tốt")</f>
        <v>0</v>
      </c>
      <c r="H26" s="59">
        <f t="shared" si="3"/>
        <v>0</v>
      </c>
      <c r="I26" s="60"/>
    </row>
    <row r="27" spans="1:9">
      <c r="C27" s="105" t="s">
        <v>152</v>
      </c>
      <c r="D27" s="106"/>
      <c r="E27" s="58">
        <f>COUNTIF(F12:F21,"Khá")</f>
        <v>0</v>
      </c>
      <c r="F27" s="59">
        <f t="shared" si="2"/>
        <v>0</v>
      </c>
      <c r="G27" s="58">
        <f>COUNTIF(H12:H21,"Khá")</f>
        <v>0</v>
      </c>
      <c r="H27" s="59">
        <f t="shared" si="3"/>
        <v>0</v>
      </c>
      <c r="I27" s="60"/>
    </row>
    <row r="28" spans="1:9">
      <c r="C28" s="105" t="s">
        <v>153</v>
      </c>
      <c r="D28" s="106"/>
      <c r="E28" s="58">
        <f>COUNTIF(F12:F21,"TB")</f>
        <v>0</v>
      </c>
      <c r="F28" s="59">
        <f t="shared" si="2"/>
        <v>0</v>
      </c>
      <c r="G28" s="58">
        <f>COUNTIF(H12:H21,"TB")</f>
        <v>0</v>
      </c>
      <c r="H28" s="59">
        <f t="shared" si="3"/>
        <v>0</v>
      </c>
      <c r="I28" s="60"/>
    </row>
    <row r="29" spans="1:9">
      <c r="C29" s="105" t="s">
        <v>154</v>
      </c>
      <c r="D29" s="106"/>
      <c r="E29" s="58">
        <f>COUNTIF(F12:F21,"Yếu")</f>
        <v>0</v>
      </c>
      <c r="F29" s="59">
        <f t="shared" si="2"/>
        <v>0</v>
      </c>
      <c r="G29" s="58">
        <f>COUNTIF(H12:H21,"Yếu")</f>
        <v>0</v>
      </c>
      <c r="H29" s="59">
        <f t="shared" si="3"/>
        <v>0</v>
      </c>
      <c r="I29" s="60"/>
    </row>
    <row r="30" spans="1:9" ht="15.75" thickBot="1">
      <c r="C30" s="107" t="s">
        <v>155</v>
      </c>
      <c r="D30" s="108"/>
      <c r="E30" s="61">
        <f>COUNTIF(F12:F21,"Không XL")</f>
        <v>10</v>
      </c>
      <c r="F30" s="62">
        <f t="shared" si="2"/>
        <v>100</v>
      </c>
      <c r="G30" s="61">
        <f>COUNTIF(H12:H21,"Không XL")</f>
        <v>10</v>
      </c>
      <c r="H30" s="62">
        <f t="shared" si="3"/>
        <v>100</v>
      </c>
      <c r="I30" s="63"/>
    </row>
    <row r="31" spans="1:9">
      <c r="C31" s="68"/>
      <c r="D31" s="68"/>
      <c r="F31" s="64"/>
    </row>
    <row r="32" spans="1:9" ht="15.75">
      <c r="E32" s="109" t="s">
        <v>504</v>
      </c>
      <c r="F32" s="109"/>
      <c r="G32" s="109"/>
      <c r="H32" s="109"/>
      <c r="I32" s="109"/>
    </row>
    <row r="33" spans="1:10">
      <c r="A33" s="102" t="s">
        <v>157</v>
      </c>
      <c r="B33" s="102"/>
      <c r="C33" s="102"/>
      <c r="D33" s="102"/>
      <c r="E33" s="102"/>
      <c r="F33" s="102" t="s">
        <v>142</v>
      </c>
      <c r="G33" s="102"/>
      <c r="H33" s="102"/>
      <c r="I33" s="65" t="s">
        <v>158</v>
      </c>
      <c r="J33" s="65"/>
    </row>
    <row r="37" spans="1:10">
      <c r="A37" s="4">
        <v>1</v>
      </c>
    </row>
    <row r="38" spans="1:10">
      <c r="C38" s="101" t="s">
        <v>264</v>
      </c>
      <c r="D38" s="101"/>
      <c r="E38" s="101"/>
      <c r="F38" s="101" t="s">
        <v>268</v>
      </c>
      <c r="G38" s="101"/>
      <c r="H38" s="101"/>
      <c r="I38" s="74" t="s">
        <v>503</v>
      </c>
    </row>
  </sheetData>
  <mergeCells count="32">
    <mergeCell ref="C38:E38"/>
    <mergeCell ref="F38:H38"/>
    <mergeCell ref="A2:D2"/>
    <mergeCell ref="E2:I2"/>
    <mergeCell ref="A3:D3"/>
    <mergeCell ref="E3:I3"/>
    <mergeCell ref="A4:D4"/>
    <mergeCell ref="E4:I4"/>
    <mergeCell ref="C25:D25"/>
    <mergeCell ref="A5:D5"/>
    <mergeCell ref="A6:I6"/>
    <mergeCell ref="A7:I7"/>
    <mergeCell ref="A8:I8"/>
    <mergeCell ref="A10:A11"/>
    <mergeCell ref="B10:B11"/>
    <mergeCell ref="C10:D11"/>
    <mergeCell ref="E10:F10"/>
    <mergeCell ref="G10:H10"/>
    <mergeCell ref="I10:I11"/>
    <mergeCell ref="C22:I22"/>
    <mergeCell ref="C23:D24"/>
    <mergeCell ref="E23:F23"/>
    <mergeCell ref="G23:H23"/>
    <mergeCell ref="I23:I24"/>
    <mergeCell ref="A33:E33"/>
    <mergeCell ref="F33:H33"/>
    <mergeCell ref="C26:D26"/>
    <mergeCell ref="C27:D27"/>
    <mergeCell ref="C28:D28"/>
    <mergeCell ref="C29:D29"/>
    <mergeCell ref="C30:D30"/>
    <mergeCell ref="E32:I32"/>
  </mergeCells>
  <conditionalFormatting sqref="F12:F21 H12:H21">
    <cfRule type="cellIs" dxfId="1" priority="1" stopIfTrue="1" operator="equal">
      <formula>"SVG"</formula>
    </cfRule>
    <cfRule type="cellIs" dxfId="0" priority="2" stopIfTrue="1" operator="equal">
      <formula>"SVXS"</formula>
    </cfRule>
  </conditionalFormatting>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RL.Cá nhân</vt:lpstr>
      <vt:lpstr>M. Tong hop</vt:lpstr>
      <vt:lpstr>22C1-CMT1</vt:lpstr>
      <vt:lpstr>22C1-LTM1</vt:lpstr>
      <vt:lpstr>22C1-TKĐ1</vt:lpstr>
      <vt:lpstr>22C1-TKĐ2</vt:lpstr>
      <vt:lpstr>22C1-TKW1</vt:lpstr>
      <vt:lpstr>22C1-QTM1</vt:lpstr>
      <vt:lpstr>22C1-THU1</vt:lpstr>
      <vt:lpstr>21C7-LTM1</vt:lpstr>
      <vt:lpstr>'22C1-CMT1'!Print_Titles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thhhh</cp:lastModifiedBy>
  <cp:lastPrinted>2023-12-22T07:38:29Z</cp:lastPrinted>
  <dcterms:created xsi:type="dcterms:W3CDTF">1999-12-31T18:49:42Z</dcterms:created>
  <dcterms:modified xsi:type="dcterms:W3CDTF">2024-02-01T02:56:00Z</dcterms:modified>
</cp:coreProperties>
</file>