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1'!$6:$6</definedName>
    <definedName name="_xlnm.Print_Titles" localSheetId="2">'Mau 3 '!$7:$8</definedName>
  </definedNames>
  <calcPr calcId="145621"/>
</workbook>
</file>

<file path=xl/calcChain.xml><?xml version="1.0" encoding="utf-8"?>
<calcChain xmlns="http://schemas.openxmlformats.org/spreadsheetml/2006/main">
  <c r="F19" i="7" l="1"/>
  <c r="G19" i="7" s="1"/>
  <c r="F11" i="7"/>
  <c r="F13" i="7"/>
  <c r="F14" i="7"/>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S14" i="6"/>
  <c r="AD13" i="6" l="1"/>
  <c r="S13" i="6"/>
  <c r="AD11" i="6" l="1"/>
  <c r="S11" i="6"/>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<sst xmlns="http://schemas.openxmlformats.org/spreadsheetml/2006/main" count="171" uniqueCount="107">
  <si>
    <t>01</t>
  </si>
  <si>
    <t>02</t>
  </si>
  <si>
    <t>TT</t>
  </si>
  <si>
    <t>Ghi chú</t>
  </si>
  <si>
    <t>TRƯỞNG ĐƠN VỊ</t>
  </si>
  <si>
    <t>TRƯỜNG CAO ĐẲNG LÝ TỰ TRỌNG</t>
  </si>
  <si>
    <t>THÀNH PHỐ HỒ CHÍ MINH</t>
  </si>
  <si>
    <t>Họ tên</t>
  </si>
  <si>
    <t>Xếp loại</t>
  </si>
  <si>
    <t>Lý do</t>
  </si>
  <si>
    <t>A2</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</si>
  <si>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</si>
  <si>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</si>
  <si>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</si>
  <si>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</si>
  <si>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</si>
  <si>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</si>
  <si>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</si>
  <si>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</si>
  <si>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</si>
  <si>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</si>
  <si>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</si>
  <si>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</si>
  <si>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</si>
  <si>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</si>
  <si>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</si>
  <si>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</si>
  <si>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</si>
  <si>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</si>
  <si>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</si>
  <si>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</si>
  <si>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</si>
  <si>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</si>
  <si>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</si>
  <si>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</si>
  <si>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</si>
  <si>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</si>
  <si>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</si>
  <si>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</si>
  <si>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</si>
  <si>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</si>
  <si>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</si>
  <si>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</si>
  <si>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</si>
  <si>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</si>
  <si>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</si>
  <si>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</si>
  <si>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</si>
  <si>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</si>
  <si>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</si>
  <si>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</si>
  <si>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</si>
  <si>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</si>
  <si>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</si>
  <si>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</si>
  <si>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</si>
  <si>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</si>
  <si>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</si>
  <si>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</si>
  <si>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</si>
  <si>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</si>
  <si>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</si>
  <si>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</si>
  <si>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</si>
  <si>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</si>
  <si>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</si>
  <si>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</si>
  <si>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</si>
  <si>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</si>
  <si>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</si>
  <si>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</si>
  <si>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</si>
  <si>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</si>
  <si>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</si>
  <si>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</si>
  <si>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</si>
  <si>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</si>
  <si>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</si>
  <si>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</si>
  <si>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</si>
  <si>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</si>
  <si>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TPHCM, ngày 26 tháng  01 năm 2024</t>
  </si>
  <si>
    <t>Bùi Thị Lan Anh</t>
  </si>
  <si>
    <t>II. Nhân viên</t>
  </si>
  <si>
    <t>Lê Thị Huyền</t>
  </si>
  <si>
    <t>Tham gia hội thảo khoa học COSS2023: “Mô hình quản trị Nhà trường thông minh trên nền tảng số - Lý luận và thực tiễn”</t>
  </si>
  <si>
    <t>C Uyên, Huyền, Lan Anh</t>
  </si>
  <si>
    <t xml:space="preserve">Đã thực hiện ngày </t>
  </si>
  <si>
    <t>Liên hệ BHXH gia hạn lại thẻ BHYT cho sinh đi làm thêm nghỉ làm Doanh nghiệp cắt BHYT có thẻ BHYT đi khám bệnh</t>
  </si>
  <si>
    <t xml:space="preserve">Đã thực hiện  </t>
  </si>
  <si>
    <t>Đã thực hiện</t>
  </si>
  <si>
    <t>II. Giảng viên/nhân viên</t>
  </si>
  <si>
    <t>A3</t>
  </si>
  <si>
    <t>DANH SÁCH XẾP LOẠI THI ĐUA THÁNG 02/2024</t>
  </si>
  <si>
    <t>THỐNG KÊ CHI TIẾT KHỐI LƯỢNG CÔNG VIỆC THỰC HIỆN THÁNG 02/2024</t>
  </si>
  <si>
    <t>BẢNG TỔNG HỢP CÔNG VIỆC ĐỘT XUẤT ĐÃ THỰC HIỆN THÁNG 02/2024</t>
  </si>
  <si>
    <t>Thành phố Hồ Chí Minh, ngày 26 tháng 02 năm 2024</t>
  </si>
  <si>
    <t>Liên hệ sinh viên cung cấp hình căn cước công dân, phụ lục thành viên hộ gia đình gửi BHXH yêu cầu BHXH cấp lại thẻ BHYT của SV do bị trùng thẻ BHYT với đơn vị khác</t>
  </si>
  <si>
    <t>30/01;01/02/2024</t>
  </si>
  <si>
    <t>Tham gia học và được cấp chứng chỉ chuyển đổi số trong giáo dục nghề nghiệp.</t>
  </si>
  <si>
    <t>22, 23, 24/2/2024</t>
  </si>
  <si>
    <t>TPHCM, ngày 26 tháng 02 năm 2024</t>
  </si>
  <si>
    <t>Tham gia 2 công việc trường, 2 công việc đơn vị đạt hiệu quả</t>
  </si>
  <si>
    <t>Tham gia học và được cấp chứng chỉ chuyển đổi số trong giáo dục nghề nghiệp. Liên hệ sinh viên cung cấp thông tin cá nhân và thành viên trong gia đình gửi BHXH đề nghị cấp lại thẻ BHYT cho sinh viên do trùng thẻ BHYT với đơn vị khác</t>
  </si>
  <si>
    <t>Phối hợp với phòng Kế hoạch - Tài chính Liên hệ phòng hỗ trợ thu BHXH đối chiếu số lượng thẻ BHYT đã cấp cho sinh viên để làm C66 hỗ trợ thu công tác BHYT năm 2024</t>
  </si>
  <si>
    <t>19,20, 21/2/2024</t>
  </si>
  <si>
    <t xml:space="preserve"> Trực tiếp chỉ đạo hướng dẫn nhân viênTham gia học và được cấp chứng chỉ chuyển đổi số trong giáo dục nghề nghiệp. Báo cáo số lượng nhân viên Trung tâm Y tế tham gia lớp học và được cấp giấy chứng nhận gửi về phòng Quản lý khoa học và Hợp tác quốc tế. Liên hệ cán bộ thu BHXH làm hỗ trợ thu BHYT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</si>
</sst>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0" xfId="0" applyFont="1" applyAlignment="1">
      <alignment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20" fillId="0" borderId="1" xfId="0" applyFont="1" applyBorder="1" applyAlignment="1">
      <alignment wrapText="1"/>
    </xf>
    <xf numFmtId="0" fontId="8" fillId="0" borderId="1" xfId="0" applyFont="1" applyBorder="1" applyAlignment="1">
      <alignment vertical="center" wrapText="1"/>
    </xf>
    <xf numFmtId="0" fontId="5" fillId="0" borderId="3" xfId="0" applyNumberFormat="1" applyFont="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xf numFmtId="0" fontId="10" fillId="0" borderId="0" xfId="0" applyFont="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900113</xdr:colOff>
      <xdr:row>0</xdr:row>
      <xdr:rowOff>419100</xdr:rowOff>
    </xdr:from>
    <xdr:to>
      <xdr:col>5</xdr:col>
      <xdr:colOff>1247775</xdr:colOff>
      <xdr:row>0</xdr:row>
      <xdr:rowOff>419100</xdr:rowOff>
    </xdr:to>
    <xdr:cxnSp macro="">
      <xdr:nvCxnSpPr>
        <xdr:cNvPr id="6" name="Straight Connector 5"/>
        <xdr:cNvCxnSpPr/>
      </xdr:nvCxnSpPr>
      <xdr:spPr>
        <a:xfrm>
          <a:off x="6877051" y="419100"/>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1448758</xdr:colOff>
      <xdr:row>3</xdr:row>
      <xdr:rowOff>50003</xdr:rowOff>
    </xdr:from>
    <xdr:to>
      <xdr:col>2</xdr:col>
      <xdr:colOff>753139</xdr:colOff>
      <xdr:row>3</xdr:row>
      <xdr:rowOff>50003</xdr:rowOff>
    </xdr:to>
    <xdr:cxnSp macro="">
      <xdr:nvCxnSpPr>
        <xdr:cNvPr id="2" name="Straight Connector 1"/>
        <xdr:cNvCxnSpPr/>
      </xdr:nvCxnSpPr>
      <xdr:spPr>
        <a:xfrm>
          <a:off x="1858555" y="648084"/>
          <a:ext cx="9103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652795</xdr:colOff>
      <xdr:row>2</xdr:row>
      <xdr:rowOff>7974</xdr:rowOff>
    </xdr:from>
    <xdr:to>
      <xdr:col>9</xdr:col>
      <xdr:colOff>414670</xdr:colOff>
      <xdr:row>2</xdr:row>
      <xdr:rowOff>7975</xdr:rowOff>
    </xdr:to>
    <xdr:cxnSp macro="">
      <xdr:nvCxnSpPr>
        <xdr:cNvPr id="3" name="Straight Connector 2"/>
        <xdr:cNvCxnSpPr/>
      </xdr:nvCxnSpPr>
      <xdr:spPr>
        <a:xfrm flipV="1">
          <a:off x="6024452" y="406695"/>
          <a:ext cx="203236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2" zoomScale="80" zoomScaleNormal="80" workbookViewId="0">
      <selection activeCell="E9" sqref="E9"/>
    </sheetView>
  </sheetViews>
  <sheetFormatPr defaultRowHeight="15" x14ac:dyDescent="0.25"/>
  <cols>
    <col min="1" max="1" width="13" style="28" customWidth="1"/>
    <col min="2" max="2" width="35" style="28" customWidth="1"/>
    <col min="3" max="3" width="14.140625" style="28" customWidth="1"/>
    <col min="4" max="4" width="27.5703125" style="28" customWidth="1"/>
    <col min="5" max="5" width="19.85546875" style="28" customWidth="1"/>
    <col min="6" max="6" width="23.85546875" style="28" customWidth="1"/>
    <col min="7" max="7" width="9.85546875" style="28" customWidth="1"/>
    <col min="8" max="8" width="7.5703125" style="28" customWidth="1"/>
    <col min="9" max="16384" width="9.140625" style="28"/>
  </cols>
  <sheetData>
    <row r="1" spans="1:8" ht="46.5" customHeight="1" x14ac:dyDescent="0.25">
      <c r="A1" s="91" t="s">
        <v>78</v>
      </c>
      <c r="B1" s="91"/>
      <c r="C1" s="44"/>
      <c r="D1" s="44"/>
      <c r="E1" s="92" t="s">
        <v>22</v>
      </c>
      <c r="F1" s="92"/>
      <c r="G1" s="92"/>
      <c r="H1" s="27"/>
    </row>
    <row r="2" spans="1:8" ht="19.5" customHeight="1" x14ac:dyDescent="0.25">
      <c r="A2" s="33"/>
      <c r="B2" s="33"/>
      <c r="C2" s="44"/>
      <c r="D2" s="44"/>
      <c r="E2" s="42"/>
      <c r="F2" s="26"/>
      <c r="G2" s="39" t="s">
        <v>16</v>
      </c>
      <c r="H2" s="27"/>
    </row>
    <row r="3" spans="1:8" ht="44.25" customHeight="1" x14ac:dyDescent="0.25">
      <c r="A3" s="95" t="s">
        <v>95</v>
      </c>
      <c r="B3" s="94"/>
      <c r="C3" s="94"/>
      <c r="D3" s="94"/>
      <c r="E3" s="94"/>
      <c r="F3" s="94"/>
      <c r="G3" s="94"/>
      <c r="H3" s="29"/>
    </row>
    <row r="4" spans="1:8" ht="6" customHeight="1" x14ac:dyDescent="0.25">
      <c r="A4" s="94"/>
      <c r="B4" s="94"/>
      <c r="C4" s="94"/>
      <c r="D4" s="94"/>
      <c r="E4" s="94"/>
      <c r="F4" s="94"/>
      <c r="G4" s="94"/>
      <c r="H4" s="29"/>
    </row>
    <row r="5" spans="1:8" s="31" customFormat="1" ht="4.5" customHeight="1" x14ac:dyDescent="0.25">
      <c r="A5" s="30"/>
      <c r="B5" s="30"/>
      <c r="C5" s="30"/>
      <c r="D5" s="30"/>
      <c r="E5" s="30"/>
      <c r="F5" s="30"/>
      <c r="G5" s="30"/>
      <c r="H5" s="30"/>
    </row>
    <row r="6" spans="1:8" s="31" customFormat="1" ht="75.75" customHeight="1" x14ac:dyDescent="0.25">
      <c r="A6" s="47" t="s">
        <v>2</v>
      </c>
      <c r="B6" s="45" t="s">
        <v>21</v>
      </c>
      <c r="C6" s="45" t="s">
        <v>34</v>
      </c>
      <c r="D6" s="45" t="s">
        <v>35</v>
      </c>
      <c r="E6" s="45" t="s">
        <v>20</v>
      </c>
      <c r="F6" s="45" t="s">
        <v>36</v>
      </c>
      <c r="G6" s="14" t="s">
        <v>3</v>
      </c>
      <c r="H6" s="30"/>
    </row>
    <row r="7" spans="1:8" s="31" customFormat="1" ht="27" customHeight="1" x14ac:dyDescent="0.25">
      <c r="A7" s="47" t="s">
        <v>18</v>
      </c>
      <c r="B7" s="48" t="s">
        <v>72</v>
      </c>
      <c r="C7" s="48"/>
      <c r="D7" s="48"/>
      <c r="E7" s="48"/>
      <c r="F7" s="14"/>
      <c r="G7" s="14"/>
      <c r="H7" s="30"/>
    </row>
    <row r="8" spans="1:8" s="31" customFormat="1" ht="67.5" customHeight="1" x14ac:dyDescent="0.25">
      <c r="A8" s="49" t="s">
        <v>28</v>
      </c>
      <c r="B8" s="49" t="s">
        <v>99</v>
      </c>
      <c r="C8" s="83">
        <v>3</v>
      </c>
      <c r="D8" s="49" t="s">
        <v>86</v>
      </c>
      <c r="E8" s="84" t="s">
        <v>100</v>
      </c>
      <c r="F8" s="85" t="s">
        <v>90</v>
      </c>
      <c r="G8" s="50"/>
      <c r="H8" s="30"/>
    </row>
    <row r="9" spans="1:8" s="31" customFormat="1" ht="101.25" customHeight="1" x14ac:dyDescent="0.25">
      <c r="A9" s="49" t="s">
        <v>29</v>
      </c>
      <c r="B9" s="87" t="s">
        <v>104</v>
      </c>
      <c r="C9" s="83">
        <v>3</v>
      </c>
      <c r="D9" s="49" t="s">
        <v>86</v>
      </c>
      <c r="E9" s="84" t="s">
        <v>105</v>
      </c>
      <c r="F9" s="85" t="s">
        <v>87</v>
      </c>
      <c r="G9" s="50"/>
      <c r="H9" s="30"/>
    </row>
    <row r="10" spans="1:8" s="31" customFormat="1" ht="27" hidden="1" customHeight="1" x14ac:dyDescent="0.25">
      <c r="A10" s="49" t="s">
        <v>30</v>
      </c>
      <c r="B10" s="82" t="s">
        <v>85</v>
      </c>
      <c r="C10" s="49"/>
      <c r="D10" s="49"/>
      <c r="E10" s="49"/>
      <c r="F10" s="50"/>
      <c r="G10" s="50"/>
      <c r="H10" s="30"/>
    </row>
    <row r="11" spans="1:8" s="31" customFormat="1" ht="27" hidden="1" customHeight="1" x14ac:dyDescent="0.25">
      <c r="A11" s="49" t="s">
        <v>37</v>
      </c>
      <c r="B11" s="49"/>
      <c r="C11" s="49"/>
      <c r="D11" s="49"/>
      <c r="E11" s="49"/>
      <c r="F11" s="50"/>
      <c r="G11" s="50"/>
      <c r="H11" s="30"/>
    </row>
    <row r="12" spans="1:8" s="31" customFormat="1" ht="27" customHeight="1" x14ac:dyDescent="0.25">
      <c r="A12" s="51" t="s">
        <v>19</v>
      </c>
      <c r="B12" s="52" t="s">
        <v>73</v>
      </c>
      <c r="C12" s="52"/>
      <c r="D12" s="52"/>
      <c r="E12" s="52"/>
      <c r="F12" s="50"/>
      <c r="G12" s="50"/>
      <c r="H12" s="30"/>
    </row>
    <row r="13" spans="1:8" s="31" customFormat="1" ht="135.75" customHeight="1" x14ac:dyDescent="0.3">
      <c r="A13" s="49" t="s">
        <v>28</v>
      </c>
      <c r="B13" s="86" t="s">
        <v>97</v>
      </c>
      <c r="C13" s="83">
        <v>3</v>
      </c>
      <c r="D13" s="49" t="s">
        <v>86</v>
      </c>
      <c r="E13" s="84" t="s">
        <v>98</v>
      </c>
      <c r="F13" s="85" t="s">
        <v>89</v>
      </c>
      <c r="G13" s="50"/>
      <c r="H13" s="30"/>
    </row>
    <row r="14" spans="1:8" s="31" customFormat="1" ht="61.5" hidden="1" customHeight="1" x14ac:dyDescent="0.25">
      <c r="A14" s="49" t="s">
        <v>29</v>
      </c>
      <c r="B14" s="49"/>
      <c r="C14" s="83">
        <v>3</v>
      </c>
      <c r="D14" s="49" t="s">
        <v>86</v>
      </c>
      <c r="E14" s="84"/>
      <c r="F14" s="85" t="s">
        <v>90</v>
      </c>
      <c r="G14" s="50"/>
      <c r="H14" s="30"/>
    </row>
    <row r="15" spans="1:8" s="31" customFormat="1" ht="84.75" customHeight="1" x14ac:dyDescent="0.25">
      <c r="A15" s="49" t="s">
        <v>29</v>
      </c>
      <c r="B15" s="49" t="s">
        <v>88</v>
      </c>
      <c r="C15" s="83">
        <v>3</v>
      </c>
      <c r="D15" s="49" t="s">
        <v>86</v>
      </c>
      <c r="E15" s="84">
        <v>45327</v>
      </c>
      <c r="F15" s="85" t="s">
        <v>90</v>
      </c>
      <c r="G15" s="50"/>
      <c r="H15" s="30"/>
    </row>
    <row r="16" spans="1:8" s="31" customFormat="1" ht="27" hidden="1" customHeight="1" x14ac:dyDescent="0.25">
      <c r="A16" s="49" t="s">
        <v>37</v>
      </c>
      <c r="B16" s="49"/>
      <c r="C16" s="49"/>
      <c r="D16" s="49"/>
      <c r="E16" s="49"/>
      <c r="F16" s="50"/>
      <c r="G16" s="50"/>
      <c r="H16" s="30"/>
    </row>
    <row r="17" spans="1:8" s="31" customFormat="1" ht="13.5" customHeight="1" x14ac:dyDescent="0.25">
      <c r="A17" s="30"/>
      <c r="B17" s="30"/>
      <c r="C17" s="30"/>
      <c r="D17" s="30"/>
      <c r="E17" s="30"/>
      <c r="F17" s="30"/>
      <c r="G17" s="30"/>
      <c r="H17" s="30"/>
    </row>
    <row r="18" spans="1:8" s="31" customFormat="1" ht="103.5" customHeight="1" x14ac:dyDescent="0.25">
      <c r="A18" s="93" t="s">
        <v>74</v>
      </c>
      <c r="B18" s="93"/>
      <c r="C18" s="93"/>
      <c r="D18" s="93"/>
      <c r="E18" s="93"/>
      <c r="F18" s="93"/>
      <c r="G18" s="93"/>
      <c r="H18" s="30"/>
    </row>
    <row r="19" spans="1:8" s="31" customFormat="1" ht="31.5" customHeight="1" x14ac:dyDescent="0.25">
      <c r="A19" s="30"/>
      <c r="B19" s="30"/>
      <c r="C19" s="30"/>
      <c r="D19" s="96" t="s">
        <v>96</v>
      </c>
      <c r="E19" s="96"/>
      <c r="F19" s="96"/>
      <c r="G19" s="96"/>
      <c r="H19" s="30"/>
    </row>
    <row r="20" spans="1:8" s="31" customFormat="1" ht="20.100000000000001" customHeight="1" x14ac:dyDescent="0.25">
      <c r="A20" s="30"/>
      <c r="B20" s="30"/>
      <c r="C20" s="30"/>
      <c r="D20" s="30"/>
      <c r="E20" s="90" t="s">
        <v>4</v>
      </c>
      <c r="F20" s="90"/>
      <c r="G20" s="90"/>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0"/>
      <c r="B22" s="30"/>
      <c r="C22" s="30"/>
      <c r="D22" s="30"/>
      <c r="E22" s="30"/>
      <c r="F22" s="30"/>
      <c r="G22" s="30"/>
      <c r="H22" s="30"/>
    </row>
    <row r="23" spans="1:8" s="31" customFormat="1" ht="20.100000000000001" customHeight="1" x14ac:dyDescent="0.25">
      <c r="A23" s="32"/>
      <c r="B23" s="32"/>
      <c r="C23" s="32"/>
      <c r="D23" s="32"/>
      <c r="E23" s="32"/>
      <c r="F23" s="32"/>
      <c r="G23" s="32"/>
      <c r="H23" s="32"/>
    </row>
    <row r="24" spans="1:8" s="31" customFormat="1" ht="20.100000000000001" customHeight="1" x14ac:dyDescent="0.25">
      <c r="A24" s="32"/>
      <c r="B24" s="32"/>
      <c r="C24" s="32"/>
      <c r="D24" s="32"/>
      <c r="E24" s="32"/>
      <c r="F24" s="32"/>
      <c r="G24" s="32"/>
      <c r="H24" s="32"/>
    </row>
    <row r="25" spans="1:8" s="31" customFormat="1" ht="18.75" x14ac:dyDescent="0.25">
      <c r="A25" s="32"/>
      <c r="B25" s="32"/>
      <c r="C25" s="32"/>
      <c r="D25" s="32"/>
      <c r="E25" s="89" t="s">
        <v>79</v>
      </c>
      <c r="F25" s="89"/>
      <c r="G25" s="89"/>
      <c r="H25" s="32"/>
    </row>
  </sheetData>
  <mergeCells count="8">
    <mergeCell ref="E25:G25"/>
    <mergeCell ref="E20:G20"/>
    <mergeCell ref="A1:B1"/>
    <mergeCell ref="A18:G18"/>
    <mergeCell ref="A4:G4"/>
    <mergeCell ref="A3:G3"/>
    <mergeCell ref="E1:G1"/>
    <mergeCell ref="D19:G19"/>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8"/>
  <sheetViews>
    <sheetView topLeftCell="A4" zoomScale="80" zoomScaleNormal="80" workbookViewId="0">
      <selection activeCell="AH14" sqref="AH14"/>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9" width="9"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1" t="s">
        <v>5</v>
      </c>
      <c r="B1" s="91"/>
      <c r="C1" s="91"/>
      <c r="D1" s="10"/>
      <c r="E1" s="1"/>
      <c r="F1" s="1"/>
      <c r="G1" s="1"/>
      <c r="H1" s="1"/>
      <c r="I1" s="1"/>
      <c r="J1" s="1"/>
      <c r="K1" s="1"/>
      <c r="L1" s="1"/>
      <c r="M1" s="1"/>
      <c r="N1" s="1"/>
      <c r="O1" s="1"/>
      <c r="P1" s="1"/>
      <c r="Q1" s="1"/>
      <c r="R1" s="1"/>
      <c r="S1" s="1"/>
      <c r="T1" s="98" t="s">
        <v>14</v>
      </c>
      <c r="U1" s="98"/>
      <c r="V1" s="98"/>
      <c r="W1" s="98"/>
      <c r="X1" s="98"/>
      <c r="Y1" s="99"/>
      <c r="Z1" s="99"/>
      <c r="AA1" s="99"/>
      <c r="AB1" s="99"/>
      <c r="AC1" s="99"/>
      <c r="AD1" s="99"/>
      <c r="AE1" s="99"/>
    </row>
    <row r="2" spans="1:31" ht="15" customHeight="1" x14ac:dyDescent="0.25">
      <c r="A2" s="91" t="s">
        <v>12</v>
      </c>
      <c r="B2" s="91"/>
      <c r="C2" s="91"/>
      <c r="D2" s="10"/>
      <c r="E2" s="1"/>
      <c r="F2" s="1"/>
      <c r="G2" s="1"/>
      <c r="H2" s="1"/>
      <c r="I2" s="1"/>
      <c r="J2" s="1"/>
      <c r="K2" s="1"/>
      <c r="L2" s="1"/>
      <c r="M2" s="1"/>
      <c r="N2" s="1"/>
      <c r="O2" s="1"/>
      <c r="P2" s="1"/>
      <c r="Q2" s="1"/>
      <c r="R2" s="1"/>
      <c r="S2" s="1"/>
      <c r="T2" s="98" t="s">
        <v>13</v>
      </c>
      <c r="U2" s="98"/>
      <c r="V2" s="98"/>
      <c r="W2" s="98"/>
      <c r="X2" s="98"/>
      <c r="Y2" s="98"/>
      <c r="Z2" s="98"/>
      <c r="AA2" s="98"/>
      <c r="AB2" s="98"/>
      <c r="AC2" s="98"/>
      <c r="AD2" s="98"/>
      <c r="AE2" s="98"/>
    </row>
    <row r="3" spans="1:31" ht="15" customHeight="1" x14ac:dyDescent="0.25">
      <c r="A3" s="98" t="s">
        <v>80</v>
      </c>
      <c r="B3" s="98"/>
      <c r="C3" s="98"/>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17</v>
      </c>
    </row>
    <row r="5" spans="1:31" ht="52.5" customHeight="1" x14ac:dyDescent="0.25">
      <c r="A5" s="97" t="s">
        <v>94</v>
      </c>
      <c r="B5" s="97"/>
      <c r="C5" s="97"/>
      <c r="D5" s="97"/>
      <c r="E5" s="97"/>
      <c r="F5" s="97"/>
      <c r="G5" s="97"/>
      <c r="H5" s="97"/>
      <c r="I5" s="97"/>
      <c r="J5" s="97"/>
      <c r="K5" s="97"/>
      <c r="L5" s="97"/>
      <c r="M5" s="97"/>
      <c r="N5" s="97"/>
      <c r="O5" s="97"/>
      <c r="P5" s="97"/>
      <c r="Q5" s="97"/>
      <c r="R5" s="97"/>
      <c r="S5" s="97"/>
      <c r="T5" s="97"/>
      <c r="U5" s="97"/>
      <c r="V5" s="97"/>
      <c r="W5" s="97"/>
      <c r="X5" s="97"/>
      <c r="Y5" s="97"/>
      <c r="Z5" s="97"/>
      <c r="AA5" s="97"/>
      <c r="AB5" s="97"/>
      <c r="AC5" s="97"/>
      <c r="AD5" s="97"/>
      <c r="AE5" s="97"/>
    </row>
    <row r="7" spans="1:31" ht="27.75" customHeight="1" x14ac:dyDescent="0.25">
      <c r="A7" s="103" t="s">
        <v>2</v>
      </c>
      <c r="B7" s="106" t="s">
        <v>27</v>
      </c>
      <c r="C7" s="107"/>
      <c r="D7" s="108" t="s">
        <v>23</v>
      </c>
      <c r="E7" s="109"/>
      <c r="F7" s="109"/>
      <c r="G7" s="109"/>
      <c r="H7" s="109"/>
      <c r="I7" s="109"/>
      <c r="J7" s="109"/>
      <c r="K7" s="109"/>
      <c r="L7" s="109"/>
      <c r="M7" s="109"/>
      <c r="N7" s="109"/>
      <c r="O7" s="109"/>
      <c r="P7" s="109"/>
      <c r="Q7" s="109"/>
      <c r="R7" s="109"/>
      <c r="S7" s="110"/>
      <c r="T7" s="111" t="s">
        <v>38</v>
      </c>
      <c r="U7" s="112"/>
      <c r="V7" s="112"/>
      <c r="W7" s="112"/>
      <c r="X7" s="112"/>
      <c r="Y7" s="112"/>
      <c r="Z7" s="112"/>
      <c r="AA7" s="112"/>
      <c r="AB7" s="112"/>
      <c r="AC7" s="112"/>
      <c r="AD7" s="113"/>
      <c r="AE7" s="14" t="s">
        <v>3</v>
      </c>
    </row>
    <row r="8" spans="1:31" ht="45.75" customHeight="1" x14ac:dyDescent="0.25">
      <c r="A8" s="104"/>
      <c r="B8" s="43" t="s">
        <v>26</v>
      </c>
      <c r="C8" s="46" t="s">
        <v>32</v>
      </c>
      <c r="D8" s="55" t="s">
        <v>28</v>
      </c>
      <c r="E8" s="56" t="s">
        <v>29</v>
      </c>
      <c r="F8" s="62" t="s">
        <v>30</v>
      </c>
      <c r="G8" s="62" t="s">
        <v>37</v>
      </c>
      <c r="H8" s="62" t="s">
        <v>39</v>
      </c>
      <c r="I8" s="62" t="s">
        <v>40</v>
      </c>
      <c r="J8" s="62" t="s">
        <v>43</v>
      </c>
      <c r="K8" s="62" t="s">
        <v>44</v>
      </c>
      <c r="L8" s="62" t="s">
        <v>45</v>
      </c>
      <c r="M8" s="62" t="s">
        <v>46</v>
      </c>
      <c r="N8" s="62" t="s">
        <v>47</v>
      </c>
      <c r="O8" s="62" t="s">
        <v>48</v>
      </c>
      <c r="P8" s="62" t="s">
        <v>49</v>
      </c>
      <c r="Q8" s="62" t="s">
        <v>50</v>
      </c>
      <c r="R8" s="62" t="s">
        <v>51</v>
      </c>
      <c r="S8" s="56" t="s">
        <v>31</v>
      </c>
      <c r="T8" s="53" t="s">
        <v>28</v>
      </c>
      <c r="U8" s="63" t="s">
        <v>29</v>
      </c>
      <c r="V8" s="63" t="s">
        <v>30</v>
      </c>
      <c r="W8" s="63" t="s">
        <v>37</v>
      </c>
      <c r="X8" s="63" t="s">
        <v>39</v>
      </c>
      <c r="Y8" s="63" t="s">
        <v>40</v>
      </c>
      <c r="Z8" s="63" t="s">
        <v>43</v>
      </c>
      <c r="AA8" s="63" t="s">
        <v>44</v>
      </c>
      <c r="AB8" s="63" t="s">
        <v>45</v>
      </c>
      <c r="AC8" s="63" t="s">
        <v>46</v>
      </c>
      <c r="AD8" s="53" t="s">
        <v>31</v>
      </c>
      <c r="AE8" s="14"/>
    </row>
    <row r="9" spans="1:31" ht="19.5" customHeight="1" x14ac:dyDescent="0.25">
      <c r="A9" s="47"/>
      <c r="B9" s="65"/>
      <c r="C9" s="67">
        <v>-1</v>
      </c>
      <c r="D9" s="67">
        <v>-2</v>
      </c>
      <c r="E9" s="67">
        <v>-3</v>
      </c>
      <c r="F9" s="67">
        <v>-4</v>
      </c>
      <c r="G9" s="67">
        <v>-5</v>
      </c>
      <c r="H9" s="67">
        <v>-6</v>
      </c>
      <c r="I9" s="67">
        <v>-7</v>
      </c>
      <c r="J9" s="67">
        <v>-8</v>
      </c>
      <c r="K9" s="67">
        <v>-9</v>
      </c>
      <c r="L9" s="67">
        <v>-10</v>
      </c>
      <c r="M9" s="67">
        <v>-11</v>
      </c>
      <c r="N9" s="67">
        <v>-12</v>
      </c>
      <c r="O9" s="67">
        <v>-13</v>
      </c>
      <c r="P9" s="67">
        <v>-14</v>
      </c>
      <c r="Q9" s="67">
        <v>-15</v>
      </c>
      <c r="R9" s="67">
        <v>-16</v>
      </c>
      <c r="S9" s="67">
        <v>-17</v>
      </c>
      <c r="T9" s="67">
        <v>-18</v>
      </c>
      <c r="U9" s="67">
        <v>-19</v>
      </c>
      <c r="V9" s="67">
        <v>-20</v>
      </c>
      <c r="W9" s="67">
        <v>-21</v>
      </c>
      <c r="X9" s="67">
        <v>-22</v>
      </c>
      <c r="Y9" s="67">
        <v>-23</v>
      </c>
      <c r="Z9" s="67">
        <v>-24</v>
      </c>
      <c r="AA9" s="67">
        <v>-25</v>
      </c>
      <c r="AB9" s="67">
        <v>-26</v>
      </c>
      <c r="AC9" s="67">
        <v>-27</v>
      </c>
      <c r="AD9" s="67">
        <v>-28</v>
      </c>
      <c r="AE9" s="14"/>
    </row>
    <row r="10" spans="1:31" ht="24.75" customHeight="1" x14ac:dyDescent="0.25">
      <c r="A10" s="5" t="s">
        <v>54</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79</v>
      </c>
      <c r="C11" s="11">
        <v>1021001</v>
      </c>
      <c r="D11" s="16" t="s">
        <v>33</v>
      </c>
      <c r="E11" s="16" t="s">
        <v>33</v>
      </c>
      <c r="F11" s="16"/>
      <c r="G11" s="16"/>
      <c r="H11" s="16"/>
      <c r="I11" s="16"/>
      <c r="J11" s="16"/>
      <c r="K11" s="16"/>
      <c r="L11" s="16"/>
      <c r="M11" s="16"/>
      <c r="N11" s="16"/>
      <c r="O11" s="16"/>
      <c r="P11" s="16"/>
      <c r="Q11" s="16"/>
      <c r="R11" s="16"/>
      <c r="S11" s="57">
        <f>COUNTIF(D11:R11,"X")</f>
        <v>2</v>
      </c>
      <c r="T11" s="17" t="s">
        <v>33</v>
      </c>
      <c r="U11" s="17" t="s">
        <v>33</v>
      </c>
      <c r="V11" s="17"/>
      <c r="W11" s="17"/>
      <c r="X11" s="17"/>
      <c r="Y11" s="20"/>
      <c r="Z11" s="20"/>
      <c r="AA11" s="20"/>
      <c r="AB11" s="66"/>
      <c r="AD11" s="54">
        <f>COUNTIF(T11:AA11,"X")</f>
        <v>2</v>
      </c>
      <c r="AE11" s="15"/>
    </row>
    <row r="12" spans="1:31" ht="26.25" customHeight="1" x14ac:dyDescent="0.25">
      <c r="A12" s="5" t="s">
        <v>83</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82</v>
      </c>
      <c r="C13" s="11">
        <v>1021003</v>
      </c>
      <c r="D13" s="16" t="s">
        <v>33</v>
      </c>
      <c r="E13" s="16" t="s">
        <v>33</v>
      </c>
      <c r="F13" s="16"/>
      <c r="G13" s="16"/>
      <c r="H13" s="16"/>
      <c r="I13" s="16"/>
      <c r="J13" s="16"/>
      <c r="K13" s="16"/>
      <c r="L13" s="16"/>
      <c r="M13" s="16"/>
      <c r="N13" s="16"/>
      <c r="O13" s="37"/>
      <c r="P13" s="37"/>
      <c r="Q13" s="37"/>
      <c r="R13" s="37"/>
      <c r="S13" s="57">
        <f t="shared" ref="S13" si="0">COUNTIF(D13:R13,"X")</f>
        <v>2</v>
      </c>
      <c r="T13" s="17" t="s">
        <v>33</v>
      </c>
      <c r="U13" s="17" t="s">
        <v>33</v>
      </c>
      <c r="V13" s="17"/>
      <c r="W13" s="17"/>
      <c r="X13" s="17"/>
      <c r="Y13" s="20"/>
      <c r="Z13" s="20"/>
      <c r="AA13" s="20"/>
      <c r="AB13" s="20"/>
      <c r="AC13" s="20"/>
      <c r="AD13" s="54">
        <f t="shared" ref="AD13" si="1">COUNTIF(T13:AC13,"X")</f>
        <v>2</v>
      </c>
      <c r="AE13" s="15"/>
    </row>
    <row r="14" spans="1:31" ht="30" customHeight="1" x14ac:dyDescent="0.25">
      <c r="A14" s="6" t="s">
        <v>1</v>
      </c>
      <c r="B14" s="7" t="s">
        <v>84</v>
      </c>
      <c r="C14" s="11">
        <v>1021004</v>
      </c>
      <c r="D14" s="16" t="s">
        <v>33</v>
      </c>
      <c r="E14" s="16" t="s">
        <v>33</v>
      </c>
      <c r="F14" s="16"/>
      <c r="G14" s="16"/>
      <c r="H14" s="16"/>
      <c r="I14" s="16"/>
      <c r="J14" s="16"/>
      <c r="K14" s="16"/>
      <c r="L14" s="16"/>
      <c r="M14" s="16"/>
      <c r="N14" s="16"/>
      <c r="O14" s="16"/>
      <c r="P14" s="16"/>
      <c r="Q14" s="16"/>
      <c r="R14" s="16"/>
      <c r="S14" s="57">
        <f>COUNTIF(D14:R14,"X")</f>
        <v>2</v>
      </c>
      <c r="T14" s="17" t="s">
        <v>33</v>
      </c>
      <c r="U14" s="17" t="s">
        <v>33</v>
      </c>
      <c r="V14" s="17"/>
      <c r="W14" s="17"/>
      <c r="X14" s="17"/>
      <c r="Y14" s="20"/>
      <c r="Z14" s="20"/>
      <c r="AA14" s="20"/>
      <c r="AB14" s="66"/>
      <c r="AD14" s="54">
        <f>COUNTIF(T14:AA14,"X")</f>
        <v>2</v>
      </c>
      <c r="AE14" s="15"/>
    </row>
    <row r="15" spans="1:31" ht="20.25" customHeight="1" x14ac:dyDescent="0.25">
      <c r="A15" s="105"/>
      <c r="B15" s="105"/>
      <c r="C15" s="105"/>
      <c r="D15" s="105"/>
      <c r="E15" s="105"/>
      <c r="F15" s="105"/>
      <c r="G15" s="105"/>
      <c r="H15" s="105"/>
      <c r="I15" s="105"/>
      <c r="J15" s="105"/>
      <c r="K15" s="105"/>
      <c r="L15" s="105"/>
      <c r="M15" s="105"/>
      <c r="N15" s="105"/>
      <c r="O15" s="105"/>
      <c r="P15" s="105"/>
      <c r="Q15" s="105"/>
      <c r="R15" s="105"/>
      <c r="S15" s="105"/>
      <c r="T15" s="105"/>
      <c r="U15" s="105"/>
      <c r="V15" s="105"/>
      <c r="W15" s="105"/>
      <c r="X15" s="105"/>
      <c r="Y15" s="105"/>
      <c r="Z15" s="105"/>
      <c r="AA15" s="105"/>
      <c r="AB15" s="105"/>
      <c r="AC15" s="105"/>
      <c r="AD15" s="105"/>
      <c r="AE15" s="105"/>
    </row>
    <row r="16" spans="1:31" ht="39" customHeight="1" x14ac:dyDescent="0.25">
      <c r="A16" s="100" t="s">
        <v>68</v>
      </c>
      <c r="B16" s="100"/>
      <c r="C16" s="100"/>
      <c r="D16" s="100"/>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row>
    <row r="17" spans="1:31" ht="17.25" x14ac:dyDescent="0.3">
      <c r="A17" s="21"/>
      <c r="B17" s="21"/>
      <c r="C17" s="21"/>
      <c r="D17" s="22"/>
      <c r="E17" s="25"/>
      <c r="F17" s="25"/>
      <c r="G17" s="25"/>
      <c r="H17" s="25"/>
      <c r="I17" s="25"/>
      <c r="J17" s="25"/>
      <c r="K17" s="25"/>
      <c r="L17" s="25"/>
      <c r="M17" s="25"/>
      <c r="N17" s="25"/>
      <c r="O17" s="25"/>
      <c r="P17" s="25"/>
      <c r="Q17" s="25"/>
      <c r="R17" s="25"/>
      <c r="S17" s="25"/>
      <c r="T17" s="101" t="s">
        <v>81</v>
      </c>
      <c r="U17" s="101"/>
      <c r="V17" s="101"/>
      <c r="W17" s="101"/>
      <c r="X17" s="101"/>
      <c r="Y17" s="101"/>
      <c r="Z17" s="101"/>
      <c r="AA17" s="101"/>
      <c r="AB17" s="101"/>
      <c r="AC17" s="101"/>
      <c r="AD17" s="101"/>
      <c r="AE17" s="101"/>
    </row>
    <row r="18" spans="1:31" ht="17.25" x14ac:dyDescent="0.3">
      <c r="A18" s="21"/>
      <c r="B18" s="21"/>
      <c r="C18" s="21"/>
      <c r="D18" s="22"/>
      <c r="T18" s="102" t="s">
        <v>4</v>
      </c>
      <c r="U18" s="102"/>
      <c r="V18" s="102"/>
      <c r="W18" s="102"/>
      <c r="X18" s="102"/>
      <c r="Y18" s="102"/>
      <c r="Z18" s="102"/>
      <c r="AA18" s="102"/>
      <c r="AB18" s="102"/>
      <c r="AC18" s="102"/>
      <c r="AD18" s="102"/>
      <c r="AE18" s="102"/>
    </row>
  </sheetData>
  <mergeCells count="14">
    <mergeCell ref="A16:AE16"/>
    <mergeCell ref="T17:AE17"/>
    <mergeCell ref="T18:AE18"/>
    <mergeCell ref="A7:A8"/>
    <mergeCell ref="A15:AE15"/>
    <mergeCell ref="B7:C7"/>
    <mergeCell ref="D7:S7"/>
    <mergeCell ref="T7:AD7"/>
    <mergeCell ref="A5:AE5"/>
    <mergeCell ref="T1:AE1"/>
    <mergeCell ref="T2:AE2"/>
    <mergeCell ref="A1:C1"/>
    <mergeCell ref="A2:C2"/>
    <mergeCell ref="A3:C3"/>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8"/>
  <sheetViews>
    <sheetView showZeros="0" tabSelected="1" topLeftCell="A16" zoomScale="86" zoomScaleNormal="86" workbookViewId="0">
      <selection activeCell="A3" sqref="A3:E3"/>
    </sheetView>
  </sheetViews>
  <sheetFormatPr defaultColWidth="9.140625" defaultRowHeight="15" x14ac:dyDescent="0.25"/>
  <cols>
    <col min="1" max="1" width="6.140625" style="4" customWidth="1"/>
    <col min="2" max="2" width="24.140625" style="4" customWidth="1"/>
    <col min="3" max="3" width="13.5703125" style="4" customWidth="1"/>
    <col min="4" max="4" width="9.85546875" style="4" customWidth="1"/>
    <col min="5" max="5" width="14.28515625" style="4" customWidth="1"/>
    <col min="6" max="6" width="12.5703125" style="3" customWidth="1"/>
    <col min="7" max="7" width="13.42578125" style="3" customWidth="1"/>
    <col min="8" max="8" width="10.5703125" style="3" customWidth="1"/>
    <col min="9" max="9" width="10" style="3" customWidth="1"/>
    <col min="10" max="10" width="28.28515625" style="3" customWidth="1"/>
    <col min="11" max="11" width="9.140625" style="4"/>
    <col min="12" max="12" width="12.85546875" style="4" bestFit="1" customWidth="1"/>
    <col min="13" max="16384" width="9.140625" style="4"/>
  </cols>
  <sheetData>
    <row r="1" spans="1:11" ht="15.75" x14ac:dyDescent="0.25">
      <c r="A1" s="138" t="s">
        <v>5</v>
      </c>
      <c r="B1" s="138"/>
      <c r="C1" s="138"/>
      <c r="D1" s="138"/>
      <c r="E1" s="138"/>
      <c r="F1" s="98" t="s">
        <v>14</v>
      </c>
      <c r="G1" s="99"/>
      <c r="H1" s="99"/>
      <c r="I1" s="99"/>
      <c r="J1" s="99"/>
    </row>
    <row r="2" spans="1:11" ht="15.75" x14ac:dyDescent="0.25">
      <c r="A2" s="138" t="s">
        <v>6</v>
      </c>
      <c r="B2" s="138"/>
      <c r="C2" s="138"/>
      <c r="D2" s="138"/>
      <c r="E2" s="138"/>
      <c r="F2" s="98" t="s">
        <v>13</v>
      </c>
      <c r="G2" s="98"/>
      <c r="H2" s="98"/>
      <c r="I2" s="98"/>
      <c r="J2" s="98"/>
    </row>
    <row r="3" spans="1:11" ht="15.75" x14ac:dyDescent="0.25">
      <c r="A3" s="117" t="s">
        <v>80</v>
      </c>
      <c r="B3" s="117"/>
      <c r="C3" s="117"/>
      <c r="D3" s="117"/>
      <c r="E3" s="117"/>
      <c r="F3" s="79"/>
      <c r="G3" s="79"/>
      <c r="H3" s="79"/>
      <c r="I3" s="79"/>
      <c r="J3" s="79"/>
    </row>
    <row r="4" spans="1:11" ht="24.75" customHeight="1" x14ac:dyDescent="0.25">
      <c r="J4" s="60" t="s">
        <v>24</v>
      </c>
    </row>
    <row r="5" spans="1:11" ht="28.5" customHeight="1" x14ac:dyDescent="0.25">
      <c r="A5" s="139" t="s">
        <v>93</v>
      </c>
      <c r="B5" s="139"/>
      <c r="C5" s="139"/>
      <c r="D5" s="139"/>
      <c r="E5" s="139"/>
      <c r="F5" s="139"/>
      <c r="G5" s="139"/>
      <c r="H5" s="139"/>
      <c r="I5" s="139"/>
      <c r="J5" s="139"/>
    </row>
    <row r="7" spans="1:11" ht="55.5" customHeight="1" x14ac:dyDescent="0.25">
      <c r="A7" s="132" t="s">
        <v>2</v>
      </c>
      <c r="B7" s="132" t="s">
        <v>7</v>
      </c>
      <c r="C7" s="133" t="s">
        <v>25</v>
      </c>
      <c r="D7" s="121" t="s">
        <v>75</v>
      </c>
      <c r="E7" s="135"/>
      <c r="F7" s="135"/>
      <c r="G7" s="122"/>
      <c r="H7" s="132" t="s">
        <v>56</v>
      </c>
      <c r="I7" s="136" t="s">
        <v>77</v>
      </c>
      <c r="J7" s="137"/>
    </row>
    <row r="8" spans="1:11" ht="72" customHeight="1" x14ac:dyDescent="0.25">
      <c r="A8" s="132"/>
      <c r="B8" s="132"/>
      <c r="C8" s="134"/>
      <c r="D8" s="80" t="s">
        <v>8</v>
      </c>
      <c r="E8" s="81" t="s">
        <v>9</v>
      </c>
      <c r="F8" s="81" t="s">
        <v>41</v>
      </c>
      <c r="G8" s="81" t="s">
        <v>42</v>
      </c>
      <c r="H8" s="132"/>
      <c r="I8" s="80" t="s">
        <v>8</v>
      </c>
      <c r="J8" s="80" t="s">
        <v>70</v>
      </c>
    </row>
    <row r="9" spans="1:11" ht="24" customHeight="1" x14ac:dyDescent="0.25">
      <c r="A9" s="77">
        <v>-1</v>
      </c>
      <c r="B9" s="77">
        <v>-2</v>
      </c>
      <c r="C9" s="77">
        <v>-3</v>
      </c>
      <c r="D9" s="77">
        <v>-4</v>
      </c>
      <c r="E9" s="77">
        <v>-5</v>
      </c>
      <c r="F9" s="77">
        <v>-6</v>
      </c>
      <c r="G9" s="77">
        <v>-7</v>
      </c>
      <c r="H9" s="77">
        <v>-8</v>
      </c>
      <c r="I9" s="77">
        <v>-9</v>
      </c>
      <c r="J9" s="77">
        <v>-10</v>
      </c>
    </row>
    <row r="10" spans="1:11" ht="24" customHeight="1" x14ac:dyDescent="0.25">
      <c r="A10" s="5" t="s">
        <v>67</v>
      </c>
      <c r="B10" s="80"/>
      <c r="C10" s="80"/>
      <c r="D10" s="72">
        <v>1</v>
      </c>
      <c r="E10" s="80"/>
      <c r="F10" s="81"/>
      <c r="G10" s="81"/>
      <c r="H10" s="81"/>
      <c r="I10" s="81"/>
      <c r="J10" s="80"/>
    </row>
    <row r="11" spans="1:11" ht="192" customHeight="1" x14ac:dyDescent="0.25">
      <c r="A11" s="6" t="s">
        <v>0</v>
      </c>
      <c r="B11" s="7" t="s">
        <v>79</v>
      </c>
      <c r="C11" s="11">
        <v>1021001</v>
      </c>
      <c r="D11" s="64" t="s">
        <v>10</v>
      </c>
      <c r="E11" s="12" t="s">
        <v>102</v>
      </c>
      <c r="F11" s="88">
        <f>VLOOKUP(C11,'Mau 2'!$C$11:$AD$14,17,0)</f>
        <v>2</v>
      </c>
      <c r="G11" s="88">
        <v>2</v>
      </c>
      <c r="H11" s="12"/>
      <c r="I11" s="12" t="s">
        <v>10</v>
      </c>
      <c r="J11" s="7" t="s">
        <v>106</v>
      </c>
    </row>
    <row r="12" spans="1:11" ht="24.6" customHeight="1" x14ac:dyDescent="0.25">
      <c r="A12" s="5" t="s">
        <v>91</v>
      </c>
      <c r="B12" s="7"/>
      <c r="C12" s="7"/>
      <c r="D12" s="72">
        <v>2</v>
      </c>
      <c r="E12" s="7"/>
      <c r="F12" s="88"/>
      <c r="G12" s="88"/>
      <c r="H12" s="81"/>
      <c r="I12" s="81"/>
      <c r="J12" s="80"/>
    </row>
    <row r="13" spans="1:11" ht="170.25" customHeight="1" x14ac:dyDescent="0.25">
      <c r="A13" s="6" t="s">
        <v>0</v>
      </c>
      <c r="B13" s="7" t="s">
        <v>82</v>
      </c>
      <c r="C13" s="11">
        <v>1021003</v>
      </c>
      <c r="D13" s="11" t="s">
        <v>92</v>
      </c>
      <c r="E13" s="12" t="s">
        <v>102</v>
      </c>
      <c r="F13" s="88">
        <f>VLOOKUP(C13,'Mau 2'!$C$11:$AD$14,17,0)</f>
        <v>2</v>
      </c>
      <c r="G13" s="88">
        <v>2</v>
      </c>
      <c r="H13" s="11"/>
      <c r="I13" s="11" t="s">
        <v>92</v>
      </c>
      <c r="J13" s="11" t="s">
        <v>103</v>
      </c>
    </row>
    <row r="14" spans="1:11" ht="191.25" customHeight="1" x14ac:dyDescent="0.25">
      <c r="A14" s="76" t="s">
        <v>1</v>
      </c>
      <c r="B14" s="7" t="s">
        <v>84</v>
      </c>
      <c r="C14" s="11">
        <v>1021004</v>
      </c>
      <c r="D14" s="64" t="s">
        <v>92</v>
      </c>
      <c r="E14" s="12" t="s">
        <v>102</v>
      </c>
      <c r="F14" s="88">
        <f>VLOOKUP(C14,'Mau 2'!$C$11:$AD$14,17,0)</f>
        <v>2</v>
      </c>
      <c r="G14" s="88">
        <v>2</v>
      </c>
      <c r="H14" s="80"/>
      <c r="I14" s="11" t="s">
        <v>92</v>
      </c>
      <c r="J14" s="11" t="s">
        <v>103</v>
      </c>
    </row>
    <row r="15" spans="1:11" ht="15.75" x14ac:dyDescent="0.25">
      <c r="A15" s="23"/>
      <c r="B15" s="75"/>
      <c r="C15" s="24"/>
      <c r="D15" s="24"/>
      <c r="E15" s="24"/>
      <c r="F15" s="78"/>
      <c r="G15" s="78"/>
      <c r="H15" s="78"/>
      <c r="I15" s="78"/>
      <c r="J15" s="78"/>
    </row>
    <row r="16" spans="1:11" s="9" customFormat="1" ht="25.5" customHeight="1" x14ac:dyDescent="0.25">
      <c r="A16" s="123"/>
      <c r="B16" s="124" t="s">
        <v>11</v>
      </c>
      <c r="C16" s="125"/>
      <c r="D16" s="128" t="s">
        <v>69</v>
      </c>
      <c r="E16" s="129"/>
      <c r="F16" s="130" t="s">
        <v>53</v>
      </c>
      <c r="G16" s="131"/>
      <c r="H16" s="61"/>
      <c r="I16" s="61"/>
      <c r="J16" s="61"/>
      <c r="K16" s="8"/>
    </row>
    <row r="17" spans="1:11" s="9" customFormat="1" ht="25.5" customHeight="1" x14ac:dyDescent="0.25">
      <c r="A17" s="123"/>
      <c r="B17" s="126"/>
      <c r="C17" s="127"/>
      <c r="D17" s="68" t="s">
        <v>52</v>
      </c>
      <c r="E17" s="68" t="s">
        <v>55</v>
      </c>
      <c r="F17" s="70" t="s">
        <v>52</v>
      </c>
      <c r="G17" s="70" t="s">
        <v>55</v>
      </c>
      <c r="H17" s="61"/>
      <c r="I17" s="61"/>
      <c r="J17" s="61"/>
      <c r="K17" s="13"/>
    </row>
    <row r="18" spans="1:11" s="9" customFormat="1" ht="21.6" customHeight="1" x14ac:dyDescent="0.25">
      <c r="A18" s="123"/>
      <c r="B18" s="119" t="s">
        <v>57</v>
      </c>
      <c r="C18" s="120"/>
      <c r="D18" s="69">
        <f>COUNTIF($D$11:$D$11,"A1")</f>
        <v>0</v>
      </c>
      <c r="E18" s="74">
        <f>ROUND(D18/$D$10,2)</f>
        <v>0</v>
      </c>
      <c r="F18" s="71">
        <f>COUNTIF($D$13:$D$14,"A1")</f>
        <v>0</v>
      </c>
      <c r="G18" s="73">
        <f>ROUND(F18/$D$12,2)</f>
        <v>0</v>
      </c>
      <c r="H18" s="61"/>
      <c r="I18" s="61"/>
      <c r="J18" s="61"/>
      <c r="K18" s="13"/>
    </row>
    <row r="19" spans="1:11" s="9" customFormat="1" ht="21.6" customHeight="1" x14ac:dyDescent="0.25">
      <c r="A19" s="123"/>
      <c r="B19" s="119" t="s">
        <v>58</v>
      </c>
      <c r="C19" s="120"/>
      <c r="D19" s="69">
        <f>COUNTIF($D$11:$D$11,"A2")</f>
        <v>1</v>
      </c>
      <c r="E19" s="74">
        <f t="shared" ref="E19:E28" si="0">ROUND(D19/$D$10,2)</f>
        <v>1</v>
      </c>
      <c r="F19" s="71">
        <f>COUNTIF($D$13:$D$14,"A2")</f>
        <v>0</v>
      </c>
      <c r="G19" s="73">
        <f t="shared" ref="G19:G28" si="1">ROUND(F19/$D$12,2)</f>
        <v>0</v>
      </c>
      <c r="H19" s="61"/>
      <c r="I19" s="61"/>
      <c r="J19" s="61"/>
      <c r="K19" s="13"/>
    </row>
    <row r="20" spans="1:11" s="9" customFormat="1" ht="21.6" customHeight="1" x14ac:dyDescent="0.25">
      <c r="A20" s="123"/>
      <c r="B20" s="119" t="s">
        <v>59</v>
      </c>
      <c r="C20" s="120"/>
      <c r="D20" s="69">
        <f>COUNTIF($D$11:$D$11,"A3")</f>
        <v>0</v>
      </c>
      <c r="E20" s="74">
        <f t="shared" si="0"/>
        <v>0</v>
      </c>
      <c r="F20" s="71">
        <f>COUNTIF($D$13:$D$14,"A3")</f>
        <v>2</v>
      </c>
      <c r="G20" s="73">
        <f t="shared" si="1"/>
        <v>1</v>
      </c>
      <c r="H20" s="61"/>
      <c r="I20" s="61"/>
      <c r="J20" s="61"/>
      <c r="K20" s="13"/>
    </row>
    <row r="21" spans="1:11" s="9" customFormat="1" ht="21.6" hidden="1" customHeight="1" x14ac:dyDescent="0.25">
      <c r="A21" s="123"/>
      <c r="B21" s="119" t="s">
        <v>60</v>
      </c>
      <c r="C21" s="120"/>
      <c r="D21" s="69">
        <f>COUNTIF($D$11:$D$11,"A4")</f>
        <v>0</v>
      </c>
      <c r="E21" s="74">
        <f t="shared" si="0"/>
        <v>0</v>
      </c>
      <c r="F21" s="71">
        <f>COUNTIF($D$13:$D$14,"A4")</f>
        <v>0</v>
      </c>
      <c r="G21" s="73">
        <f t="shared" si="1"/>
        <v>0</v>
      </c>
      <c r="H21" s="61"/>
      <c r="I21" s="61"/>
      <c r="J21" s="61"/>
      <c r="K21" s="13"/>
    </row>
    <row r="22" spans="1:11" s="9" customFormat="1" ht="21.6" hidden="1" customHeight="1" x14ac:dyDescent="0.25">
      <c r="A22" s="123"/>
      <c r="B22" s="119" t="s">
        <v>61</v>
      </c>
      <c r="C22" s="120"/>
      <c r="D22" s="69">
        <f>COUNTIF($D$11:$D$11,"A DN")</f>
        <v>0</v>
      </c>
      <c r="E22" s="74">
        <f t="shared" si="0"/>
        <v>0</v>
      </c>
      <c r="F22" s="71">
        <f>COUNTIF($D$13:$D$14,"A DN")</f>
        <v>0</v>
      </c>
      <c r="G22" s="73">
        <f t="shared" si="1"/>
        <v>0</v>
      </c>
      <c r="H22" s="61"/>
      <c r="I22" s="61"/>
      <c r="J22" s="61"/>
      <c r="K22" s="13"/>
    </row>
    <row r="23" spans="1:11" s="9" customFormat="1" ht="21.6" hidden="1" customHeight="1" x14ac:dyDescent="0.25">
      <c r="A23" s="123"/>
      <c r="B23" s="119" t="s">
        <v>62</v>
      </c>
      <c r="C23" s="120"/>
      <c r="D23" s="69">
        <f>COUNTIF($D$11:$D$11,"B1")</f>
        <v>0</v>
      </c>
      <c r="E23" s="74">
        <f t="shared" si="0"/>
        <v>0</v>
      </c>
      <c r="F23" s="71">
        <f>COUNTIF($D$13:$D$14,"B1")</f>
        <v>0</v>
      </c>
      <c r="G23" s="73">
        <f t="shared" si="1"/>
        <v>0</v>
      </c>
      <c r="H23" s="61"/>
      <c r="I23" s="61"/>
      <c r="J23" s="61"/>
      <c r="K23" s="13"/>
    </row>
    <row r="24" spans="1:11" s="9" customFormat="1" ht="21.6" hidden="1" customHeight="1" x14ac:dyDescent="0.25">
      <c r="A24" s="123"/>
      <c r="B24" s="119" t="s">
        <v>63</v>
      </c>
      <c r="C24" s="120"/>
      <c r="D24" s="69">
        <f>COUNTIF($D$11:$D$11,"B2")</f>
        <v>0</v>
      </c>
      <c r="E24" s="74">
        <f t="shared" si="0"/>
        <v>0</v>
      </c>
      <c r="F24" s="71">
        <f>COUNTIF($D$13:$D$14,"B2")</f>
        <v>0</v>
      </c>
      <c r="G24" s="73">
        <f t="shared" si="1"/>
        <v>0</v>
      </c>
      <c r="H24" s="61"/>
      <c r="I24" s="61"/>
      <c r="J24" s="61"/>
      <c r="K24" s="13"/>
    </row>
    <row r="25" spans="1:11" s="9" customFormat="1" ht="21.6" hidden="1" customHeight="1" x14ac:dyDescent="0.25">
      <c r="A25" s="123"/>
      <c r="B25" s="119" t="s">
        <v>64</v>
      </c>
      <c r="C25" s="120"/>
      <c r="D25" s="69">
        <f>COUNTIF($D$11:$D$11,"C1")</f>
        <v>0</v>
      </c>
      <c r="E25" s="74">
        <f t="shared" si="0"/>
        <v>0</v>
      </c>
      <c r="F25" s="71">
        <f>COUNTIF($D$13:$D$14,"C1")</f>
        <v>0</v>
      </c>
      <c r="G25" s="73">
        <f t="shared" si="1"/>
        <v>0</v>
      </c>
      <c r="H25" s="61"/>
      <c r="I25" s="61"/>
      <c r="J25" s="61"/>
      <c r="K25" s="13"/>
    </row>
    <row r="26" spans="1:11" s="9" customFormat="1" ht="21.6" hidden="1" customHeight="1" x14ac:dyDescent="0.25">
      <c r="A26" s="123"/>
      <c r="B26" s="119" t="s">
        <v>65</v>
      </c>
      <c r="C26" s="120"/>
      <c r="D26" s="69">
        <f>COUNTIF($D$11:$D$11,"C2")</f>
        <v>0</v>
      </c>
      <c r="E26" s="74">
        <f t="shared" si="0"/>
        <v>0</v>
      </c>
      <c r="F26" s="71">
        <f>COUNTIF($D$13:$D$14,"C2")</f>
        <v>0</v>
      </c>
      <c r="G26" s="73">
        <f t="shared" si="1"/>
        <v>0</v>
      </c>
      <c r="H26" s="61"/>
      <c r="I26" s="61"/>
      <c r="J26" s="61"/>
      <c r="K26" s="13"/>
    </row>
    <row r="27" spans="1:11" s="9" customFormat="1" ht="21.6" hidden="1" customHeight="1" x14ac:dyDescent="0.25">
      <c r="A27" s="123"/>
      <c r="B27" s="119" t="s">
        <v>66</v>
      </c>
      <c r="C27" s="120"/>
      <c r="D27" s="69">
        <f>COUNTIF($D$11:$D$11,"D")</f>
        <v>0</v>
      </c>
      <c r="E27" s="74">
        <f t="shared" si="0"/>
        <v>0</v>
      </c>
      <c r="F27" s="71">
        <f>COUNTIF($D$13:$D$14,"D")</f>
        <v>0</v>
      </c>
      <c r="G27" s="73">
        <f t="shared" si="1"/>
        <v>0</v>
      </c>
      <c r="H27" s="61"/>
      <c r="I27" s="61"/>
      <c r="J27" s="61"/>
      <c r="K27" s="13"/>
    </row>
    <row r="28" spans="1:11" s="9" customFormat="1" ht="21.6" hidden="1" customHeight="1" x14ac:dyDescent="0.25">
      <c r="A28" s="123"/>
      <c r="B28" s="119" t="s">
        <v>76</v>
      </c>
      <c r="C28" s="120"/>
      <c r="D28" s="69">
        <f>COUNTIF($D$11:$D$11,"E")</f>
        <v>0</v>
      </c>
      <c r="E28" s="74">
        <f t="shared" si="0"/>
        <v>0</v>
      </c>
      <c r="F28" s="71">
        <f>COUNTIF($D$13:$D$14,"KXL")</f>
        <v>0</v>
      </c>
      <c r="G28" s="73">
        <f t="shared" si="1"/>
        <v>0</v>
      </c>
      <c r="H28" s="61"/>
      <c r="I28" s="61"/>
      <c r="J28" s="61"/>
      <c r="K28" s="13"/>
    </row>
    <row r="29" spans="1:11" s="9" customFormat="1" ht="21.6" customHeight="1" x14ac:dyDescent="0.25">
      <c r="A29" s="13"/>
      <c r="B29" s="121" t="s">
        <v>15</v>
      </c>
      <c r="C29" s="122"/>
      <c r="D29" s="68">
        <f>SUM(D18:D28)</f>
        <v>1</v>
      </c>
      <c r="E29" s="68"/>
      <c r="F29" s="70">
        <f>SUM(F18:F28)</f>
        <v>2</v>
      </c>
      <c r="G29" s="70"/>
      <c r="H29" s="61"/>
      <c r="I29" s="61"/>
      <c r="J29" s="61"/>
      <c r="K29" s="13"/>
    </row>
    <row r="30" spans="1:11" ht="15.75" x14ac:dyDescent="0.25">
      <c r="A30" s="9"/>
      <c r="B30" s="9"/>
      <c r="C30" s="9"/>
      <c r="D30" s="9"/>
      <c r="E30" s="9"/>
      <c r="F30" s="9"/>
      <c r="G30" s="9"/>
      <c r="H30" s="9"/>
      <c r="I30" s="9"/>
      <c r="J30" s="9"/>
    </row>
    <row r="31" spans="1:11" ht="119.25" customHeight="1" x14ac:dyDescent="0.25">
      <c r="A31" s="114" t="s">
        <v>71</v>
      </c>
      <c r="B31" s="115"/>
      <c r="C31" s="115"/>
      <c r="D31" s="115"/>
      <c r="E31" s="115"/>
      <c r="F31" s="115"/>
      <c r="G31" s="115"/>
      <c r="H31" s="115"/>
      <c r="I31" s="115"/>
      <c r="J31" s="115"/>
    </row>
    <row r="32" spans="1:11" ht="15.75" x14ac:dyDescent="0.25">
      <c r="A32" s="9"/>
      <c r="B32" s="9"/>
      <c r="C32" s="9"/>
      <c r="D32" s="9"/>
      <c r="E32" s="9"/>
      <c r="F32" s="116" t="s">
        <v>101</v>
      </c>
      <c r="G32" s="116"/>
      <c r="H32" s="116"/>
      <c r="I32" s="116"/>
      <c r="J32" s="116"/>
    </row>
    <row r="33" spans="1:10" ht="15.75" x14ac:dyDescent="0.25">
      <c r="A33" s="9"/>
      <c r="B33" s="9"/>
      <c r="C33" s="9"/>
      <c r="D33" s="9"/>
      <c r="E33" s="9"/>
      <c r="F33" s="117" t="s">
        <v>4</v>
      </c>
      <c r="G33" s="117"/>
      <c r="H33" s="117"/>
      <c r="I33" s="117"/>
      <c r="J33" s="117"/>
    </row>
    <row r="34" spans="1:10" x14ac:dyDescent="0.25">
      <c r="F34" s="4"/>
      <c r="G34" s="4"/>
      <c r="H34" s="4"/>
      <c r="I34" s="4"/>
      <c r="J34" s="4"/>
    </row>
    <row r="35" spans="1:10" x14ac:dyDescent="0.25">
      <c r="F35" s="4"/>
      <c r="G35" s="4"/>
      <c r="H35" s="4"/>
      <c r="I35" s="4"/>
      <c r="J35" s="4"/>
    </row>
    <row r="38" spans="1:10" ht="27" customHeight="1" x14ac:dyDescent="0.25">
      <c r="F38" s="118" t="s">
        <v>79</v>
      </c>
      <c r="G38" s="118"/>
      <c r="H38" s="118"/>
      <c r="I38" s="118"/>
      <c r="J38" s="118"/>
    </row>
  </sheetData>
  <mergeCells count="32">
    <mergeCell ref="D7:G7"/>
    <mergeCell ref="H7:H8"/>
    <mergeCell ref="I7:J7"/>
    <mergeCell ref="A1:E1"/>
    <mergeCell ref="F1:J1"/>
    <mergeCell ref="A2:E2"/>
    <mergeCell ref="F2:J2"/>
    <mergeCell ref="A3:E3"/>
    <mergeCell ref="A5:J5"/>
    <mergeCell ref="B20:C20"/>
    <mergeCell ref="B21:C21"/>
    <mergeCell ref="B22:C22"/>
    <mergeCell ref="B23:C23"/>
    <mergeCell ref="A7:A8"/>
    <mergeCell ref="B7:B8"/>
    <mergeCell ref="C7:C8"/>
    <mergeCell ref="A31:J31"/>
    <mergeCell ref="F32:J32"/>
    <mergeCell ref="F33:J33"/>
    <mergeCell ref="F38:J38"/>
    <mergeCell ref="B24:C24"/>
    <mergeCell ref="B25:C25"/>
    <mergeCell ref="B26:C26"/>
    <mergeCell ref="B27:C27"/>
    <mergeCell ref="B28:C28"/>
    <mergeCell ref="B29:C29"/>
    <mergeCell ref="A16:A28"/>
    <mergeCell ref="B16:C17"/>
    <mergeCell ref="D16:E16"/>
    <mergeCell ref="F16:G16"/>
    <mergeCell ref="B18:C18"/>
    <mergeCell ref="B19:C19"/>
  </mergeCells>
  <pageMargins left="1.1811024E-2" right="0" top="0.66929133858267698" bottom="0.59055118110236204"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2024-02-26T02:56:29Z</cp:lastPrinted>
  <dcterms:created xsi:type="dcterms:W3CDTF">2020-11-20T02:18:37Z</dcterms:created>
  <dcterms:modified xsi:type="dcterms:W3CDTF">2024-02-26T02:59:07Z</dcterms:modified>
</cp:coreProperties>
</file>