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15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Area" localSheetId="0">'M. Tong hop'!$A$1:$I$76</definedName>
  </definedNames>
  <calcPr calcId="144525"/>
</workbook>
</file>

<file path=xl/sharedStrings.xml><?xml version="1.0" encoding="utf-8"?>
<sst xmlns="http://schemas.openxmlformats.org/spreadsheetml/2006/main" count="183" uniqueCount="164">
  <si>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</si>
  <si>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</si>
  <si>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</si>
  <si>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</si>
  <si>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</si>
  <si>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</si>
  <si>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</si>
  <si>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rPr>
        <b/>
        <sz val="14"/>
        <rFont val="Times New Roman"/>
        <charset val="134"/>
      </rPr>
      <t>Học kỳ: I Năm học: 2023 - 2024</t>
    </r>
    <r>
      <rPr>
        <sz val="14"/>
        <rFont val="Times New Roman"/>
        <charset val="134"/>
      </rPr>
      <t xml:space="preserve"> </t>
    </r>
  </si>
  <si>
    <t xml:space="preserve">Lớp: 23C2-CNÔ1                Sĩ số: 48         Khoa: Động lực                                                  </t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</si>
  <si>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</si>
  <si>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</si>
  <si>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</si>
  <si>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</si>
  <si>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</si>
  <si>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</si>
  <si>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</si>
  <si>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</si>
  <si>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23003080</t>
  </si>
  <si>
    <t>Đặng Thành</t>
  </si>
  <si>
    <t>An</t>
  </si>
  <si>
    <t>23003081</t>
  </si>
  <si>
    <t>Tiêu Thiên</t>
  </si>
  <si>
    <t>Ân</t>
  </si>
  <si>
    <t>23000991</t>
  </si>
  <si>
    <t>Lê Quốc</t>
  </si>
  <si>
    <t>Bảo</t>
  </si>
  <si>
    <t>23003115</t>
  </si>
  <si>
    <t>Siu Thế</t>
  </si>
  <si>
    <t>Chí</t>
  </si>
  <si>
    <t>23003082</t>
  </si>
  <si>
    <t>Nguyễn Thành Công</t>
  </si>
  <si>
    <t>Danh</t>
  </si>
  <si>
    <t>23003116</t>
  </si>
  <si>
    <t>Đặng Ngọc</t>
  </si>
  <si>
    <t>Đạt</t>
  </si>
  <si>
    <t>23003118</t>
  </si>
  <si>
    <t>Ngô Thành</t>
  </si>
  <si>
    <t>23003117</t>
  </si>
  <si>
    <t>Nguyễn Đắc</t>
  </si>
  <si>
    <t>23005173</t>
  </si>
  <si>
    <t>Trương Gia</t>
  </si>
  <si>
    <t>Định</t>
  </si>
  <si>
    <t>23003085</t>
  </si>
  <si>
    <t>Nguyễn Công</t>
  </si>
  <si>
    <t>Hiền</t>
  </si>
  <si>
    <t>23003086</t>
  </si>
  <si>
    <t>Phan Bá Trọng</t>
  </si>
  <si>
    <t>Hiếu</t>
  </si>
  <si>
    <t>23003088</t>
  </si>
  <si>
    <t>Phan Thanh</t>
  </si>
  <si>
    <t>Hưng</t>
  </si>
  <si>
    <t>23003089</t>
  </si>
  <si>
    <t>Trần</t>
  </si>
  <si>
    <t>Hữu</t>
  </si>
  <si>
    <t>23003122</t>
  </si>
  <si>
    <t>Lâm</t>
  </si>
  <si>
    <t>Huy</t>
  </si>
  <si>
    <t>23001503</t>
  </si>
  <si>
    <t>Phạm Minh</t>
  </si>
  <si>
    <t>23003090</t>
  </si>
  <si>
    <t>Nguyễn</t>
  </si>
  <si>
    <t>Khánh</t>
  </si>
  <si>
    <t>23003124</t>
  </si>
  <si>
    <t>Nguyễn Ngọc Đăng</t>
  </si>
  <si>
    <t>Khoa</t>
  </si>
  <si>
    <t>23003125</t>
  </si>
  <si>
    <t>Văn Công Anh</t>
  </si>
  <si>
    <t>23003091</t>
  </si>
  <si>
    <t>Nguyễn Tuấn</t>
  </si>
  <si>
    <t>Kiệt</t>
  </si>
  <si>
    <t>23003126</t>
  </si>
  <si>
    <t>Hồ Hải</t>
  </si>
  <si>
    <t>23003127</t>
  </si>
  <si>
    <t>Lê Hoàng</t>
  </si>
  <si>
    <t>23003093</t>
  </si>
  <si>
    <t>Hà Văn Đức</t>
  </si>
  <si>
    <t>Lợi</t>
  </si>
  <si>
    <t>23003128</t>
  </si>
  <si>
    <t>Nguyễn Thành</t>
  </si>
  <si>
    <t>23003094</t>
  </si>
  <si>
    <t>Hà Văn</t>
  </si>
  <si>
    <t>Long</t>
  </si>
  <si>
    <t>20006630</t>
  </si>
  <si>
    <t>Trần Hoàng</t>
  </si>
  <si>
    <t>23003129</t>
  </si>
  <si>
    <t>Trần Nguyễn Hoàng</t>
  </si>
  <si>
    <t>23002406</t>
  </si>
  <si>
    <t>Vân Duy</t>
  </si>
  <si>
    <t>Mạnh</t>
  </si>
  <si>
    <t>23002491</t>
  </si>
  <si>
    <t>Vi Xuân</t>
  </si>
  <si>
    <t>23003097</t>
  </si>
  <si>
    <t>Phan Đặng Thanh</t>
  </si>
  <si>
    <t>Nhật</t>
  </si>
  <si>
    <t>23003098</t>
  </si>
  <si>
    <t>Huỳnh Vĩ</t>
  </si>
  <si>
    <t>Phong</t>
  </si>
  <si>
    <t>23003099</t>
  </si>
  <si>
    <t>Nguyễn Hồ Vĩnh</t>
  </si>
  <si>
    <t>Phước</t>
  </si>
  <si>
    <t>23003100</t>
  </si>
  <si>
    <t>Huỳnh Thanh</t>
  </si>
  <si>
    <t>Quân</t>
  </si>
  <si>
    <t>23003102</t>
  </si>
  <si>
    <t>Nguyễn Võ Phước</t>
  </si>
  <si>
    <t>Sang</t>
  </si>
  <si>
    <t>23003103</t>
  </si>
  <si>
    <t>Thiều Đình</t>
  </si>
  <si>
    <t>Sơn</t>
  </si>
  <si>
    <t>23003104</t>
  </si>
  <si>
    <t>Nguyễn Hữu</t>
  </si>
  <si>
    <t>Tài</t>
  </si>
  <si>
    <t>23003105</t>
  </si>
  <si>
    <t>Nguyễn Trọng</t>
  </si>
  <si>
    <t>Tấn</t>
  </si>
  <si>
    <t>23003106</t>
  </si>
  <si>
    <t>Phạm Quốc</t>
  </si>
  <si>
    <t>Thái</t>
  </si>
  <si>
    <t>23002703</t>
  </si>
  <si>
    <t>Võ Minh</t>
  </si>
  <si>
    <t>Thi</t>
  </si>
  <si>
    <t>23003107</t>
  </si>
  <si>
    <t>Lê Bảo</t>
  </si>
  <si>
    <t>Thịnh</t>
  </si>
  <si>
    <t>23000369</t>
  </si>
  <si>
    <t>Huỳnh Đức</t>
  </si>
  <si>
    <t>Thọ</t>
  </si>
  <si>
    <t>23002788</t>
  </si>
  <si>
    <t>Nguyễn Chí</t>
  </si>
  <si>
    <t>Thông</t>
  </si>
  <si>
    <t>23002550</t>
  </si>
  <si>
    <t>Liên Tuyền</t>
  </si>
  <si>
    <t>Thuận</t>
  </si>
  <si>
    <t>23004855</t>
  </si>
  <si>
    <t>Cao Văn</t>
  </si>
  <si>
    <t>Trí</t>
  </si>
  <si>
    <t>23003109</t>
  </si>
  <si>
    <t>Chu Nguyễn Quang</t>
  </si>
  <si>
    <t>Trung</t>
  </si>
  <si>
    <t>23003110</t>
  </si>
  <si>
    <t>Đặng Thanh</t>
  </si>
  <si>
    <t>Tú</t>
  </si>
  <si>
    <t>23003111</t>
  </si>
  <si>
    <t>Trương Ngọc</t>
  </si>
  <si>
    <t>Tùng</t>
  </si>
  <si>
    <t>23003113</t>
  </si>
  <si>
    <t>Đỗ Kiến</t>
  </si>
  <si>
    <t>Tường</t>
  </si>
  <si>
    <t>23003112</t>
  </si>
  <si>
    <t>Nguyễn Mạnh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</si>
  <si>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</si>
  <si>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</si>
  <si>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</si>
  <si>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</si>
  <si>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</si>
  <si>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</si>
  <si>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</si>
  <si>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</si>
  <si>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</si>
  <si>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</si>
  <si>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tháng      năm 2024</t>
  </si>
  <si>
    <t>PHÒNG TTGD - CTSV                QUẢN LÝ SV</t>
  </si>
  <si>
    <t>LỚP TRƯỞNG</t>
  </si>
  <si>
    <t>Nguyễn Thị Bảo Trân</t>
  </si>
</sst>
</file>

<file path=xl/styles.xml><?xml version="1.0" encoding="utf-8"?>
<styleSheet xmlns="http://schemas.openxmlformats.org/spreadsheetml/2006/main">
  <numFmts count="9">
    <numFmt numFmtId="176" formatCode="_ * #,##0.00_ ;_ * \-#,##0.00_ ;_ * &quot;-&quot;??_ ;_ @_ "/>
    <numFmt numFmtId="177" formatCode="_ * #,##0_ ;_ * \-#,##0_ ;_ * &quot;-&quot;_ ;_ @_ "/>
    <numFmt numFmtId="178" formatCode="&quot;\&quot;#,##0.00;[Red]&quot;\&quot;&quot;\&quot;&quot;\&quot;&quot;\&quot;&quot;\&quot;&quot;\&quot;\-#,##0.00"/>
    <numFmt numFmtId="179" formatCode="&quot;\&quot;#,##0.00;[Red]&quot;\&quot;\-#,##0.00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80" formatCode="&quot;\&quot;#,##0;[Red]&quot;\&quot;&quot;\&quot;\-#,##0"/>
    <numFmt numFmtId="181" formatCode="&quot;$&quot;#,##0\ ;\(&quot;$&quot;#,##0\)"/>
    <numFmt numFmtId="182" formatCode="&quot;\&quot;#,##0;[Red]&quot;\&quot;\-#,##0"/>
  </numFmts>
  <fonts count="44">
    <font>
      <sz val="11"/>
      <name val="VNI-Times"/>
      <charset val="134"/>
    </font>
    <font>
      <sz val="10"/>
      <name val="Arial"/>
      <charset val="134"/>
    </font>
    <font>
      <vertAlign val="superscript"/>
      <sz val="11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vertAlign val="superscript"/>
      <sz val="12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b/>
      <sz val="10"/>
      <name val="Times New Roman"/>
      <charset val="134"/>
    </font>
    <font>
      <sz val="11"/>
      <color indexed="8"/>
      <name val="Times New Roman"/>
      <charset val="134"/>
    </font>
    <font>
      <sz val="10"/>
      <color theme="1"/>
      <name val="Times New Roman"/>
      <charset val="134"/>
    </font>
    <font>
      <sz val="10"/>
      <color theme="0"/>
      <name val="Times New Roman"/>
      <charset val="134"/>
    </font>
    <font>
      <sz val="11"/>
      <color theme="1"/>
      <name val="Times New Roman"/>
      <charset val="134"/>
    </font>
    <font>
      <b/>
      <sz val="8"/>
      <name val="Times New Roman"/>
      <charset val="134"/>
    </font>
    <font>
      <b/>
      <sz val="18"/>
      <name val="Times New Roman"/>
      <charset val="134"/>
    </font>
    <font>
      <sz val="6"/>
      <color indexed="10"/>
      <name val="Times New Roman"/>
      <charset val="134"/>
    </font>
    <font>
      <i/>
      <sz val="12"/>
      <name val="Times New Roman"/>
      <charset val="134"/>
    </font>
    <font>
      <b/>
      <sz val="12"/>
      <color rgb="FFFF0000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8"/>
      <name val="Arial"/>
      <charset val="134"/>
    </font>
    <font>
      <sz val="11"/>
      <color theme="0"/>
      <name val="Calibri"/>
      <charset val="0"/>
      <scheme val="minor"/>
    </font>
    <font>
      <sz val="10"/>
      <name val="굴림체"/>
      <charset val="129"/>
    </font>
    <font>
      <sz val="14"/>
      <name val="뼻뮝"/>
      <charset val="129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2"/>
      <name val="바탕체"/>
      <charset val="129"/>
    </font>
    <font>
      <b/>
      <sz val="12"/>
      <name val="Arial"/>
      <charset val="134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2"/>
      <name val="뼻뮝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23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double">
        <color auto="1"/>
      </top>
      <bottom/>
      <diagonal/>
    </border>
  </borders>
  <cellStyleXfs count="65">
    <xf numFmtId="0" fontId="0" fillId="0" borderId="0"/>
    <xf numFmtId="0" fontId="22" fillId="8" borderId="0" applyNumberFormat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30" fillId="13" borderId="22" applyNumberFormat="0" applyAlignment="0" applyProtection="0">
      <alignment vertical="center"/>
    </xf>
    <xf numFmtId="0" fontId="32" fillId="0" borderId="0" applyNumberFormat="0" applyFill="0" applyBorder="0" applyAlignment="0" applyProtection="0"/>
    <xf numFmtId="0" fontId="21" fillId="16" borderId="23" applyNumberFormat="0" applyFon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33" fillId="0" borderId="2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19" borderId="24" applyNumberFormat="0" applyAlignment="0" applyProtection="0">
      <alignment vertical="center"/>
    </xf>
    <xf numFmtId="3" fontId="1" fillId="0" borderId="0" applyFont="0" applyFill="0" applyBorder="0" applyAlignment="0" applyProtection="0"/>
    <xf numFmtId="0" fontId="24" fillId="25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4" borderId="26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40" fillId="24" borderId="24" applyNumberFormat="0" applyAlignment="0" applyProtection="0">
      <alignment vertical="center"/>
    </xf>
    <xf numFmtId="0" fontId="41" fillId="0" borderId="27" applyNumberFormat="0" applyFill="0" applyAlignment="0" applyProtection="0">
      <alignment vertical="center"/>
    </xf>
    <xf numFmtId="178" fontId="1" fillId="0" borderId="0" applyFont="0" applyFill="0" applyBorder="0" applyAlignment="0" applyProtection="0"/>
    <xf numFmtId="0" fontId="1" fillId="0" borderId="28" applyNumberFormat="0" applyFont="0" applyFill="0" applyAlignment="0" applyProtection="0"/>
    <xf numFmtId="0" fontId="29" fillId="1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0" fontId="24" fillId="21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38" fontId="26" fillId="0" borderId="0" applyFont="0" applyFill="0" applyBorder="0" applyAlignment="0" applyProtection="0"/>
    <xf numFmtId="0" fontId="22" fillId="2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182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24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40" fontId="26" fillId="0" borderId="0" applyFont="0" applyFill="0" applyBorder="0" applyAlignment="0" applyProtection="0"/>
    <xf numFmtId="0" fontId="22" fillId="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181" fontId="1" fillId="0" borderId="0" applyFont="0" applyFill="0" applyBorder="0" applyAlignment="0" applyProtection="0"/>
    <xf numFmtId="0" fontId="24" fillId="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43" fillId="0" borderId="0"/>
    <xf numFmtId="180" fontId="1" fillId="0" borderId="0" applyFont="0" applyFill="0" applyBorder="0" applyAlignment="0" applyProtection="0"/>
    <xf numFmtId="0" fontId="25" fillId="0" borderId="0"/>
    <xf numFmtId="0" fontId="1" fillId="0" borderId="0"/>
  </cellStyleXfs>
  <cellXfs count="65">
    <xf numFmtId="0" fontId="0" fillId="0" borderId="0" xfId="0"/>
    <xf numFmtId="0" fontId="1" fillId="0" borderId="0" xfId="64"/>
    <xf numFmtId="0" fontId="0" fillId="0" borderId="0" xfId="0" applyProtection="1">
      <protection locked="0"/>
    </xf>
    <xf numFmtId="0" fontId="2" fillId="0" borderId="0" xfId="0" applyFont="1"/>
    <xf numFmtId="0" fontId="3" fillId="0" borderId="0" xfId="0" applyFont="1" applyAlignment="1">
      <alignment vertical="justify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/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4" fontId="13" fillId="2" borderId="9" xfId="0" applyNumberFormat="1" applyFont="1" applyFill="1" applyBorder="1" applyAlignment="1">
      <alignment horizontal="center" vertical="center"/>
    </xf>
    <xf numFmtId="4" fontId="14" fillId="2" borderId="9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right" vertical="center"/>
    </xf>
    <xf numFmtId="0" fontId="16" fillId="0" borderId="0" xfId="0" applyFont="1" applyBorder="1" applyAlignment="1">
      <alignment horizontal="right"/>
    </xf>
    <xf numFmtId="0" fontId="3" fillId="0" borderId="0" xfId="0" applyFont="1" applyAlignment="1"/>
    <xf numFmtId="0" fontId="17" fillId="0" borderId="0" xfId="0" applyFont="1" applyAlignment="1"/>
    <xf numFmtId="0" fontId="10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7" fillId="0" borderId="1" xfId="0" applyFont="1" applyBorder="1" applyAlignment="1">
      <alignment horizontal="center" vertical="center"/>
    </xf>
    <xf numFmtId="0" fontId="18" fillId="2" borderId="6" xfId="0" applyFont="1" applyFill="1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7" xfId="0" applyFont="1" applyBorder="1"/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2" fontId="15" fillId="0" borderId="20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/>
    </xf>
    <xf numFmtId="2" fontId="12" fillId="0" borderId="0" xfId="0" applyNumberFormat="1" applyFont="1" applyBorder="1" applyAlignment="1">
      <alignment horizontal="right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3" fillId="0" borderId="21" xfId="0" applyFont="1" applyBorder="1"/>
    <xf numFmtId="0" fontId="7" fillId="0" borderId="0" xfId="0" applyFont="1" applyAlignment="1"/>
    <xf numFmtId="0" fontId="12" fillId="0" borderId="10" xfId="0" applyFont="1" applyBorder="1" applyAlignment="1" quotePrefix="1">
      <alignment horizontal="center" vertical="center" wrapText="1"/>
    </xf>
  </cellXfs>
  <cellStyles count="65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믅됞 [0.00]_PRODUCT DETAIL Q1" xfId="7"/>
    <cellStyle name="Hyperlink" xfId="8" builtinId="8"/>
    <cellStyle name="60% - Accent4" xfId="9" builtinId="44"/>
    <cellStyle name="Followed Hyperlink" xfId="10" builtinId="9"/>
    <cellStyle name="Date" xfId="11"/>
    <cellStyle name="Check Cell" xfId="12" builtinId="23"/>
    <cellStyle name="Heading 2" xfId="13" builtinId="17"/>
    <cellStyle name="Note" xfId="14" builtinId="10"/>
    <cellStyle name="40% - Accent3" xfId="15" builtinId="39"/>
    <cellStyle name="Warning Text" xfId="16" builtinId="11"/>
    <cellStyle name="40% - Accent2" xfId="17" builtinId="35"/>
    <cellStyle name="Title" xfId="18" builtinId="15"/>
    <cellStyle name="CExplanatory Text" xfId="19" builtinId="53"/>
    <cellStyle name="Heading 1" xfId="20" builtinId="16"/>
    <cellStyle name="Heading 3" xfId="21" builtinId="18"/>
    <cellStyle name="Heading 4" xfId="22" builtinId="19"/>
    <cellStyle name="Input" xfId="23" builtinId="20"/>
    <cellStyle name="Comma0" xfId="24"/>
    <cellStyle name="60% - Accent3" xfId="25" builtinId="40"/>
    <cellStyle name="Good" xfId="26" builtinId="26"/>
    <cellStyle name="Output" xfId="27" builtinId="21"/>
    <cellStyle name="20% - Accent1" xfId="28" builtinId="30"/>
    <cellStyle name="Calculation" xfId="29" builtinId="22"/>
    <cellStyle name="Linked Cell" xfId="30" builtinId="24"/>
    <cellStyle name="콤마_1202" xfId="31"/>
    <cellStyle name="Total" xfId="32" builtinId="25"/>
    <cellStyle name="Bad" xfId="33" builtinId="27"/>
    <cellStyle name="Neutral" xfId="34" builtinId="28"/>
    <cellStyle name="Accent1" xfId="35" builtinId="29"/>
    <cellStyle name="20% - Accent5" xfId="36" builtinId="46"/>
    <cellStyle name="60% - Accent1" xfId="37" builtinId="32"/>
    <cellStyle name="Fixed" xfId="38"/>
    <cellStyle name="Accent2" xfId="39" builtinId="33"/>
    <cellStyle name="20% - Accent2" xfId="40" builtinId="34"/>
    <cellStyle name="똿뗦먛귟_PRODUCT DETAIL Q1" xfId="41"/>
    <cellStyle name="20% - Accent6" xfId="42" builtinId="50"/>
    <cellStyle name="60% - Accent2" xfId="43" builtinId="36"/>
    <cellStyle name="통화_1202" xfId="44"/>
    <cellStyle name="통화 [0]_1202" xfId="45"/>
    <cellStyle name="Accent3" xfId="46" builtinId="37"/>
    <cellStyle name="20% - Accent3" xfId="47" builtinId="38"/>
    <cellStyle name="Accent4" xfId="48" builtinId="41"/>
    <cellStyle name="똿뗦먛귟 [0.00]_PRODUCT DETAIL Q1" xfId="49"/>
    <cellStyle name="20% - Accent4" xfId="50" builtinId="42"/>
    <cellStyle name="40% - Accent4" xfId="51" builtinId="43"/>
    <cellStyle name="Accent5" xfId="52" builtinId="45"/>
    <cellStyle name="40% - Accent5" xfId="53" builtinId="47"/>
    <cellStyle name="Currency0" xfId="54"/>
    <cellStyle name="60% - Accent5" xfId="55" builtinId="48"/>
    <cellStyle name="Accent6" xfId="56" builtinId="49"/>
    <cellStyle name="40% - Accent6" xfId="57" builtinId="51"/>
    <cellStyle name="60% - Accent6" xfId="58" builtinId="52"/>
    <cellStyle name="믅됞_PRODUCT DETAIL Q1" xfId="59"/>
    <cellStyle name="백분율_HOBONG" xfId="60"/>
    <cellStyle name="뷭?_BOOKSHIP" xfId="61"/>
    <cellStyle name="콤마 [0]_1202" xfId="62"/>
    <cellStyle name="표준_(정보부문)월별인원계획" xfId="63"/>
    <cellStyle name="표준_kc-elec system check list" xfId="64"/>
  </cellStyles>
  <dxfs count="2"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914400</xdr:colOff>
      <xdr:row>4</xdr:row>
      <xdr:rowOff>0</xdr:rowOff>
    </xdr:to>
    <xdr:sp>
      <xdr:nvSpPr>
        <xdr:cNvPr id="2" name="Line 123"/>
        <xdr:cNvSpPr>
          <a:spLocks noChangeShapeType="1"/>
        </xdr:cNvSpPr>
      </xdr:nvSpPr>
      <xdr:spPr>
        <a:xfrm>
          <a:off x="1200150" y="84201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>
      <xdr:nvSpPr>
        <xdr:cNvPr id="3" name="Line 124"/>
        <xdr:cNvSpPr>
          <a:spLocks noChangeShapeType="1"/>
        </xdr:cNvSpPr>
      </xdr:nvSpPr>
      <xdr:spPr>
        <a:xfrm>
          <a:off x="4343400" y="60769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6"/>
  <sheetViews>
    <sheetView tabSelected="1" view="pageBreakPreview" zoomScaleNormal="100" topLeftCell="A38" workbookViewId="0">
      <selection activeCell="B14" sqref="B14"/>
    </sheetView>
  </sheetViews>
  <sheetFormatPr defaultColWidth="9" defaultRowHeight="13.8"/>
  <cols>
    <col min="1" max="1" width="5.125" style="6" customWidth="1"/>
    <col min="2" max="2" width="10.625" style="6" customWidth="1"/>
    <col min="3" max="3" width="18.75" style="6" customWidth="1"/>
    <col min="4" max="4" width="7.625" style="6" customWidth="1"/>
    <col min="5" max="5" width="8.125" style="6" customWidth="1"/>
    <col min="6" max="6" width="9.625" style="6" customWidth="1"/>
    <col min="7" max="7" width="8.125" style="6" customWidth="1"/>
    <col min="8" max="8" width="9.625" style="6" customWidth="1"/>
    <col min="9" max="9" width="20.625" style="6" customWidth="1"/>
    <col min="10" max="16384" width="9" style="6"/>
  </cols>
  <sheetData>
    <row r="1" ht="15" customHeight="1" spans="1:9">
      <c r="A1" s="7"/>
      <c r="B1" s="7"/>
      <c r="C1" s="7"/>
      <c r="D1" s="7"/>
      <c r="E1" s="7"/>
      <c r="F1" s="7"/>
      <c r="G1" s="7"/>
      <c r="H1" s="7"/>
      <c r="I1" s="44" t="s">
        <v>0</v>
      </c>
    </row>
    <row r="2" ht="17.1" customHeight="1" spans="1:20">
      <c r="A2" s="8" t="s">
        <v>1</v>
      </c>
      <c r="B2" s="8"/>
      <c r="C2" s="8"/>
      <c r="D2" s="8"/>
      <c r="E2" s="9" t="s">
        <v>2</v>
      </c>
      <c r="F2" s="9"/>
      <c r="G2" s="9"/>
      <c r="H2" s="9"/>
      <c r="I2" s="9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ht="17.1" customHeight="1" spans="1:20">
      <c r="A3" s="9" t="s">
        <v>3</v>
      </c>
      <c r="B3" s="9"/>
      <c r="C3" s="9"/>
      <c r="D3" s="9"/>
      <c r="E3" s="10" t="s">
        <v>4</v>
      </c>
      <c r="F3" s="10"/>
      <c r="G3" s="10"/>
      <c r="H3" s="10"/>
      <c r="I3" s="10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</row>
    <row r="4" ht="17.1" customHeight="1" spans="1:20">
      <c r="A4" s="9" t="s">
        <v>5</v>
      </c>
      <c r="B4" s="9"/>
      <c r="C4" s="9"/>
      <c r="D4" s="9"/>
      <c r="E4" s="11"/>
      <c r="F4" s="11"/>
      <c r="G4" s="11"/>
      <c r="H4" s="11"/>
      <c r="I4" s="11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</row>
    <row r="5" s="3" customFormat="1" ht="12" customHeight="1" spans="1:20">
      <c r="A5" s="12"/>
      <c r="B5" s="12"/>
      <c r="C5" s="12"/>
      <c r="D5" s="12"/>
      <c r="E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ht="24.95" customHeight="1" spans="1:20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</row>
    <row r="7" s="4" customFormat="1" ht="20.1" customHeight="1" spans="1:20">
      <c r="A7" s="14" t="s">
        <v>7</v>
      </c>
      <c r="B7" s="14"/>
      <c r="C7" s="14"/>
      <c r="D7" s="14"/>
      <c r="E7" s="14"/>
      <c r="F7" s="14"/>
      <c r="G7" s="14"/>
      <c r="H7" s="14"/>
      <c r="I7" s="14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</row>
    <row r="8" s="4" customFormat="1" ht="18" customHeight="1" spans="1:20">
      <c r="A8" s="15" t="s">
        <v>8</v>
      </c>
      <c r="B8" s="15"/>
      <c r="C8" s="15"/>
      <c r="D8" s="15"/>
      <c r="E8" s="15"/>
      <c r="F8" s="15"/>
      <c r="G8" s="15"/>
      <c r="H8" s="15"/>
      <c r="I8" s="15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</row>
    <row r="9" s="4" customFormat="1" ht="12" customHeight="1" spans="1:20">
      <c r="A9" s="15"/>
      <c r="B9" s="15"/>
      <c r="C9" s="15"/>
      <c r="D9" s="15"/>
      <c r="E9" s="15"/>
      <c r="F9" s="15"/>
      <c r="G9" s="15"/>
      <c r="H9" s="15"/>
      <c r="I9" s="15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</row>
    <row r="10" s="5" customFormat="1" ht="18" customHeight="1" spans="1:9">
      <c r="A10" s="16" t="s">
        <v>9</v>
      </c>
      <c r="B10" s="16" t="s">
        <v>10</v>
      </c>
      <c r="C10" s="17" t="s">
        <v>11</v>
      </c>
      <c r="D10" s="18"/>
      <c r="E10" s="19" t="s">
        <v>12</v>
      </c>
      <c r="F10" s="20"/>
      <c r="G10" s="19" t="s">
        <v>13</v>
      </c>
      <c r="H10" s="20"/>
      <c r="I10" s="49" t="s">
        <v>14</v>
      </c>
    </row>
    <row r="11" s="5" customFormat="1" ht="30" customHeight="1" spans="1:9">
      <c r="A11" s="21"/>
      <c r="B11" s="22"/>
      <c r="C11" s="23"/>
      <c r="D11" s="24"/>
      <c r="E11" s="25" t="s">
        <v>15</v>
      </c>
      <c r="F11" s="25" t="s">
        <v>16</v>
      </c>
      <c r="G11" s="25" t="s">
        <v>15</v>
      </c>
      <c r="H11" s="25" t="s">
        <v>16</v>
      </c>
      <c r="I11" s="21"/>
    </row>
    <row r="12" s="5" customFormat="1" ht="20.1" customHeight="1" spans="1:9">
      <c r="A12" s="26">
        <v>1</v>
      </c>
      <c r="B12" s="65" t="s">
        <v>17</v>
      </c>
      <c r="C12" s="28" t="s">
        <v>18</v>
      </c>
      <c r="D12" s="29" t="s">
        <v>19</v>
      </c>
      <c r="E12" s="26">
        <v>60</v>
      </c>
      <c r="F12" s="30" t="str">
        <f>IF(AND(E12&gt;=90),"Xuất sắc",IF(AND(E12&gt;=80),"Tốt",IF(AND(E12&gt;=70),"Khá",IF(AND(E12&gt;=60),"TB",IF(AND(E12&gt;=50),"TB",IF(AND(E12&lt;50),IF(AND(E12&gt;0),"Yếu",IF(AND(E12=0),"Không XL"," "))))))))</f>
        <v>TB</v>
      </c>
      <c r="G12" s="26"/>
      <c r="H12" s="30"/>
      <c r="I12" s="50"/>
    </row>
    <row r="13" s="5" customFormat="1" ht="20.1" customHeight="1" spans="1:9">
      <c r="A13" s="26">
        <v>2</v>
      </c>
      <c r="B13" s="65" t="s">
        <v>20</v>
      </c>
      <c r="C13" s="28" t="s">
        <v>21</v>
      </c>
      <c r="D13" s="29" t="s">
        <v>22</v>
      </c>
      <c r="E13" s="26">
        <v>60</v>
      </c>
      <c r="F13" s="30" t="str">
        <f t="shared" ref="F13:F58" si="0">IF(AND(E13&gt;=90),"Xuất sắc",IF(AND(E13&gt;=80),"Tốt",IF(AND(E13&gt;=70),"Khá",IF(AND(E13&gt;=60),"TB",IF(AND(E13&gt;=50),"TB",IF(AND(E13&lt;50),IF(AND(E13&gt;0),"Yếu",IF(AND(E13=0),"Không XL"," "))))))))</f>
        <v>TB</v>
      </c>
      <c r="G13" s="26"/>
      <c r="H13" s="31" t="str">
        <f t="shared" ref="H13:H58" si="1">IF(AND(G13&gt;=90),"Xuất sắc",IF(AND(G13&gt;=80),"Tốt",IF(AND(G13&gt;=70),"Khá",IF(AND(G13&gt;=60),"TB",IF(AND(G13&gt;=50),"TB",IF(AND(G13&lt;50),IF(AND(G13&gt;0),"Yếu",IF(AND(G13=0),"Không XL"," "))))))))</f>
        <v>Không XL</v>
      </c>
      <c r="I13" s="50"/>
    </row>
    <row r="14" s="5" customFormat="1" ht="20.1" customHeight="1" spans="1:9">
      <c r="A14" s="26">
        <v>3</v>
      </c>
      <c r="B14" s="65" t="s">
        <v>23</v>
      </c>
      <c r="C14" s="28" t="s">
        <v>24</v>
      </c>
      <c r="D14" s="29" t="s">
        <v>25</v>
      </c>
      <c r="E14" s="26">
        <v>0</v>
      </c>
      <c r="F14" s="30" t="str">
        <f t="shared" si="0"/>
        <v>Không XL</v>
      </c>
      <c r="G14" s="26"/>
      <c r="H14" s="31" t="str">
        <f t="shared" si="1"/>
        <v>Không XL</v>
      </c>
      <c r="I14" s="50"/>
    </row>
    <row r="15" s="5" customFormat="1" ht="20.1" customHeight="1" spans="1:9">
      <c r="A15" s="26">
        <v>4</v>
      </c>
      <c r="B15" s="65" t="s">
        <v>26</v>
      </c>
      <c r="C15" s="28" t="s">
        <v>27</v>
      </c>
      <c r="D15" s="29" t="s">
        <v>28</v>
      </c>
      <c r="E15" s="26">
        <v>61</v>
      </c>
      <c r="F15" s="30" t="str">
        <f t="shared" si="0"/>
        <v>TB</v>
      </c>
      <c r="G15" s="26"/>
      <c r="H15" s="31" t="str">
        <f t="shared" si="1"/>
        <v>Không XL</v>
      </c>
      <c r="I15" s="51"/>
    </row>
    <row r="16" s="5" customFormat="1" ht="20.1" customHeight="1" spans="1:9">
      <c r="A16" s="26">
        <v>5</v>
      </c>
      <c r="B16" s="65" t="s">
        <v>29</v>
      </c>
      <c r="C16" s="28" t="s">
        <v>30</v>
      </c>
      <c r="D16" s="29" t="s">
        <v>31</v>
      </c>
      <c r="E16" s="26">
        <v>60</v>
      </c>
      <c r="F16" s="30" t="str">
        <f t="shared" si="0"/>
        <v>TB</v>
      </c>
      <c r="G16" s="26"/>
      <c r="H16" s="31" t="str">
        <f t="shared" si="1"/>
        <v>Không XL</v>
      </c>
      <c r="I16" s="51"/>
    </row>
    <row r="17" s="5" customFormat="1" ht="20.1" customHeight="1" spans="1:9">
      <c r="A17" s="26">
        <v>6</v>
      </c>
      <c r="B17" s="65" t="s">
        <v>32</v>
      </c>
      <c r="C17" s="28" t="s">
        <v>33</v>
      </c>
      <c r="D17" s="29" t="s">
        <v>34</v>
      </c>
      <c r="E17" s="26">
        <v>55</v>
      </c>
      <c r="F17" s="30" t="str">
        <f t="shared" si="0"/>
        <v>TB</v>
      </c>
      <c r="G17" s="26"/>
      <c r="H17" s="31" t="str">
        <f t="shared" si="1"/>
        <v>Không XL</v>
      </c>
      <c r="I17" s="51"/>
    </row>
    <row r="18" s="5" customFormat="1" ht="20.1" customHeight="1" spans="1:9">
      <c r="A18" s="26">
        <v>7</v>
      </c>
      <c r="B18" s="65" t="s">
        <v>35</v>
      </c>
      <c r="C18" s="28" t="s">
        <v>36</v>
      </c>
      <c r="D18" s="29" t="s">
        <v>34</v>
      </c>
      <c r="E18" s="26">
        <v>61</v>
      </c>
      <c r="F18" s="30" t="str">
        <f t="shared" si="0"/>
        <v>TB</v>
      </c>
      <c r="G18" s="26"/>
      <c r="H18" s="31" t="str">
        <f t="shared" si="1"/>
        <v>Không XL</v>
      </c>
      <c r="I18" s="51"/>
    </row>
    <row r="19" s="5" customFormat="1" ht="20.1" customHeight="1" spans="1:9">
      <c r="A19" s="26">
        <v>8</v>
      </c>
      <c r="B19" s="65" t="s">
        <v>37</v>
      </c>
      <c r="C19" s="28" t="s">
        <v>38</v>
      </c>
      <c r="D19" s="29" t="s">
        <v>34</v>
      </c>
      <c r="E19" s="26">
        <v>61</v>
      </c>
      <c r="F19" s="30" t="str">
        <f t="shared" si="0"/>
        <v>TB</v>
      </c>
      <c r="G19" s="26"/>
      <c r="H19" s="31" t="str">
        <f t="shared" si="1"/>
        <v>Không XL</v>
      </c>
      <c r="I19" s="51"/>
    </row>
    <row r="20" s="5" customFormat="1" ht="20.1" customHeight="1" spans="1:9">
      <c r="A20" s="26">
        <v>9</v>
      </c>
      <c r="B20" s="65" t="s">
        <v>39</v>
      </c>
      <c r="C20" s="28" t="s">
        <v>40</v>
      </c>
      <c r="D20" s="29" t="s">
        <v>41</v>
      </c>
      <c r="E20" s="26">
        <v>53</v>
      </c>
      <c r="F20" s="30" t="str">
        <f t="shared" si="0"/>
        <v>TB</v>
      </c>
      <c r="G20" s="26"/>
      <c r="H20" s="31" t="str">
        <f t="shared" si="1"/>
        <v>Không XL</v>
      </c>
      <c r="I20" s="50"/>
    </row>
    <row r="21" s="5" customFormat="1" ht="20.1" customHeight="1" spans="1:9">
      <c r="A21" s="26">
        <v>10</v>
      </c>
      <c r="B21" s="65" t="s">
        <v>42</v>
      </c>
      <c r="C21" s="28" t="s">
        <v>43</v>
      </c>
      <c r="D21" s="29" t="s">
        <v>44</v>
      </c>
      <c r="E21" s="26">
        <v>51</v>
      </c>
      <c r="F21" s="30" t="str">
        <f t="shared" si="0"/>
        <v>TB</v>
      </c>
      <c r="G21" s="26"/>
      <c r="H21" s="31" t="str">
        <f t="shared" si="1"/>
        <v>Không XL</v>
      </c>
      <c r="I21" s="50"/>
    </row>
    <row r="22" s="5" customFormat="1" ht="20.1" customHeight="1" spans="1:9">
      <c r="A22" s="26">
        <v>11</v>
      </c>
      <c r="B22" s="65" t="s">
        <v>45</v>
      </c>
      <c r="C22" s="28" t="s">
        <v>46</v>
      </c>
      <c r="D22" s="29" t="s">
        <v>47</v>
      </c>
      <c r="E22" s="26">
        <v>41</v>
      </c>
      <c r="F22" s="30" t="str">
        <f t="shared" si="0"/>
        <v>Yếu</v>
      </c>
      <c r="G22" s="26"/>
      <c r="H22" s="31" t="str">
        <f t="shared" si="1"/>
        <v>Không XL</v>
      </c>
      <c r="I22" s="50"/>
    </row>
    <row r="23" s="5" customFormat="1" ht="20.1" customHeight="1" spans="1:9">
      <c r="A23" s="26">
        <v>12</v>
      </c>
      <c r="B23" s="65" t="s">
        <v>48</v>
      </c>
      <c r="C23" s="28" t="s">
        <v>49</v>
      </c>
      <c r="D23" s="29" t="s">
        <v>50</v>
      </c>
      <c r="E23" s="26">
        <v>56</v>
      </c>
      <c r="F23" s="30" t="str">
        <f t="shared" si="0"/>
        <v>TB</v>
      </c>
      <c r="G23" s="26"/>
      <c r="H23" s="31" t="str">
        <f t="shared" si="1"/>
        <v>Không XL</v>
      </c>
      <c r="I23" s="51"/>
    </row>
    <row r="24" s="5" customFormat="1" ht="20.1" customHeight="1" spans="1:9">
      <c r="A24" s="26">
        <v>13</v>
      </c>
      <c r="B24" s="65" t="s">
        <v>51</v>
      </c>
      <c r="C24" s="28" t="s">
        <v>52</v>
      </c>
      <c r="D24" s="29" t="s">
        <v>53</v>
      </c>
      <c r="E24" s="26">
        <v>60</v>
      </c>
      <c r="F24" s="30" t="str">
        <f t="shared" si="0"/>
        <v>TB</v>
      </c>
      <c r="G24" s="26"/>
      <c r="H24" s="31" t="str">
        <f t="shared" si="1"/>
        <v>Không XL</v>
      </c>
      <c r="I24" s="51"/>
    </row>
    <row r="25" s="5" customFormat="1" ht="20.1" customHeight="1" spans="1:9">
      <c r="A25" s="26">
        <v>14</v>
      </c>
      <c r="B25" s="65" t="s">
        <v>54</v>
      </c>
      <c r="C25" s="28" t="s">
        <v>55</v>
      </c>
      <c r="D25" s="29" t="s">
        <v>56</v>
      </c>
      <c r="E25" s="26">
        <v>76</v>
      </c>
      <c r="F25" s="30" t="str">
        <f t="shared" si="0"/>
        <v>Khá</v>
      </c>
      <c r="G25" s="26"/>
      <c r="H25" s="31" t="str">
        <f t="shared" si="1"/>
        <v>Không XL</v>
      </c>
      <c r="I25" s="51"/>
    </row>
    <row r="26" s="5" customFormat="1" ht="20.1" customHeight="1" spans="1:9">
      <c r="A26" s="26">
        <v>15</v>
      </c>
      <c r="B26" s="65" t="s">
        <v>57</v>
      </c>
      <c r="C26" s="28" t="s">
        <v>58</v>
      </c>
      <c r="D26" s="29" t="s">
        <v>56</v>
      </c>
      <c r="E26" s="26">
        <v>58</v>
      </c>
      <c r="F26" s="30" t="str">
        <f t="shared" si="0"/>
        <v>TB</v>
      </c>
      <c r="G26" s="26"/>
      <c r="H26" s="31" t="str">
        <f t="shared" si="1"/>
        <v>Không XL</v>
      </c>
      <c r="I26" s="51"/>
    </row>
    <row r="27" s="5" customFormat="1" ht="20.1" customHeight="1" spans="1:9">
      <c r="A27" s="26">
        <v>16</v>
      </c>
      <c r="B27" s="65" t="s">
        <v>59</v>
      </c>
      <c r="C27" s="28" t="s">
        <v>60</v>
      </c>
      <c r="D27" s="29" t="s">
        <v>61</v>
      </c>
      <c r="E27" s="26">
        <v>62</v>
      </c>
      <c r="F27" s="30" t="str">
        <f t="shared" si="0"/>
        <v>TB</v>
      </c>
      <c r="G27" s="26"/>
      <c r="H27" s="31" t="str">
        <f t="shared" si="1"/>
        <v>Không XL</v>
      </c>
      <c r="I27" s="51"/>
    </row>
    <row r="28" s="5" customFormat="1" ht="20.1" customHeight="1" spans="1:9">
      <c r="A28" s="26">
        <v>17</v>
      </c>
      <c r="B28" s="65" t="s">
        <v>62</v>
      </c>
      <c r="C28" s="28" t="s">
        <v>63</v>
      </c>
      <c r="D28" s="29" t="s">
        <v>64</v>
      </c>
      <c r="E28" s="26">
        <v>63</v>
      </c>
      <c r="F28" s="30" t="str">
        <f t="shared" si="0"/>
        <v>TB</v>
      </c>
      <c r="G28" s="26"/>
      <c r="H28" s="31" t="str">
        <f t="shared" si="1"/>
        <v>Không XL</v>
      </c>
      <c r="I28" s="51"/>
    </row>
    <row r="29" s="5" customFormat="1" ht="20.1" customHeight="1" spans="1:9">
      <c r="A29" s="26">
        <v>18</v>
      </c>
      <c r="B29" s="65" t="s">
        <v>65</v>
      </c>
      <c r="C29" s="28" t="s">
        <v>66</v>
      </c>
      <c r="D29" s="29" t="s">
        <v>64</v>
      </c>
      <c r="E29" s="26">
        <v>58</v>
      </c>
      <c r="F29" s="30" t="str">
        <f t="shared" si="0"/>
        <v>TB</v>
      </c>
      <c r="G29" s="26"/>
      <c r="H29" s="31" t="str">
        <f t="shared" si="1"/>
        <v>Không XL</v>
      </c>
      <c r="I29" s="51"/>
    </row>
    <row r="30" s="5" customFormat="1" ht="20.1" customHeight="1" spans="1:9">
      <c r="A30" s="26">
        <v>19</v>
      </c>
      <c r="B30" s="65" t="s">
        <v>67</v>
      </c>
      <c r="C30" s="28" t="s">
        <v>68</v>
      </c>
      <c r="D30" s="29" t="s">
        <v>69</v>
      </c>
      <c r="E30" s="26">
        <v>0</v>
      </c>
      <c r="F30" s="30" t="str">
        <f t="shared" si="0"/>
        <v>Không XL</v>
      </c>
      <c r="G30" s="26"/>
      <c r="H30" s="31" t="str">
        <f t="shared" si="1"/>
        <v>Không XL</v>
      </c>
      <c r="I30" s="51"/>
    </row>
    <row r="31" s="5" customFormat="1" ht="20.1" customHeight="1" spans="1:9">
      <c r="A31" s="26">
        <v>20</v>
      </c>
      <c r="B31" s="65" t="s">
        <v>70</v>
      </c>
      <c r="C31" s="28" t="s">
        <v>71</v>
      </c>
      <c r="D31" s="29" t="s">
        <v>55</v>
      </c>
      <c r="E31" s="26">
        <v>70</v>
      </c>
      <c r="F31" s="30" t="str">
        <f t="shared" si="0"/>
        <v>Khá</v>
      </c>
      <c r="G31" s="26"/>
      <c r="H31" s="31" t="str">
        <f t="shared" si="1"/>
        <v>Không XL</v>
      </c>
      <c r="I31" s="50"/>
    </row>
    <row r="32" s="5" customFormat="1" ht="20.1" customHeight="1" spans="1:9">
      <c r="A32" s="26">
        <v>21</v>
      </c>
      <c r="B32" s="65" t="s">
        <v>72</v>
      </c>
      <c r="C32" s="28" t="s">
        <v>73</v>
      </c>
      <c r="D32" s="29" t="s">
        <v>55</v>
      </c>
      <c r="E32" s="26">
        <v>17</v>
      </c>
      <c r="F32" s="30" t="str">
        <f t="shared" si="0"/>
        <v>Yếu</v>
      </c>
      <c r="G32" s="26"/>
      <c r="H32" s="31" t="str">
        <f t="shared" si="1"/>
        <v>Không XL</v>
      </c>
      <c r="I32" s="51"/>
    </row>
    <row r="33" s="5" customFormat="1" ht="20.1" customHeight="1" spans="1:9">
      <c r="A33" s="26">
        <v>22</v>
      </c>
      <c r="B33" s="65" t="s">
        <v>74</v>
      </c>
      <c r="C33" s="28" t="s">
        <v>75</v>
      </c>
      <c r="D33" s="29" t="s">
        <v>76</v>
      </c>
      <c r="E33" s="26">
        <v>68</v>
      </c>
      <c r="F33" s="30" t="str">
        <f t="shared" si="0"/>
        <v>TB</v>
      </c>
      <c r="G33" s="26"/>
      <c r="H33" s="31" t="str">
        <f t="shared" si="1"/>
        <v>Không XL</v>
      </c>
      <c r="I33" s="51"/>
    </row>
    <row r="34" s="5" customFormat="1" ht="20.1" customHeight="1" spans="1:9">
      <c r="A34" s="26">
        <v>23</v>
      </c>
      <c r="B34" s="65" t="s">
        <v>77</v>
      </c>
      <c r="C34" s="28" t="s">
        <v>78</v>
      </c>
      <c r="D34" s="29" t="s">
        <v>76</v>
      </c>
      <c r="E34" s="26">
        <v>71</v>
      </c>
      <c r="F34" s="30" t="str">
        <f t="shared" si="0"/>
        <v>Khá</v>
      </c>
      <c r="G34" s="26"/>
      <c r="H34" s="31" t="str">
        <f t="shared" si="1"/>
        <v>Không XL</v>
      </c>
      <c r="I34" s="51"/>
    </row>
    <row r="35" s="5" customFormat="1" ht="20.1" customHeight="1" spans="1:9">
      <c r="A35" s="26">
        <v>24</v>
      </c>
      <c r="B35" s="65" t="s">
        <v>79</v>
      </c>
      <c r="C35" s="28" t="s">
        <v>80</v>
      </c>
      <c r="D35" s="29" t="s">
        <v>81</v>
      </c>
      <c r="E35" s="26">
        <v>65</v>
      </c>
      <c r="F35" s="30" t="str">
        <f t="shared" si="0"/>
        <v>TB</v>
      </c>
      <c r="G35" s="26"/>
      <c r="H35" s="31" t="str">
        <f t="shared" si="1"/>
        <v>Không XL</v>
      </c>
      <c r="I35" s="51"/>
    </row>
    <row r="36" s="5" customFormat="1" ht="20.1" customHeight="1" spans="1:9">
      <c r="A36" s="26">
        <v>25</v>
      </c>
      <c r="B36" s="65" t="s">
        <v>82</v>
      </c>
      <c r="C36" s="28" t="s">
        <v>83</v>
      </c>
      <c r="D36" s="29" t="s">
        <v>81</v>
      </c>
      <c r="E36" s="26">
        <v>55</v>
      </c>
      <c r="F36" s="30" t="str">
        <f t="shared" si="0"/>
        <v>TB</v>
      </c>
      <c r="G36" s="26"/>
      <c r="H36" s="31" t="str">
        <f t="shared" si="1"/>
        <v>Không XL</v>
      </c>
      <c r="I36" s="51"/>
    </row>
    <row r="37" s="5" customFormat="1" ht="20.1" customHeight="1" spans="1:9">
      <c r="A37" s="26">
        <v>26</v>
      </c>
      <c r="B37" s="65" t="s">
        <v>84</v>
      </c>
      <c r="C37" s="28" t="s">
        <v>85</v>
      </c>
      <c r="D37" s="29" t="s">
        <v>81</v>
      </c>
      <c r="E37" s="26">
        <v>60</v>
      </c>
      <c r="F37" s="30" t="str">
        <f t="shared" si="0"/>
        <v>TB</v>
      </c>
      <c r="G37" s="26"/>
      <c r="H37" s="31" t="str">
        <f t="shared" si="1"/>
        <v>Không XL</v>
      </c>
      <c r="I37" s="51"/>
    </row>
    <row r="38" s="5" customFormat="1" ht="20.1" customHeight="1" spans="1:9">
      <c r="A38" s="26">
        <v>27</v>
      </c>
      <c r="B38" s="65" t="s">
        <v>86</v>
      </c>
      <c r="C38" s="28" t="s">
        <v>87</v>
      </c>
      <c r="D38" s="29" t="s">
        <v>88</v>
      </c>
      <c r="E38" s="26">
        <v>51</v>
      </c>
      <c r="F38" s="30" t="str">
        <f t="shared" si="0"/>
        <v>TB</v>
      </c>
      <c r="G38" s="26"/>
      <c r="H38" s="31" t="str">
        <f t="shared" si="1"/>
        <v>Không XL</v>
      </c>
      <c r="I38" s="50"/>
    </row>
    <row r="39" s="5" customFormat="1" ht="20.1" customHeight="1" spans="1:9">
      <c r="A39" s="26">
        <v>28</v>
      </c>
      <c r="B39" s="65" t="s">
        <v>89</v>
      </c>
      <c r="C39" s="28" t="s">
        <v>90</v>
      </c>
      <c r="D39" s="29" t="s">
        <v>88</v>
      </c>
      <c r="E39" s="26">
        <v>11</v>
      </c>
      <c r="F39" s="30" t="str">
        <f t="shared" si="0"/>
        <v>Yếu</v>
      </c>
      <c r="G39" s="26"/>
      <c r="H39" s="31" t="str">
        <f t="shared" si="1"/>
        <v>Không XL</v>
      </c>
      <c r="I39" s="51"/>
    </row>
    <row r="40" s="5" customFormat="1" ht="20.1" customHeight="1" spans="1:9">
      <c r="A40" s="26">
        <v>29</v>
      </c>
      <c r="B40" s="65" t="s">
        <v>91</v>
      </c>
      <c r="C40" s="28" t="s">
        <v>92</v>
      </c>
      <c r="D40" s="29" t="s">
        <v>93</v>
      </c>
      <c r="E40" s="26">
        <v>80</v>
      </c>
      <c r="F40" s="30" t="str">
        <f t="shared" si="0"/>
        <v>Tốt</v>
      </c>
      <c r="G40" s="26"/>
      <c r="H40" s="31" t="str">
        <f t="shared" si="1"/>
        <v>Không XL</v>
      </c>
      <c r="I40" s="50"/>
    </row>
    <row r="41" s="5" customFormat="1" ht="20.1" customHeight="1" spans="1:9">
      <c r="A41" s="26">
        <v>30</v>
      </c>
      <c r="B41" s="65" t="s">
        <v>94</v>
      </c>
      <c r="C41" s="28" t="s">
        <v>95</v>
      </c>
      <c r="D41" s="29" t="s">
        <v>96</v>
      </c>
      <c r="E41" s="26">
        <v>63</v>
      </c>
      <c r="F41" s="30" t="str">
        <f t="shared" si="0"/>
        <v>TB</v>
      </c>
      <c r="G41" s="26"/>
      <c r="H41" s="31" t="str">
        <f t="shared" si="1"/>
        <v>Không XL</v>
      </c>
      <c r="I41" s="50"/>
    </row>
    <row r="42" s="5" customFormat="1" ht="20.1" customHeight="1" spans="1:9">
      <c r="A42" s="26">
        <v>31</v>
      </c>
      <c r="B42" s="65" t="s">
        <v>97</v>
      </c>
      <c r="C42" s="28" t="s">
        <v>98</v>
      </c>
      <c r="D42" s="29" t="s">
        <v>99</v>
      </c>
      <c r="E42" s="26">
        <v>51</v>
      </c>
      <c r="F42" s="30" t="str">
        <f t="shared" si="0"/>
        <v>TB</v>
      </c>
      <c r="G42" s="26"/>
      <c r="H42" s="31" t="str">
        <f t="shared" si="1"/>
        <v>Không XL</v>
      </c>
      <c r="I42" s="50"/>
    </row>
    <row r="43" s="5" customFormat="1" ht="20.1" customHeight="1" spans="1:9">
      <c r="A43" s="26">
        <v>32</v>
      </c>
      <c r="B43" s="65" t="s">
        <v>100</v>
      </c>
      <c r="C43" s="28" t="s">
        <v>101</v>
      </c>
      <c r="D43" s="29" t="s">
        <v>102</v>
      </c>
      <c r="E43" s="26">
        <v>60</v>
      </c>
      <c r="F43" s="30" t="str">
        <f t="shared" si="0"/>
        <v>TB</v>
      </c>
      <c r="G43" s="26"/>
      <c r="H43" s="31" t="str">
        <f t="shared" si="1"/>
        <v>Không XL</v>
      </c>
      <c r="I43" s="51"/>
    </row>
    <row r="44" s="5" customFormat="1" ht="20.1" customHeight="1" spans="1:9">
      <c r="A44" s="26">
        <v>33</v>
      </c>
      <c r="B44" s="65" t="s">
        <v>103</v>
      </c>
      <c r="C44" s="28" t="s">
        <v>104</v>
      </c>
      <c r="D44" s="29" t="s">
        <v>105</v>
      </c>
      <c r="E44" s="26">
        <v>50</v>
      </c>
      <c r="F44" s="30" t="str">
        <f t="shared" si="0"/>
        <v>TB</v>
      </c>
      <c r="G44" s="26"/>
      <c r="H44" s="31" t="str">
        <f t="shared" si="1"/>
        <v>Không XL</v>
      </c>
      <c r="I44" s="51"/>
    </row>
    <row r="45" s="5" customFormat="1" ht="20.1" customHeight="1" spans="1:9">
      <c r="A45" s="26">
        <v>34</v>
      </c>
      <c r="B45" s="65" t="s">
        <v>106</v>
      </c>
      <c r="C45" s="28" t="s">
        <v>107</v>
      </c>
      <c r="D45" s="29" t="s">
        <v>108</v>
      </c>
      <c r="E45" s="26">
        <v>50</v>
      </c>
      <c r="F45" s="30" t="str">
        <f t="shared" si="0"/>
        <v>TB</v>
      </c>
      <c r="G45" s="26"/>
      <c r="H45" s="31" t="str">
        <f t="shared" si="1"/>
        <v>Không XL</v>
      </c>
      <c r="I45" s="51"/>
    </row>
    <row r="46" s="5" customFormat="1" ht="20.1" customHeight="1" spans="1:9">
      <c r="A46" s="26">
        <v>35</v>
      </c>
      <c r="B46" s="65" t="s">
        <v>109</v>
      </c>
      <c r="C46" s="28" t="s">
        <v>110</v>
      </c>
      <c r="D46" s="29" t="s">
        <v>111</v>
      </c>
      <c r="E46" s="26">
        <v>65</v>
      </c>
      <c r="F46" s="30" t="str">
        <f t="shared" si="0"/>
        <v>TB</v>
      </c>
      <c r="G46" s="26"/>
      <c r="H46" s="31" t="str">
        <f t="shared" si="1"/>
        <v>Không XL</v>
      </c>
      <c r="I46" s="51"/>
    </row>
    <row r="47" s="5" customFormat="1" ht="20.1" customHeight="1" spans="1:9">
      <c r="A47" s="26">
        <v>36</v>
      </c>
      <c r="B47" s="65" t="s">
        <v>112</v>
      </c>
      <c r="C47" s="28" t="s">
        <v>113</v>
      </c>
      <c r="D47" s="29" t="s">
        <v>114</v>
      </c>
      <c r="E47" s="26">
        <v>71</v>
      </c>
      <c r="F47" s="30" t="str">
        <f t="shared" si="0"/>
        <v>Khá</v>
      </c>
      <c r="G47" s="26"/>
      <c r="H47" s="31" t="str">
        <f t="shared" si="1"/>
        <v>Không XL</v>
      </c>
      <c r="I47" s="51"/>
    </row>
    <row r="48" s="5" customFormat="1" ht="20.1" customHeight="1" spans="1:9">
      <c r="A48" s="26">
        <v>37</v>
      </c>
      <c r="B48" s="65" t="s">
        <v>115</v>
      </c>
      <c r="C48" s="28" t="s">
        <v>116</v>
      </c>
      <c r="D48" s="29" t="s">
        <v>117</v>
      </c>
      <c r="E48" s="26">
        <v>61</v>
      </c>
      <c r="F48" s="30" t="str">
        <f t="shared" si="0"/>
        <v>TB</v>
      </c>
      <c r="G48" s="26"/>
      <c r="H48" s="31" t="str">
        <f t="shared" si="1"/>
        <v>Không XL</v>
      </c>
      <c r="I48" s="51"/>
    </row>
    <row r="49" s="5" customFormat="1" ht="20.1" customHeight="1" spans="1:9">
      <c r="A49" s="26">
        <v>38</v>
      </c>
      <c r="B49" s="65" t="s">
        <v>118</v>
      </c>
      <c r="C49" s="28" t="s">
        <v>119</v>
      </c>
      <c r="D49" s="29" t="s">
        <v>120</v>
      </c>
      <c r="E49" s="26">
        <v>50</v>
      </c>
      <c r="F49" s="30" t="str">
        <f t="shared" si="0"/>
        <v>TB</v>
      </c>
      <c r="G49" s="26"/>
      <c r="H49" s="31" t="str">
        <f t="shared" si="1"/>
        <v>Không XL</v>
      </c>
      <c r="I49" s="51"/>
    </row>
    <row r="50" s="5" customFormat="1" ht="20.1" customHeight="1" spans="1:9">
      <c r="A50" s="26">
        <v>39</v>
      </c>
      <c r="B50" s="65" t="s">
        <v>121</v>
      </c>
      <c r="C50" s="28" t="s">
        <v>122</v>
      </c>
      <c r="D50" s="29" t="s">
        <v>123</v>
      </c>
      <c r="E50" s="26">
        <v>50</v>
      </c>
      <c r="F50" s="30" t="str">
        <f t="shared" si="0"/>
        <v>TB</v>
      </c>
      <c r="G50" s="26"/>
      <c r="H50" s="31" t="str">
        <f t="shared" si="1"/>
        <v>Không XL</v>
      </c>
      <c r="I50" s="51"/>
    </row>
    <row r="51" s="5" customFormat="1" ht="20.1" customHeight="1" spans="1:9">
      <c r="A51" s="26">
        <v>40</v>
      </c>
      <c r="B51" s="65" t="s">
        <v>124</v>
      </c>
      <c r="C51" s="28" t="s">
        <v>125</v>
      </c>
      <c r="D51" s="29" t="s">
        <v>126</v>
      </c>
      <c r="E51" s="26">
        <v>51</v>
      </c>
      <c r="F51" s="30" t="str">
        <f t="shared" si="0"/>
        <v>TB</v>
      </c>
      <c r="G51" s="26"/>
      <c r="H51" s="31" t="str">
        <f t="shared" si="1"/>
        <v>Không XL</v>
      </c>
      <c r="I51" s="50"/>
    </row>
    <row r="52" s="5" customFormat="1" ht="20.1" customHeight="1" spans="1:9">
      <c r="A52" s="26">
        <v>41</v>
      </c>
      <c r="B52" s="65" t="s">
        <v>127</v>
      </c>
      <c r="C52" s="28" t="s">
        <v>128</v>
      </c>
      <c r="D52" s="29" t="s">
        <v>129</v>
      </c>
      <c r="E52" s="26">
        <v>67</v>
      </c>
      <c r="F52" s="30" t="str">
        <f t="shared" si="0"/>
        <v>TB</v>
      </c>
      <c r="G52" s="26"/>
      <c r="H52" s="31" t="str">
        <f t="shared" si="1"/>
        <v>Không XL</v>
      </c>
      <c r="I52" s="51"/>
    </row>
    <row r="53" s="5" customFormat="1" ht="20.1" customHeight="1" spans="1:9">
      <c r="A53" s="26">
        <v>42</v>
      </c>
      <c r="B53" s="65" t="s">
        <v>130</v>
      </c>
      <c r="C53" s="28" t="s">
        <v>131</v>
      </c>
      <c r="D53" s="29" t="s">
        <v>132</v>
      </c>
      <c r="E53" s="26">
        <v>52</v>
      </c>
      <c r="F53" s="30" t="str">
        <f t="shared" si="0"/>
        <v>TB</v>
      </c>
      <c r="G53" s="26"/>
      <c r="H53" s="31" t="str">
        <f t="shared" si="1"/>
        <v>Không XL</v>
      </c>
      <c r="I53" s="51"/>
    </row>
    <row r="54" s="5" customFormat="1" ht="20.1" customHeight="1" spans="1:9">
      <c r="A54" s="26">
        <v>43</v>
      </c>
      <c r="B54" s="65" t="s">
        <v>133</v>
      </c>
      <c r="C54" s="28" t="s">
        <v>134</v>
      </c>
      <c r="D54" s="29" t="s">
        <v>135</v>
      </c>
      <c r="E54" s="26">
        <v>56</v>
      </c>
      <c r="F54" s="30" t="str">
        <f t="shared" si="0"/>
        <v>TB</v>
      </c>
      <c r="G54" s="26"/>
      <c r="H54" s="31" t="str">
        <f t="shared" si="1"/>
        <v>Không XL</v>
      </c>
      <c r="I54" s="51"/>
    </row>
    <row r="55" s="5" customFormat="1" ht="20.1" customHeight="1" spans="1:9">
      <c r="A55" s="26">
        <v>44</v>
      </c>
      <c r="B55" s="65" t="s">
        <v>136</v>
      </c>
      <c r="C55" s="28" t="s">
        <v>137</v>
      </c>
      <c r="D55" s="29" t="s">
        <v>138</v>
      </c>
      <c r="E55" s="26">
        <v>54</v>
      </c>
      <c r="F55" s="30" t="str">
        <f t="shared" si="0"/>
        <v>TB</v>
      </c>
      <c r="G55" s="26"/>
      <c r="H55" s="31" t="str">
        <f t="shared" si="1"/>
        <v>Không XL</v>
      </c>
      <c r="I55" s="51"/>
    </row>
    <row r="56" s="5" customFormat="1" ht="20.1" customHeight="1" spans="1:9">
      <c r="A56" s="26">
        <v>45</v>
      </c>
      <c r="B56" s="65" t="s">
        <v>139</v>
      </c>
      <c r="C56" s="28" t="s">
        <v>140</v>
      </c>
      <c r="D56" s="29" t="s">
        <v>141</v>
      </c>
      <c r="E56" s="26">
        <v>41</v>
      </c>
      <c r="F56" s="30" t="str">
        <f t="shared" si="0"/>
        <v>Yếu</v>
      </c>
      <c r="G56" s="26"/>
      <c r="H56" s="31" t="str">
        <f t="shared" si="1"/>
        <v>Không XL</v>
      </c>
      <c r="I56" s="51"/>
    </row>
    <row r="57" s="5" customFormat="1" ht="20.1" customHeight="1" spans="1:9">
      <c r="A57" s="26">
        <v>46</v>
      </c>
      <c r="B57" s="65" t="s">
        <v>142</v>
      </c>
      <c r="C57" s="28" t="s">
        <v>143</v>
      </c>
      <c r="D57" s="29" t="s">
        <v>144</v>
      </c>
      <c r="E57" s="26">
        <v>53</v>
      </c>
      <c r="F57" s="30" t="str">
        <f t="shared" si="0"/>
        <v>TB</v>
      </c>
      <c r="G57" s="26"/>
      <c r="H57" s="31" t="str">
        <f t="shared" si="1"/>
        <v>Không XL</v>
      </c>
      <c r="I57" s="51"/>
    </row>
    <row r="58" s="5" customFormat="1" ht="20.1" customHeight="1" spans="1:9">
      <c r="A58" s="26">
        <v>47</v>
      </c>
      <c r="B58" s="65" t="s">
        <v>145</v>
      </c>
      <c r="C58" s="28" t="s">
        <v>146</v>
      </c>
      <c r="D58" s="29" t="s">
        <v>147</v>
      </c>
      <c r="E58" s="26">
        <v>80</v>
      </c>
      <c r="F58" s="30" t="str">
        <f t="shared" si="0"/>
        <v>Tốt</v>
      </c>
      <c r="G58" s="26"/>
      <c r="H58" s="31" t="str">
        <f t="shared" si="1"/>
        <v>Không XL</v>
      </c>
      <c r="I58" s="50"/>
    </row>
    <row r="59" s="5" customFormat="1" ht="20.1" customHeight="1" spans="1:9">
      <c r="A59" s="26">
        <v>48</v>
      </c>
      <c r="B59" s="65" t="s">
        <v>148</v>
      </c>
      <c r="C59" s="28" t="s">
        <v>149</v>
      </c>
      <c r="D59" s="29" t="s">
        <v>147</v>
      </c>
      <c r="E59" s="26">
        <v>58</v>
      </c>
      <c r="F59" s="30" t="str">
        <f t="shared" ref="F59" si="2">IF(AND(E59&gt;=90),"Xuất sắc",IF(AND(E59&gt;=80),"Tốt",IF(AND(E59&gt;=70),"Khá",IF(AND(E59&gt;=60),"TB",IF(AND(E59&gt;=50),"TB",IF(AND(E59&lt;50),IF(AND(E59&gt;0),"Yếu",IF(AND(E59=0),"Không XL"," "))))))))</f>
        <v>TB</v>
      </c>
      <c r="G59" s="26"/>
      <c r="H59" s="31" t="str">
        <f t="shared" ref="H59" si="3">IF(AND(G59&gt;=90),"Xuất sắc",IF(AND(G59&gt;=80),"Tốt",IF(AND(G59&gt;=70),"Khá",IF(AND(G59&gt;=60),"TB",IF(AND(G59&gt;=50),"TB",IF(AND(G59&lt;50),IF(AND(G59&gt;0),"Yếu",IF(AND(G59=0),"Không XL"," "))))))))</f>
        <v>Không XL</v>
      </c>
      <c r="I59" s="51"/>
    </row>
    <row r="60" ht="20.1" customHeight="1" spans="1:9">
      <c r="A60" s="7"/>
      <c r="B60" s="7"/>
      <c r="C60" s="32" t="s">
        <v>150</v>
      </c>
      <c r="D60" s="32"/>
      <c r="E60" s="32"/>
      <c r="F60" s="32"/>
      <c r="G60" s="32"/>
      <c r="H60" s="32"/>
      <c r="I60" s="32"/>
    </row>
    <row r="61" ht="18" customHeight="1" spans="3:9">
      <c r="C61" s="33" t="s">
        <v>151</v>
      </c>
      <c r="D61" s="34"/>
      <c r="E61" s="35" t="s">
        <v>12</v>
      </c>
      <c r="F61" s="36"/>
      <c r="G61" s="35" t="s">
        <v>13</v>
      </c>
      <c r="H61" s="36"/>
      <c r="I61" s="52" t="s">
        <v>14</v>
      </c>
    </row>
    <row r="62" s="5" customFormat="1" ht="18" customHeight="1" spans="3:9">
      <c r="C62" s="37"/>
      <c r="D62" s="38"/>
      <c r="E62" s="25" t="s">
        <v>152</v>
      </c>
      <c r="F62" s="39" t="s">
        <v>153</v>
      </c>
      <c r="G62" s="25" t="s">
        <v>152</v>
      </c>
      <c r="H62" s="39" t="s">
        <v>153</v>
      </c>
      <c r="I62" s="53"/>
    </row>
    <row r="63" ht="18" customHeight="1" spans="3:9">
      <c r="C63" s="40" t="s">
        <v>154</v>
      </c>
      <c r="D63" s="41"/>
      <c r="E63" s="42">
        <f>COUNTIF(F12:F59,"Xuất sắc")</f>
        <v>0</v>
      </c>
      <c r="F63" s="43">
        <f>E63*100/$A$59</f>
        <v>0</v>
      </c>
      <c r="G63" s="42"/>
      <c r="H63" s="43"/>
      <c r="I63" s="54"/>
    </row>
    <row r="64" ht="18" customHeight="1" spans="3:9">
      <c r="C64" s="40" t="s">
        <v>155</v>
      </c>
      <c r="D64" s="41"/>
      <c r="E64" s="42">
        <f>COUNTIF(F12:F59,"Tốt")</f>
        <v>2</v>
      </c>
      <c r="F64" s="43">
        <f>E64*100/$A$59</f>
        <v>4.16666666666667</v>
      </c>
      <c r="G64" s="42"/>
      <c r="H64" s="43"/>
      <c r="I64" s="54"/>
    </row>
    <row r="65" ht="18" customHeight="1" spans="3:9">
      <c r="C65" s="40" t="s">
        <v>156</v>
      </c>
      <c r="D65" s="41"/>
      <c r="E65" s="42">
        <f>COUNTIF(F12:F59,"Khá")</f>
        <v>4</v>
      </c>
      <c r="F65" s="43">
        <f t="shared" ref="F65:F68" si="4">E65*100/$A$59</f>
        <v>8.33333333333333</v>
      </c>
      <c r="G65" s="42"/>
      <c r="H65" s="43"/>
      <c r="I65" s="54"/>
    </row>
    <row r="66" ht="18" customHeight="1" spans="3:9">
      <c r="C66" s="40" t="s">
        <v>157</v>
      </c>
      <c r="D66" s="41"/>
      <c r="E66" s="42">
        <f>COUNTIF(F12:F59,"TB")</f>
        <v>36</v>
      </c>
      <c r="F66" s="43">
        <f t="shared" si="4"/>
        <v>75</v>
      </c>
      <c r="G66" s="42"/>
      <c r="H66" s="43"/>
      <c r="I66" s="54"/>
    </row>
    <row r="67" ht="18" customHeight="1" spans="3:9">
      <c r="C67" s="40" t="s">
        <v>158</v>
      </c>
      <c r="D67" s="41"/>
      <c r="E67" s="42">
        <f>COUNTIF(F12:F59,"Yếu")</f>
        <v>4</v>
      </c>
      <c r="F67" s="43">
        <f t="shared" si="4"/>
        <v>8.33333333333333</v>
      </c>
      <c r="G67" s="42"/>
      <c r="H67" s="43"/>
      <c r="I67" s="54"/>
    </row>
    <row r="68" ht="18" customHeight="1" spans="3:9">
      <c r="C68" s="55" t="s">
        <v>159</v>
      </c>
      <c r="D68" s="56"/>
      <c r="E68" s="57">
        <f>COUNTIF(F12:F59,"Không XL")</f>
        <v>2</v>
      </c>
      <c r="F68" s="58">
        <f t="shared" si="4"/>
        <v>4.16666666666667</v>
      </c>
      <c r="G68" s="57"/>
      <c r="H68" s="58"/>
      <c r="I68" s="63"/>
    </row>
    <row r="69" spans="3:6">
      <c r="C69" s="59"/>
      <c r="D69" s="59"/>
      <c r="F69" s="60"/>
    </row>
    <row r="70" ht="18" customHeight="1" spans="5:9">
      <c r="E70" s="61" t="s">
        <v>160</v>
      </c>
      <c r="F70" s="61"/>
      <c r="G70" s="61"/>
      <c r="H70" s="61"/>
      <c r="I70" s="61"/>
    </row>
    <row r="71" ht="18" customHeight="1" spans="1:10">
      <c r="A71" s="11" t="s">
        <v>161</v>
      </c>
      <c r="B71" s="11"/>
      <c r="C71" s="11"/>
      <c r="D71" s="11"/>
      <c r="E71" s="11"/>
      <c r="F71" s="11" t="s">
        <v>12</v>
      </c>
      <c r="G71" s="11"/>
      <c r="H71" s="11"/>
      <c r="I71" s="64" t="s">
        <v>162</v>
      </c>
      <c r="J71" s="64"/>
    </row>
    <row r="72" ht="18" customHeight="1"/>
    <row r="73" ht="18" customHeight="1"/>
    <row r="74" ht="18" customHeight="1"/>
    <row r="75" ht="18" customHeight="1"/>
    <row r="76" ht="15.6" spans="6:8">
      <c r="F76" s="62" t="s">
        <v>163</v>
      </c>
      <c r="G76" s="62"/>
      <c r="H76" s="62"/>
    </row>
  </sheetData>
  <mergeCells count="31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60:I60"/>
    <mergeCell ref="E61:F61"/>
    <mergeCell ref="G61:H61"/>
    <mergeCell ref="C63:D63"/>
    <mergeCell ref="C64:D64"/>
    <mergeCell ref="C65:D65"/>
    <mergeCell ref="C66:D66"/>
    <mergeCell ref="C67:D67"/>
    <mergeCell ref="C68:D68"/>
    <mergeCell ref="E70:I70"/>
    <mergeCell ref="A71:E71"/>
    <mergeCell ref="F71:H71"/>
    <mergeCell ref="F76:H76"/>
    <mergeCell ref="A10:A11"/>
    <mergeCell ref="B10:B11"/>
    <mergeCell ref="I10:I11"/>
    <mergeCell ref="I61:I62"/>
    <mergeCell ref="C10:D11"/>
    <mergeCell ref="C61:D62"/>
  </mergeCells>
  <conditionalFormatting sqref="H12:H59 F12:F59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pageMargins left="0.5" right="0.25" top="0.5" bottom="0.5" header="0" footer="0.25"/>
  <pageSetup paperSize="9" scale="95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workbookViewId="0">
      <selection activeCell="C1" sqref="C1"/>
    </sheetView>
  </sheetViews>
  <sheetFormatPr defaultColWidth="7.25" defaultRowHeight="13.2" outlineLevelCol="2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ht="13.8" spans="1:3">
      <c r="A1" s="2"/>
      <c r="C1" s="2"/>
    </row>
    <row r="2" ht="13.8" spans="1:1">
      <c r="A2" s="2"/>
    </row>
    <row r="3" ht="13.8" spans="1:3">
      <c r="A3" s="2"/>
      <c r="C3" s="2"/>
    </row>
    <row r="4" ht="13.8" spans="1:3">
      <c r="A4" s="2"/>
      <c r="C4" s="2"/>
    </row>
    <row r="5" ht="13.8" spans="3:3">
      <c r="C5" s="2"/>
    </row>
    <row r="6" ht="13.8" spans="3:3">
      <c r="C6" s="2"/>
    </row>
    <row r="7" ht="13.8" spans="1:3">
      <c r="A7" s="2"/>
      <c r="C7" s="2"/>
    </row>
    <row r="8" ht="13.8" spans="1:3">
      <c r="A8" s="2"/>
      <c r="C8" s="2"/>
    </row>
    <row r="9" ht="13.8" spans="1:3">
      <c r="A9"/>
      <c r="C9" s="2"/>
    </row>
    <row r="10" ht="13.8" spans="1:3">
      <c r="A10" s="2"/>
      <c r="C10" s="2"/>
    </row>
    <row r="11" ht="13.8" spans="1:3">
      <c r="A11"/>
      <c r="C11" s="2"/>
    </row>
    <row r="12" ht="13.8" spans="3:3">
      <c r="C12" s="2"/>
    </row>
    <row r="13" ht="13.8" spans="3:3">
      <c r="C13" s="2"/>
    </row>
    <row r="14" ht="13.8" spans="1:3">
      <c r="A14" s="2"/>
      <c r="C14"/>
    </row>
    <row r="15" ht="13.8" spans="1:1">
      <c r="A15" s="2"/>
    </row>
    <row r="16" ht="13.8" spans="1:1">
      <c r="A16" s="2"/>
    </row>
    <row r="17" ht="13.8" spans="1:3">
      <c r="A17"/>
      <c r="C17" s="2"/>
    </row>
    <row r="18" ht="13.8" spans="3:3">
      <c r="C18" s="2"/>
    </row>
    <row r="19" ht="13.8" spans="3:3">
      <c r="C19" s="2"/>
    </row>
    <row r="20" ht="13.8" spans="1:3">
      <c r="A20"/>
      <c r="C20" s="2"/>
    </row>
    <row r="21" ht="13.8" spans="1:3">
      <c r="A21"/>
      <c r="C21" s="2"/>
    </row>
    <row r="22" ht="13.8" spans="1:3">
      <c r="A22" s="2"/>
      <c r="C22" s="2"/>
    </row>
    <row r="23" ht="13.8" spans="1:3">
      <c r="A23" s="2"/>
      <c r="C23"/>
    </row>
    <row r="24" ht="13.8" spans="1:1">
      <c r="A24" s="2"/>
    </row>
    <row r="25" ht="13.8" spans="1:1">
      <c r="A25" s="2"/>
    </row>
    <row r="26" ht="13.8" spans="1:3">
      <c r="A26" s="2"/>
      <c r="C26"/>
    </row>
    <row r="27" ht="13.8" spans="1:3">
      <c r="A27" s="2"/>
      <c r="C27" s="2"/>
    </row>
    <row r="28" ht="13.8" spans="1:3">
      <c r="A28" s="2"/>
      <c r="C28" s="2"/>
    </row>
    <row r="29" ht="13.8" spans="1:3">
      <c r="A29" s="2"/>
      <c r="C29" s="2"/>
    </row>
    <row r="30" ht="13.8" spans="1:3">
      <c r="A30" s="2"/>
      <c r="C30" s="2"/>
    </row>
    <row r="31" ht="13.8" spans="1:3">
      <c r="A31" s="2"/>
      <c r="C31" s="2"/>
    </row>
    <row r="32" ht="13.8" spans="1:3">
      <c r="A32" s="2"/>
      <c r="C32" s="2"/>
    </row>
    <row r="33" ht="13.8" spans="1:3">
      <c r="A33" s="2"/>
      <c r="C33" s="2"/>
    </row>
    <row r="34" ht="13.8" spans="1:3">
      <c r="A34" s="2"/>
      <c r="C34" s="2"/>
    </row>
    <row r="35" ht="13.8" spans="1:3">
      <c r="A35" s="2"/>
      <c r="C35" s="2"/>
    </row>
    <row r="36" ht="13.8" spans="1:3">
      <c r="A36" s="2"/>
      <c r="C36"/>
    </row>
    <row r="37" ht="13.8" spans="1:1">
      <c r="A37" s="2"/>
    </row>
    <row r="38" ht="13.8" spans="1:1">
      <c r="A38" s="2"/>
    </row>
    <row r="39" ht="13.8" spans="1:3">
      <c r="A39" s="2"/>
      <c r="C39"/>
    </row>
    <row r="40" ht="13.8" spans="1:3">
      <c r="A40" s="2"/>
      <c r="C40" s="2"/>
    </row>
    <row r="41" ht="13.8" spans="1:3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M. Tong hop</vt:lpstr>
      <vt:lpstr>00000000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dcterms:created xsi:type="dcterms:W3CDTF">1999-12-31T18:49:00Z</dcterms:created>
  <cp:lastPrinted>2022-02-11T01:30:00Z</cp:lastPrinted>
  <dcterms:modified xsi:type="dcterms:W3CDTF">2024-03-11T16:00:34Z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354F42D09EE3458CB880800E3F69BF5F</vt:lpwstr>
  </property>
  <property fmtid="{D5CDD505-2E9C-101B-9397-08002B2CF9AE}" pid="3" name="KSOProductBuildVer">
    <vt:lpwstr>1033-11.2.0.11225</vt:lpwstr>
  </property>
</Properties>
</file>