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drawings/drawing3.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showInkAnnotation="0"/>
  <mc:AlternateContent xmlns:mc="http://schemas.openxmlformats.org/markup-compatibility/2006">
    <mc:Choice Requires="x15">
      <x15ac:absPath xmlns:x15ac="http://schemas.microsoft.com/office/spreadsheetml/2010/11/ac" url="C:\DATA\Đánh giá quý\"/>
    </mc:Choice>
  </mc:AlternateContent>
  <xr:revisionPtr revIDLastSave="0" documentId="13_ncr:1_{34B79A2B-6070-46C9-889F-9D255298C0A9}" xr6:coauthVersionLast="47" xr6:coauthVersionMax="47" xr10:uidLastSave="{00000000-0000-0000-0000-000000000000}"/>
  <bookViews>
    <workbookView xWindow="-110" yWindow="-110" windowWidth="19420" windowHeight="10300" tabRatio="649" firstSheet="1" activeTab="1" xr2:uid="{00000000-000D-0000-FFFF-FFFF00000000}"/>
  </bookViews>
  <sheets>
    <sheet name="Mẫu 1B -VCQL (mới)" sheetId="14" r:id="rId1"/>
    <sheet name="Mẫu 1C -GV (mới)" sheetId="13" r:id="rId2"/>
    <sheet name="Mẫu 1D -NV (mới)" sheetId="12" r:id="rId3"/>
  </sheets>
  <definedNames>
    <definedName name="_xlnm._FilterDatabase" localSheetId="0" hidden="1">'Mẫu 1B -VCQL (mới)'!$A$12:$H$55</definedName>
    <definedName name="_xlnm._FilterDatabase" localSheetId="1" hidden="1">'Mẫu 1C -GV (mới)'!$A$12:$H$54</definedName>
    <definedName name="_xlnm._FilterDatabase" localSheetId="2" hidden="1">'Mẫu 1D -NV (mới)'!$A$12:$H$54</definedName>
    <definedName name="_xlnm.Print_Area" localSheetId="0">'Mẫu 1B -VCQL (mới)'!$A$1:$H$79</definedName>
    <definedName name="_xlnm.Print_Area" localSheetId="1">'Mẫu 1C -GV (mới)'!$A$1:$H$73</definedName>
    <definedName name="_xlnm.Print_Area" localSheetId="2">'Mẫu 1D -NV (mới)'!$A$1:$H$79</definedName>
    <definedName name="_xlnm.Print_Titles" localSheetId="0">'Mẫu 1B -VCQL (mới)'!$12:$12</definedName>
    <definedName name="_xlnm.Print_Titles" localSheetId="2">'Mẫu 1D -NV (mới)'!$12:$12</definedName>
  </definedNames>
  <calcPr calcId="181029" iterateDelta="1E-4"/>
</workbook>
</file>

<file path=xl/calcChain.xml><?xml version="1.0" encoding="utf-8"?>
<calcChain xmlns="http://schemas.openxmlformats.org/spreadsheetml/2006/main">
  <c r="E15" i="14" l="1"/>
  <c r="F15" i="14"/>
  <c r="G15" i="14"/>
  <c r="E19" i="14"/>
  <c r="F19" i="14"/>
  <c r="G19" i="14"/>
  <c r="E25" i="14"/>
  <c r="F25" i="14"/>
  <c r="G25" i="14"/>
  <c r="E28" i="14"/>
  <c r="F28" i="14"/>
  <c r="G28" i="14"/>
  <c r="E32" i="14"/>
  <c r="F33" i="14"/>
  <c r="G33" i="14"/>
  <c r="F35" i="14"/>
  <c r="G35" i="14"/>
  <c r="F37" i="14"/>
  <c r="G37" i="14"/>
  <c r="F39" i="14"/>
  <c r="G39" i="14"/>
  <c r="F41" i="14"/>
  <c r="G41" i="14"/>
  <c r="F43" i="14"/>
  <c r="G43" i="14"/>
  <c r="F46" i="14"/>
  <c r="G46" i="14"/>
  <c r="E15" i="13"/>
  <c r="F15" i="13"/>
  <c r="G15" i="13"/>
  <c r="E19" i="13"/>
  <c r="F19" i="13"/>
  <c r="G19" i="13"/>
  <c r="E25" i="13"/>
  <c r="F25" i="13"/>
  <c r="G25" i="13"/>
  <c r="E28" i="13"/>
  <c r="F28" i="13"/>
  <c r="G28" i="13"/>
  <c r="E32" i="13"/>
  <c r="F33" i="13"/>
  <c r="G33" i="13"/>
  <c r="F35" i="13"/>
  <c r="G35" i="13"/>
  <c r="F37" i="13"/>
  <c r="G37" i="13"/>
  <c r="F39" i="13"/>
  <c r="G39" i="13"/>
  <c r="F41" i="13"/>
  <c r="G41" i="13"/>
  <c r="F43" i="13"/>
  <c r="G43" i="13"/>
  <c r="F45" i="13"/>
  <c r="G45" i="13"/>
  <c r="E15" i="12"/>
  <c r="F15" i="12"/>
  <c r="G15" i="12"/>
  <c r="E19" i="12"/>
  <c r="F19" i="12"/>
  <c r="G19" i="12"/>
  <c r="E25" i="12"/>
  <c r="F25" i="12"/>
  <c r="G25" i="12"/>
  <c r="E28" i="12"/>
  <c r="F28" i="12"/>
  <c r="G28" i="12"/>
  <c r="E32" i="12"/>
  <c r="F33" i="12"/>
  <c r="G33" i="12"/>
  <c r="F35" i="12"/>
  <c r="G35" i="12"/>
  <c r="F37" i="12"/>
  <c r="G37" i="12"/>
  <c r="F39" i="12"/>
  <c r="G39" i="12"/>
  <c r="F41" i="12"/>
  <c r="G41" i="12"/>
  <c r="F43" i="12"/>
  <c r="G43" i="12"/>
  <c r="F45" i="12"/>
  <c r="G45" i="12"/>
  <c r="F14" i="14" l="1"/>
  <c r="G32" i="13"/>
  <c r="E14" i="13"/>
  <c r="E52" i="13" s="1"/>
  <c r="E54" i="13" s="1"/>
  <c r="G14" i="12"/>
  <c r="F32" i="14"/>
  <c r="F53" i="14" s="1"/>
  <c r="F55" i="14" s="1"/>
  <c r="E14" i="12"/>
  <c r="E52" i="12" s="1"/>
  <c r="E54" i="12" s="1"/>
  <c r="G14" i="13"/>
  <c r="G52" i="13" s="1"/>
  <c r="G54" i="13" s="1"/>
  <c r="F14" i="12"/>
  <c r="G32" i="14"/>
  <c r="F14" i="13"/>
  <c r="E14" i="14"/>
  <c r="E53" i="14" s="1"/>
  <c r="E55" i="14" s="1"/>
  <c r="F32" i="12"/>
  <c r="G32" i="12"/>
  <c r="G52" i="12" s="1"/>
  <c r="G54" i="12" s="1"/>
  <c r="G14" i="14"/>
  <c r="F32" i="13"/>
  <c r="F52" i="12" l="1"/>
  <c r="F54" i="12" s="1"/>
  <c r="G53" i="14"/>
  <c r="G55" i="14" s="1"/>
  <c r="F61" i="12"/>
  <c r="H61" i="12" s="1"/>
  <c r="F60" i="12"/>
  <c r="H60" i="12" s="1"/>
  <c r="F62" i="12"/>
  <c r="H62" i="12" s="1"/>
  <c r="F59" i="12"/>
  <c r="H59" i="12" s="1"/>
  <c r="F52" i="13"/>
  <c r="F54" i="13" s="1"/>
  <c r="E62" i="13" s="1"/>
  <c r="G62" i="13" s="1"/>
  <c r="E59" i="12"/>
  <c r="G59" i="12" s="1"/>
  <c r="F61" i="14"/>
  <c r="H61" i="14" s="1"/>
  <c r="F63" i="14"/>
  <c r="H63" i="14" s="1"/>
  <c r="F60" i="14"/>
  <c r="H60" i="14" s="1"/>
  <c r="F62" i="14"/>
  <c r="H62" i="14" s="1"/>
  <c r="F60" i="13"/>
  <c r="H60" i="13" s="1"/>
  <c r="F62" i="13"/>
  <c r="H62" i="13" s="1"/>
  <c r="F59" i="13"/>
  <c r="H59" i="13" s="1"/>
  <c r="F61" i="13"/>
  <c r="H61" i="13" s="1"/>
  <c r="E61" i="14"/>
  <c r="G61" i="14" s="1"/>
  <c r="E63" i="14"/>
  <c r="G63" i="14" s="1"/>
  <c r="E60" i="14"/>
  <c r="G60" i="14" s="1"/>
  <c r="E62" i="14"/>
  <c r="G62" i="14" s="1"/>
  <c r="E61" i="12" l="1"/>
  <c r="G61" i="12" s="1"/>
  <c r="E60" i="12"/>
  <c r="G60" i="12" s="1"/>
  <c r="E62" i="12"/>
  <c r="G62" i="12" s="1"/>
  <c r="E60" i="13"/>
  <c r="G60" i="13" s="1"/>
  <c r="E59" i="13"/>
  <c r="G59" i="13" s="1"/>
  <c r="E61" i="13"/>
  <c r="G61" i="13" s="1"/>
</calcChain>
</file>

<file path=xl/sharedStrings.xml><?xml version="1.0" encoding="utf-8"?>
<sst xmlns="http://schemas.openxmlformats.org/spreadsheetml/2006/main" count="305" uniqueCount="134">
  <si>
    <t>Mẫu 1 B</t>
  </si>
  <si>
    <r>
      <rPr>
        <sz val="13"/>
        <color indexed="8"/>
        <rFont val="Times New Roman"/>
        <family val="1"/>
      </rPr>
      <t xml:space="preserve">UBND THÀNH PHỐ HỒ CHÍ MINH
</t>
    </r>
    <r>
      <rPr>
        <b/>
        <sz val="13"/>
        <color indexed="8"/>
        <rFont val="Times New Roman"/>
        <family val="1"/>
      </rPr>
      <t>TRƯỜNG CAO ĐẲNG LÝ TỰ TRỌNG
THÀNH PHỐ HỒ CHÍ MINH</t>
    </r>
  </si>
  <si>
    <t>CỘNG HÒA XÃ HỘI CHỦ NGHĨA VIỆT NAM
Độc lập - Tự do - Hạnh phúc</t>
  </si>
  <si>
    <t>BÁO CÁO TỰ ĐÁNH GIÁ KẾT QUẢ CÔNG TÁC CỦA CÁ NHÂN
Kỳ đánh giá:  Quý 4/2019</t>
  </si>
  <si>
    <t>Họ và tên:</t>
  </si>
  <si>
    <t>Chức vụ:</t>
  </si>
  <si>
    <r>
      <t>Đơn vị công tác</t>
    </r>
    <r>
      <rPr>
        <b/>
        <i/>
        <sz val="12"/>
        <color indexed="8"/>
        <rFont val="Times New Roman"/>
        <family val="1"/>
      </rPr>
      <t xml:space="preserve"> (phòng, khoa…):</t>
    </r>
  </si>
  <si>
    <t>Mã số CBCCVC:</t>
  </si>
  <si>
    <t>Stt</t>
  </si>
  <si>
    <t>Tiêu chí đánh giá</t>
  </si>
  <si>
    <t>Điểm tối đa</t>
  </si>
  <si>
    <t>Điểm CBCCVC tự chấm</t>
  </si>
  <si>
    <t>Điểm thực tế đạt được</t>
  </si>
  <si>
    <t>Ghi chú</t>
  </si>
  <si>
    <t>(1)</t>
  </si>
  <si>
    <t>(2)</t>
  </si>
  <si>
    <t>(3)</t>
  </si>
  <si>
    <t>(4)</t>
  </si>
  <si>
    <t>(5)</t>
  </si>
  <si>
    <t>(6)</t>
  </si>
  <si>
    <t>I</t>
  </si>
  <si>
    <r>
      <t xml:space="preserve">Tiêu chí 1: Ý thức tổ chức kỷ luật, phẩm chất đạo đức </t>
    </r>
    <r>
      <rPr>
        <sz val="13"/>
        <color indexed="30"/>
        <rFont val="Times New Roman"/>
        <family val="1"/>
      </rPr>
      <t xml:space="preserve">(Ở từng tiêu chí </t>
    </r>
    <r>
      <rPr>
        <b/>
        <sz val="13"/>
        <color indexed="30"/>
        <rFont val="Times New Roman"/>
        <family val="1"/>
      </rPr>
      <t>trừ 01 điểm/lần vi phạm</t>
    </r>
    <r>
      <rPr>
        <sz val="13"/>
        <color indexed="30"/>
        <rFont val="Times New Roman"/>
        <family val="1"/>
      </rPr>
      <t xml:space="preserve">. Trường hợp đã trừ hết số điểm của tiêu chí nhưng tiếp tục vi phạm thì trừ bổ sung vào tổng số điểm đạt được trước khi phân loại) </t>
    </r>
  </si>
  <si>
    <t>Chấp hành nghiêm về thời gian làm việc</t>
  </si>
  <si>
    <t>1.1</t>
  </si>
  <si>
    <t>Không sử dụng quỹ thời gian làm việc vào mục đích cá nhân. Làm việc riêng trong giờ làm việc (chơi game, mua bán hàng; tụ tập trò chuyện, mang trẻ nhỏ trong các buổi họp, hội nghị,…) hình ảnh được ghi nhận từ hệ thống camera giám sát/ P.TCHCTH/ Tổ TT-PC/ Trưởng đơn vị nhắc nhở, ghi nhận một lần (-1đ).</t>
  </si>
  <si>
    <t>1.2</t>
  </si>
  <si>
    <t>Đảm bảo ngày công kế hoạch. Nghỉ làm việc (kể cả có phép) 3 ngày liên tục hoặc từ 4 đến 5 ngày (-1đ); từ 6 đến 7 ngày (-2đ); nghỉ từ ngày thứ 8 trở lên, mỗi ngày (-0,5đ)</t>
  </si>
  <si>
    <t>1.3</t>
  </si>
  <si>
    <t>Tham gia đầy đủ, đúng giờ các buổi học chính trị, nghe thời sự, bồi dưỡng chuyên môn, nghiệp vụ,… được tổ chức tại Trường; cuộc họp của đơn vị và nhà trường. Vắng vì việc riêng có phép (-1đ/buổi)</t>
  </si>
  <si>
    <t>Tuân thủ tính thứ bậc, kỷ cương và trật tự hành chính. Nghiêm túc thực hiện công việc, nhiệm vụ được giao</t>
  </si>
  <si>
    <t>2.1</t>
  </si>
  <si>
    <t>Nộp hồ sơ cá nhân, bằng cấp, chứng chỉ… khi được Trường thông báo trễ hạn 02 lần (-1đ)</t>
  </si>
  <si>
    <t>2.2</t>
  </si>
  <si>
    <t>Sử dụng tài sản của Nhà trường vào mục đích cá nhân bị đơn vị, nhà trường nhắc nhở, ghi nhận 1 lần (-1đ)</t>
  </si>
  <si>
    <t>2.3</t>
  </si>
  <si>
    <t>Không thực hiện báo cáo, xin ý kiến, xin phép bằng văn bản đúng thẩm quyền đơn vị phân công mỗi lần (-1đ)</t>
  </si>
  <si>
    <t>2.4</t>
  </si>
  <si>
    <t xml:space="preserve">Không chấp hành sự điều động, phân công thường xuyên và đột xuất của nhà trường, đơn vị; Không thực hiện hoặc không hoàn thành các báo cáo, nhiệm vụ được giao, mỗi lần (-1đ) </t>
  </si>
  <si>
    <t>2.5</t>
  </si>
  <si>
    <t>Thực hiện các báo cáo của đơn vị trễ hạn 02 lần (-1đ)</t>
  </si>
  <si>
    <t>Thực hiện tốt về giao tiếp và ứng xử đối với nhân dân; đối với cấp trên, cấp dưới và đồng nghiệp</t>
  </si>
  <si>
    <t>3.1</t>
  </si>
  <si>
    <r>
      <t>Có lời nói, cử chỉ, thái độ, hành động gây ảnh hưởng đến uy tín, danh dự nhà trường, đơn vị, lãnh đạo và đồng nghiệp; bị đồng nghiệp, phụ huynh, HS-SV, khách đến liên hệ phản ánh, phê bình, nhắc nhở (</t>
    </r>
    <r>
      <rPr>
        <i/>
        <sz val="13"/>
        <rFont val="Times New Roman"/>
        <family val="1"/>
      </rPr>
      <t>sau khi xác minh là sai phạm</t>
    </r>
    <r>
      <rPr>
        <sz val="13"/>
        <rFont val="Times New Roman"/>
        <family val="1"/>
      </rPr>
      <t>) mỗi lần (-1đ)</t>
    </r>
  </si>
  <si>
    <t>3.2</t>
  </si>
  <si>
    <t>Có thái độ gây nhũng nhiễu, phiền hà, trục lợi cá nhân khi xử lý, giải quyết công việc. Vi phạm 1 lần (sau khi kết quả xác minh là sai phạm) (-1đ)</t>
  </si>
  <si>
    <t>Thực hiện các nội dung khác trong Quy tắc ứng xử của cán bộ, công chức, viên chức và người lao động làm việc trong các cơ quan hành chính, đơn vị sự nghiệp công lập trên địa bàn Thành phố được ban hành kèm theo Quyết định số 67/2017/QĐ-UBND ngày 29 tháng 12 năm 2017 của Ủy ban nhân dân Thành phố và các quy tắc khác của ngành, lĩnh vực</t>
  </si>
  <si>
    <t>4.1</t>
  </si>
  <si>
    <t>Thực hiện việc gửi, trả lời thư điện tử đến các đơn vị, cá nhân trong, ngoài trường kịp thời và lịch sự. Bị phê bình, phản ảnh 2 lần (-1đ)</t>
  </si>
  <si>
    <t>4.2</t>
  </si>
  <si>
    <t>Vi phạm quy định về trang phục, lễ phục khi làm việc, hội họp trong giờ làm việc tại trường, bị ghi nhận 02 lần trở lên (-1đ)</t>
  </si>
  <si>
    <t>4.3</t>
  </si>
  <si>
    <t>Bị ghi nhận không chấp hành nghiêm chỉnh việc đeo bảng tên cá nhân (thẻ CB-GV-NV) trong giờ làm việc tại trường 2 lần trở lên (-1đ)</t>
  </si>
  <si>
    <t>II</t>
  </si>
  <si>
    <t>Tiêu chí 2: Năng lực và kỹ năng</t>
  </si>
  <si>
    <t>Có năng lực tập hợp cán bộ, công chức, viên chức, xây dựng đơn vị/bộ phận đoàn kết, thống nhất</t>
  </si>
  <si>
    <t>Đôn đốc, chỉ đạo, động viên các thành viên trong đơn vị tham gia công tác đột xuất của Nhà trường, của đơn vị đạt kết quả (1đ)</t>
  </si>
  <si>
    <t>Chỉ đạo, điều hành, kiểm soát việc thực hiện nhiệm vụ của đơn vị/bộ phận đảm bảo kịp thời, không bỏ sót nhiệm vụ</t>
  </si>
  <si>
    <t>Đơn vị thực hiện nhiệm vụ được giao đúng quy trình, quy định, đúng hạn (1đ); vi phạm/không đúng hạn 01 lần (1đ); 2 lần trở lên (0đ).</t>
  </si>
  <si>
    <t>Báo cáo kịp thời, chính xác với lãnh đạo về tình hình, kết quả thực hiện nhiệm vụ được giao</t>
  </si>
  <si>
    <t>Xây dựng kế hoạch công tác quý, tổng kết đánh giá, báo cáo kết quả thực hiện cho thành viên Ban Giám hiệu được phân công phụ trách (2đ), không thực hiện (0đ)</t>
  </si>
  <si>
    <t>Phối hợp, tạo lập mối quan hệ tốt với cá nhân, tổ chức có liên quan trong thực hiện nhiệm vụ</t>
  </si>
  <si>
    <t>Đơn vị để xảy ra mâu thuẫn mất đoàn kết nội bộ (Khiếu kiện, khiếu nại do giải quyết không thỏa đáng các sự việc liên quan đến chuyên môn của đơn vị): 1 lần (1 đ); 2 lần trở lên (0đ)</t>
  </si>
  <si>
    <r>
      <t xml:space="preserve">Có trên 20% nhiệm vụ hoàn thành vượt tiến độ, có chất lượng và hiệu quả </t>
    </r>
    <r>
      <rPr>
        <i/>
        <sz val="13"/>
        <color indexed="10"/>
        <rFont val="Times New Roman"/>
        <family val="1"/>
      </rPr>
      <t>(Nếu không có trên 20% nhiệm vụ hoàn thành vượt tiến độ, có chất lượng và hiệu quả thì không có điểm. Không chia nhỏ thành các tỉ lệ thấp hơn;</t>
    </r>
    <r>
      <rPr>
        <b/>
        <i/>
        <sz val="13"/>
        <color indexed="10"/>
        <rFont val="Times New Roman"/>
        <family val="1"/>
      </rPr>
      <t xml:space="preserve"> Chỉ đánh giá một mức là 8 điểm hoặc không có điểm</t>
    </r>
    <r>
      <rPr>
        <i/>
        <sz val="13"/>
        <color indexed="10"/>
        <rFont val="Times New Roman"/>
        <family val="1"/>
      </rPr>
      <t>).</t>
    </r>
  </si>
  <si>
    <t>Đơn vị hoàn thành công việc được giao vượt tiến độ có chất lượng và hiệu quả, không sai sót chuyên môn; Đơn vị có sáng tạo, cải tiến phương pháp làm việc, nâng cao hiệu quả công việc, có ý tưởng xây dựng môi trường làm việc xanh, sạch, đẹp được lãnh đạo nhà trường đánh giá trong các buổi họp định kỳ (có biên bản ghi nhận) hoặc tham gia xây dựng dự án/ đề án/ chương trình làm việc cấp Trường/tham gia hội thao, hội thi, hội giảng từ cấp đơn vị đến cấp thành phố đạt giải.</t>
  </si>
  <si>
    <r>
      <t xml:space="preserve">Sáng tạo, cải tiến phương pháp làm việc, nâng cao hiệu quả công việc </t>
    </r>
    <r>
      <rPr>
        <i/>
        <sz val="13"/>
        <color indexed="10"/>
        <rFont val="Times New Roman"/>
        <family val="1"/>
      </rPr>
      <t>(tổng điểm tiêu chuẩn không vượt quá 5đ)</t>
    </r>
  </si>
  <si>
    <t>10.1</t>
  </si>
  <si>
    <t>Thực hiện kiểm tra, xây dựng, cải cách quy trình làm việc của đơn vị đạt hiệu quả, phù hợp với quy định hoặc có sáng kiến/giải pháp cải tiến phương pháp làm việc nâng cao hiệu quả công việc được Ban Giám hiệu đánh giá, công nhận: 1 quy trình/sáng kiến/giải pháp (1đ), điểm tối đa (5đ)</t>
  </si>
  <si>
    <t>10.2</t>
  </si>
  <si>
    <t xml:space="preserve">Tham gia nhiệm vụ đột xuất (không có trong kế hoạch): Báo cáo, hội nghị, sửa chữa, hỗ trợ, tham gia triển lãm cấp trường có chất lượng và hiệu quả (2đ); Không thực hiện (0đ) </t>
  </si>
  <si>
    <t>III</t>
  </si>
  <si>
    <r>
      <t xml:space="preserve">Tiêu chí 3: Kết quả thực hiện chức trách, nhiệm vụ được giao </t>
    </r>
    <r>
      <rPr>
        <i/>
        <sz val="13"/>
        <color indexed="30"/>
        <rFont val="Times New Roman"/>
        <family val="1"/>
      </rPr>
      <t xml:space="preserve">(chỉ điền vào </t>
    </r>
    <r>
      <rPr>
        <b/>
        <i/>
        <sz val="13"/>
        <color indexed="30"/>
        <rFont val="Times New Roman"/>
        <family val="1"/>
      </rPr>
      <t>01 dòng</t>
    </r>
    <r>
      <rPr>
        <i/>
        <sz val="13"/>
        <color indexed="30"/>
        <rFont val="Times New Roman"/>
        <family val="1"/>
      </rPr>
      <t xml:space="preserve"> </t>
    </r>
    <r>
      <rPr>
        <b/>
        <i/>
        <sz val="13"/>
        <color indexed="30"/>
        <rFont val="Times New Roman"/>
        <family val="1"/>
      </rPr>
      <t>duy nhất</t>
    </r>
    <r>
      <rPr>
        <i/>
        <sz val="13"/>
        <color indexed="30"/>
        <rFont val="Times New Roman"/>
        <family val="1"/>
      </rPr>
      <t xml:space="preserve"> trong số các dòng bên dưới)</t>
    </r>
  </si>
  <si>
    <t>Hoàn thành từ 95% đến 100% công việc</t>
  </si>
  <si>
    <t>Hoàn thành từ 90% đến dưới 95% công việc</t>
  </si>
  <si>
    <t>Hoàn thành từ 80% đến dưới 90% công việc</t>
  </si>
  <si>
    <t>Hoàn thành từ 75% đến dưới 80% công việc</t>
  </si>
  <si>
    <t>Hoàn thành từ 70% đến dưới 75% công việc</t>
  </si>
  <si>
    <t>Hoàn thành dưới 70%</t>
  </si>
  <si>
    <t>TỔNG CỘNG (I+II+III)</t>
  </si>
  <si>
    <t>Số điểm bị trừ bổ sung (nếu có)</t>
  </si>
  <si>
    <r>
      <t>TỔNG SỐ ĐIỂM CHÍNH THỨC (*)
(</t>
    </r>
    <r>
      <rPr>
        <i/>
        <sz val="13"/>
        <color indexed="8"/>
        <rFont val="Times New Roman"/>
        <family val="1"/>
      </rPr>
      <t>Tổng số điểm đạt được - Số điểm bị trừ bổ sung)</t>
    </r>
  </si>
  <si>
    <t xml:space="preserve">KẾT QUẢ TỰ PHÂN LOẠI: </t>
  </si>
  <si>
    <t>Phân loại mức độ hoàn thành nhiệm vụ</t>
  </si>
  <si>
    <t>Khung điểm</t>
  </si>
  <si>
    <t>Tổng số điểm chính thức (*)</t>
  </si>
  <si>
    <r>
      <t xml:space="preserve">Kết quả phân loại
</t>
    </r>
    <r>
      <rPr>
        <i/>
        <sz val="12"/>
        <color indexed="8"/>
        <rFont val="Times New Roman"/>
        <family val="1"/>
      </rPr>
      <t>(đánh dấu X)</t>
    </r>
  </si>
  <si>
    <t>Cá nhân tự chấm</t>
  </si>
  <si>
    <t>Người có thẩm quyền chấm</t>
  </si>
  <si>
    <t>Cá nhân tự xếp loại</t>
  </si>
  <si>
    <t>Người có thẩm quyền xếp loại</t>
  </si>
  <si>
    <t>Hoàn thành xuất sắc nhiệm vụ</t>
  </si>
  <si>
    <t>Từ 90 đến 100</t>
  </si>
  <si>
    <t xml:space="preserve">Hoàn thành tốt nhiệm vụ  </t>
  </si>
  <si>
    <t>Từ 75 đến dưới 90</t>
  </si>
  <si>
    <t>Hoàn thành nhiệm vụ (hoặc hoàn thành nhiệm vụ nhưng còn hạn chế về năng lực)</t>
  </si>
  <si>
    <t>Từ 50 đến dưới 75</t>
  </si>
  <si>
    <t>Không hoàn thành nhiệm vụ</t>
  </si>
  <si>
    <t>Dưới 50 điểm</t>
  </si>
  <si>
    <t>Tp.HCM, ngày…… tháng …… năm 2019</t>
  </si>
  <si>
    <r>
      <t xml:space="preserve">NGƯỜI TỰ ĐÁNH GIÁ
</t>
    </r>
    <r>
      <rPr>
        <i/>
        <sz val="13"/>
        <color indexed="8"/>
        <rFont val="Times New Roman"/>
        <family val="1"/>
      </rPr>
      <t>(ký tên và ghi rõ họ tên)</t>
    </r>
  </si>
  <si>
    <t>Ý KIẾN NHẬN XÉT CỦA NGƯỜI CÓ THẨM QUYỀN ĐÁNH GIÁ:</t>
  </si>
  <si>
    <t>…………………………………………………………………………………………………………………………………………………………………………………………………………………………………………………………………………………………………………………………………………………………………………………………………………………………………………………………………………………………………………………………………………………………………..</t>
  </si>
  <si>
    <t>HIỆU TRƯỞNG</t>
  </si>
  <si>
    <t>Mẫu 1 C</t>
  </si>
  <si>
    <t>Họ và tên: TRẦN THỊ HƯƠNG</t>
  </si>
  <si>
    <t>Chức vụ: Giảng viên</t>
  </si>
  <si>
    <r>
      <t>Đơn vị công tác</t>
    </r>
    <r>
      <rPr>
        <b/>
        <i/>
        <sz val="12"/>
        <color indexed="8"/>
        <rFont val="Times New Roman"/>
        <family val="1"/>
      </rPr>
      <t xml:space="preserve"> (phòng, khoa…): </t>
    </r>
    <r>
      <rPr>
        <b/>
        <sz val="12"/>
        <color rgb="FF000000"/>
        <rFont val="Times New Roman"/>
        <family val="1"/>
      </rPr>
      <t>Khoa Cơ khí</t>
    </r>
  </si>
  <si>
    <t>Mã số CBCCVC: 01012021</t>
  </si>
  <si>
    <t>Đảm bảo ngày công kế hoạch (thực hiện đúng lịch giảng dạy, lịch họp, không xin nghỉ hoặc chuyển đổi lịch vì lý do cá nhân). Nghỉ/vắng/ thay đổi lịch (kể cả có phép) 3 lần liên tục hoặc từ 4 đến 5 lần (-1đ); từ 5 đến 7 lần (-2đ); từ lần thứ 8 trở lên, mỗi lần (-0,5đ)</t>
  </si>
  <si>
    <t>Tham gia đầy đủ, đúng giờ các buổi học chính trị, nghe thời sự, bồi dưỡng chuyên môn, nghiệp vụ,… được tổ chức tại Trường; cuộc họp của đơn vị và nhà trường (1đ). Vắng vì việc riêng có phép (-1đ/buổi)</t>
  </si>
  <si>
    <r>
      <t xml:space="preserve">Không thực hiện báo cáo, xin ý kiến, xin phép </t>
    </r>
    <r>
      <rPr>
        <sz val="13"/>
        <color indexed="10"/>
        <rFont val="Times New Roman"/>
        <family val="1"/>
      </rPr>
      <t>bằng văn bản</t>
    </r>
    <r>
      <rPr>
        <sz val="13"/>
        <rFont val="Times New Roman"/>
        <family val="1"/>
      </rPr>
      <t xml:space="preserve"> đúng thẩm quyền đơn vị phân công mỗi lần (-1đ)</t>
    </r>
  </si>
  <si>
    <t xml:space="preserve">Không chấp hành sự điều động, phân công thường xuyên và đột xuất của Trưởng đơn vị; Không thực hiện hoặc không hoàn thành các báo cáo, nhiệm vụ được giao, mỗi lần (-1đ) </t>
  </si>
  <si>
    <t>Thực hiện các kế hoạch của của khoa, của trường; trễ hạn 02 lần (-1đ).</t>
  </si>
  <si>
    <r>
      <rPr>
        <sz val="13"/>
        <color indexed="10"/>
        <rFont val="Times New Roman"/>
        <family val="1"/>
      </rPr>
      <t>Có thái độ</t>
    </r>
    <r>
      <rPr>
        <sz val="13"/>
        <rFont val="Times New Roman"/>
        <family val="1"/>
      </rPr>
      <t xml:space="preserve"> gây nhũng nhiễu, phiền hà, trục lợi cá nhân khi xử lý, giải quyết công việc. Vi phạm 1 lần (sau khi kết quả xác minh là sai phạm) (-1đ)</t>
    </r>
  </si>
  <si>
    <t>Chủ động nghiên cứu, cập nhật kịp thời các kiến thức pháp luật và chuyên môn nghiệp vụ để tham mưu, tổ chức thực hiện công việc có chất lượng.</t>
  </si>
  <si>
    <t>Cá nhân chủ động cập nhật, vận dụng các văn bản, ứng dụng công nghệ kỹ thuật mới, thực hiện đầy đủ các hoạt động chuyên môn tại đơn vị (soạn đề cương, giáo án, chương trình, mô hình học cụ, đề thi, thao giảng, dự giờ, …) đúng quy trình, quy định (1đ); không đúng quy trình, quy định 1 lần (0,5đ); 2 lần trở lên (0đ)</t>
  </si>
  <si>
    <t>Chủ động đề xuất tham mưu giải quyết công việc</t>
  </si>
  <si>
    <t>Chủ động đề xuất ý kiến với Trưởng đơn vị giải quyết công việc kịp thời được đơn vị công nhận: 1 lần ghi nhận (1đ), điểm tối đa của tiêu chí (2đ)</t>
  </si>
  <si>
    <t>Báo cáo, thực hiện chính xác, đầy đủ, đúng hạn về công tác chuyên môn và công tác GVCN/CVHT (2đ); vi phạm 1 lần (1đ); 2 lần trở lên (0đ)</t>
  </si>
  <si>
    <t>Thực hiện xây dựng nội bộ đoàn kết (2đ). Cá nhân gây mâu thuẫn 1 lần (1đ); 2 lần trở lên hoặc tham gia vận động gây mất đoàn kết nội bộ trong trường, đơn vị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</si>
  <si>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r>
      <rPr>
        <i/>
        <sz val="13"/>
        <color indexed="10"/>
        <rFont val="Times New Roman"/>
        <family val="1"/>
      </rPr>
      <t>)</t>
    </r>
  </si>
  <si>
    <t>Hoàn thành các công việc vượt tiến độ (ngoài công tác giảng dạy)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</si>
  <si>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Sáng tạo, cải tiến phương pháp làm việc, nâng cao hiệu quả công việc</t>
  </si>
  <si>
    <t>Có sáng tạo, cải tiến phương pháp làm việc, nâng cao hiệu quả công việc, có ý tưởng xây dựng môi trường xanh, sạch, đẹp  được đơn vị đánh giá trong các buổi họp (có biên bản ghi nhận) hoặc tham gia xây dựng dự án/ đề án/ chương trình làm việc cấp Trường/tham gia hội thao, hội thi cấp đơn vị đến cấp thành phố đạt giải: 1 sáng kiến/ dự án/ 1 lần tham gia hội thao, hội thi (1đ), điểm tối đa (5đ)</t>
  </si>
  <si>
    <t>`</t>
  </si>
  <si>
    <t xml:space="preserve">           TRẦN THỊ HƯƠNG</t>
  </si>
  <si>
    <t>Tp.HCM, ngày ... tháng ... năm 2023</t>
  </si>
  <si>
    <t>Mẫu 1 D</t>
  </si>
  <si>
    <t>Đảm bảo ngày công kế hoạch. Nghỉ làm việc (kể cả có phép) 3 ngày liên tục hoặc từ 4 đến 5 ngày (-1đ); từ 6 đến 7 ngày (-2đ);nghỉ từ ngày thứ 8 trở lên, mỗi ngày (-0,5đ)</t>
  </si>
  <si>
    <t>Cá nhân chủ động cập nhật, vận dụng các văn bản, ứng dụng công nghệ kỹ thuật mới, thực hiện nhiệm vụ được giao đúng quy trình, quy định (1đ); không đúng quy trình, quy định 1 lần (0,5đ); 2 lần trở lên (0đ)</t>
  </si>
  <si>
    <t>Báo cáo kịp thời, chính xác với lãnh đạo về tình hình, kết quả thực hiện nhiệm vụ được giao (2đ), không báo cáo kịp thời 1 lần (1đ); 2 lần trở lên (0đ)</t>
  </si>
  <si>
    <r>
      <t xml:space="preserve">Có trên 20% nhiệm vụ hoàn thành vượt tiến độ, có chất lượng và hiệu quả </t>
    </r>
    <r>
      <rPr>
        <i/>
        <sz val="13"/>
        <color indexed="10"/>
        <rFont val="Times New Roman"/>
        <family val="1"/>
      </rPr>
      <t xml:space="preserve">(Nếu không có trên 20% nhiệm vụ hoàn thành vượt tiến độ, có chất lượng và hiệu quả thì không có điểm; Không chia nhỏ thành các tỉ lệ thấp hơn; </t>
    </r>
    <r>
      <rPr>
        <b/>
        <i/>
        <sz val="13"/>
        <color indexed="10"/>
        <rFont val="Times New Roman"/>
        <family val="1"/>
      </rPr>
      <t>Chỉ đánh giá một mức là 8 điểm hoặc không có điểm)</t>
    </r>
  </si>
  <si>
    <t>Hoàn thành công việc được giao vượt tiến độ có chất lượng và hiệu quả, không sai sót chuyên môn; Có tham gia góp ý xây dựng cải cách quy trình làm việc, kế hoạch công tác, chương trình hành động của đơn vị/nhà trường (được đơn vị phụ trách công tác tổng hợp ghi nhận/trưởng đơn vị ghi nhận).</t>
  </si>
  <si>
    <t>BÁO CÁO TỰ ĐÁNH GIÁ KẾT QUẢ CÔNG TÁC CỦA CÁ NHÂN
Kỳ đánh giá:  Quý 1/2024</t>
  </si>
  <si>
    <t>Tp.HCM, ngày 24  tháng 3 năm 2024</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</si>
</sst>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64" formatCode="#,##0.0"/>
  </numFmts>
  <fonts count="31" x14ac:knownFonts="1">
    <font>
      <sz val="11"/>
      <color theme="1"/>
      <name val="Calibri"/>
      <family val="2"/>
      <scheme val="minor"/>
    </font>
    <font>
      <b/>
      <sz val="13"/>
      <color indexed="8"/>
      <name val="Times New Roman"/>
      <family val="1"/>
    </font>
    <font>
      <b/>
      <sz val="12"/>
      <color indexed="8"/>
      <name val="Times New Roman"/>
      <family val="1"/>
    </font>
    <font>
      <b/>
      <sz val="9"/>
      <color indexed="8"/>
      <name val="Times New Roman"/>
      <family val="1"/>
    </font>
    <font>
      <sz val="13"/>
      <color indexed="8"/>
      <name val="Times New Roman"/>
      <family val="1"/>
    </font>
    <font>
      <b/>
      <i/>
      <sz val="13"/>
      <color indexed="8"/>
      <name val="Times New Roman"/>
      <family val="1"/>
    </font>
    <font>
      <i/>
      <sz val="12"/>
      <color indexed="8"/>
      <name val="Times New Roman"/>
      <family val="1"/>
    </font>
    <font>
      <sz val="12"/>
      <color indexed="8"/>
      <name val="Times New Roman"/>
      <family val="1"/>
    </font>
    <font>
      <b/>
      <i/>
      <sz val="10"/>
      <color indexed="8"/>
      <name val="Times New Roman"/>
      <family val="1"/>
    </font>
    <font>
      <b/>
      <sz val="13.5"/>
      <color indexed="8"/>
      <name val="Times New Roman"/>
      <family val="1"/>
    </font>
    <font>
      <b/>
      <sz val="14"/>
      <color indexed="8"/>
      <name val="Times New Roman"/>
      <family val="1"/>
    </font>
    <font>
      <i/>
      <sz val="9"/>
      <color indexed="8"/>
      <name val="Times New Roman"/>
      <family val="1"/>
    </font>
    <font>
      <sz val="13"/>
      <name val="Times New Roman"/>
      <family val="1"/>
    </font>
    <font>
      <i/>
      <sz val="13"/>
      <color indexed="8"/>
      <name val="Times New Roman"/>
      <family val="1"/>
    </font>
    <font>
      <b/>
      <i/>
      <sz val="12"/>
      <color indexed="8"/>
      <name val="Times New Roman"/>
      <family val="1"/>
    </font>
    <font>
      <sz val="13"/>
      <color indexed="30"/>
      <name val="Times New Roman"/>
      <family val="1"/>
    </font>
    <font>
      <b/>
      <sz val="13"/>
      <color indexed="30"/>
      <name val="Times New Roman"/>
      <family val="1"/>
    </font>
    <font>
      <i/>
      <sz val="13"/>
      <name val="Times New Roman"/>
      <family val="1"/>
    </font>
    <font>
      <i/>
      <sz val="13"/>
      <color indexed="10"/>
      <name val="Times New Roman"/>
      <family val="1"/>
    </font>
    <font>
      <b/>
      <i/>
      <sz val="13"/>
      <color indexed="10"/>
      <name val="Times New Roman"/>
      <family val="1"/>
    </font>
    <font>
      <i/>
      <sz val="13"/>
      <color indexed="30"/>
      <name val="Times New Roman"/>
      <family val="1"/>
    </font>
    <font>
      <b/>
      <i/>
      <sz val="13"/>
      <color indexed="30"/>
      <name val="Times New Roman"/>
      <family val="1"/>
    </font>
    <font>
      <sz val="13"/>
      <color indexed="10"/>
      <name val="Times New Roman"/>
      <family val="1"/>
    </font>
    <font>
      <b/>
      <sz val="13"/>
      <color rgb="FF0070C0"/>
      <name val="Times New Roman"/>
      <family val="1"/>
    </font>
    <font>
      <b/>
      <sz val="13"/>
      <color theme="0"/>
      <name val="Times New Roman"/>
      <family val="1"/>
    </font>
    <font>
      <b/>
      <i/>
      <sz val="13"/>
      <color rgb="FF0070C0"/>
      <name val="Times New Roman"/>
      <family val="1"/>
    </font>
    <font>
      <sz val="11"/>
      <color theme="1"/>
      <name val="Times New Roman"/>
      <family val="1"/>
    </font>
    <font>
      <sz val="11"/>
      <color rgb="FFFF0000"/>
      <name val="Times New Roman"/>
      <family val="1"/>
    </font>
    <font>
      <sz val="13"/>
      <color rgb="FF0070C0"/>
      <name val="Times New Roman"/>
      <family val="1"/>
    </font>
    <font>
      <sz val="13"/>
      <color theme="0"/>
      <name val="Times New Roman"/>
      <family val="1"/>
    </font>
    <font>
      <b/>
      <sz val="12"/>
      <color rgb="FF000000"/>
      <name val="Times New Roman"/>
      <family val="1"/>
    </font>
  </fonts>
  <fills count="3">
    <fill>
      <patternFill patternType="none"/>
    </fill>
    <fill>
      <patternFill patternType="gray125"/>
    </fill>
    <fill>
      <patternFill patternType="solid">
        <fgColor theme="0"/>
        <bgColor indexed="64"/>
      </patternFill>
    </fill>
  </fills>
  <borders count="13">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top/>
      <bottom style="thin">
        <color indexed="64"/>
      </bottom>
      <diagonal/>
    </border>
    <border>
      <left/>
      <right style="thin">
        <color indexed="64"/>
      </right>
      <top/>
      <bottom style="thin">
        <color indexed="64"/>
      </bottom>
      <diagonal/>
    </border>
    <border>
      <left style="thin">
        <color indexed="64"/>
      </left>
      <right style="thin">
        <color indexed="64"/>
      </right>
      <top/>
      <bottom style="thin">
        <color indexed="64"/>
      </bottom>
      <diagonal/>
    </border>
  </borders>
  <cellStyleXfs count="1">
    <xf numFmtId="0" fontId="0" fillId="0" borderId="0"/>
  </cellStyleXfs>
  <cellXfs count="100">
    <xf numFmtId="0" fontId="0" fillId="0" borderId="0" xfId="0"/>
    <xf numFmtId="0" fontId="1" fillId="0" borderId="0" xfId="0" applyFont="1" applyAlignment="1" applyProtection="1">
      <alignment horizontal="center" vertical="center" wrapText="1"/>
      <protection locked="0"/>
    </xf>
    <xf numFmtId="0" fontId="2" fillId="0" borderId="0" xfId="0" applyFont="1" applyAlignment="1" applyProtection="1">
      <alignment horizontal="center" vertical="center" wrapText="1"/>
      <protection locked="0"/>
    </xf>
    <xf numFmtId="0" fontId="3" fillId="0" borderId="0" xfId="0" applyFont="1" applyAlignment="1" applyProtection="1">
      <alignment horizontal="center" vertical="center" wrapText="1"/>
      <protection locked="0"/>
    </xf>
    <xf numFmtId="0" fontId="4" fillId="0" borderId="0" xfId="0" applyFont="1" applyAlignment="1" applyProtection="1">
      <alignment horizontal="center" vertical="center" wrapText="1"/>
      <protection locked="0"/>
    </xf>
    <xf numFmtId="0" fontId="5" fillId="0" borderId="0" xfId="0" applyFont="1" applyAlignment="1" applyProtection="1">
      <alignment horizontal="center" vertical="center" wrapText="1"/>
      <protection locked="0"/>
    </xf>
    <xf numFmtId="0" fontId="4" fillId="2" borderId="0" xfId="0" applyFont="1" applyFill="1" applyAlignment="1" applyProtection="1">
      <alignment horizontal="center" vertical="center" wrapText="1"/>
      <protection locked="0"/>
    </xf>
    <xf numFmtId="0" fontId="6" fillId="0" borderId="0" xfId="0" applyFont="1" applyAlignment="1" applyProtection="1">
      <alignment horizontal="center" vertical="center" wrapText="1"/>
      <protection locked="0"/>
    </xf>
    <xf numFmtId="0" fontId="7" fillId="0" borderId="0" xfId="0" applyFont="1" applyAlignment="1" applyProtection="1">
      <alignment horizontal="center" vertical="center" wrapText="1"/>
      <protection locked="0"/>
    </xf>
    <xf numFmtId="0" fontId="7" fillId="0" borderId="0" xfId="0" applyFont="1" applyAlignment="1" applyProtection="1">
      <alignment horizontal="left" vertical="center" wrapText="1"/>
      <protection locked="0"/>
    </xf>
    <xf numFmtId="0" fontId="8" fillId="0" borderId="0" xfId="0" applyFont="1" applyAlignment="1" applyProtection="1">
      <alignment horizontal="center" vertical="center" wrapText="1"/>
      <protection locked="0"/>
    </xf>
    <xf numFmtId="0" fontId="9" fillId="0" borderId="0" xfId="0" applyFont="1" applyAlignment="1" applyProtection="1">
      <alignment vertical="center" wrapText="1"/>
      <protection locked="0"/>
    </xf>
    <xf numFmtId="0" fontId="23" fillId="0" borderId="1" xfId="0" applyFont="1" applyBorder="1" applyAlignment="1">
      <alignment horizontal="center" vertical="center" wrapText="1"/>
    </xf>
    <xf numFmtId="164" fontId="23" fillId="0" borderId="1" xfId="0" applyNumberFormat="1" applyFont="1" applyBorder="1" applyAlignment="1">
      <alignment horizontal="center" vertical="center" wrapText="1"/>
    </xf>
    <xf numFmtId="164" fontId="24" fillId="0" borderId="1" xfId="0" applyNumberFormat="1" applyFont="1" applyBorder="1" applyAlignment="1">
      <alignment horizontal="center" vertical="center" wrapText="1"/>
    </xf>
    <xf numFmtId="0" fontId="4" fillId="0" borderId="1" xfId="0" applyFont="1" applyBorder="1" applyAlignment="1" applyProtection="1">
      <alignment horizontal="center" vertical="center" wrapText="1"/>
      <protection locked="0"/>
    </xf>
    <xf numFmtId="0" fontId="4" fillId="0" borderId="1" xfId="0" applyFont="1" applyBorder="1" applyAlignment="1">
      <alignment horizontal="center" vertical="center" wrapText="1"/>
    </xf>
    <xf numFmtId="0" fontId="12" fillId="0" borderId="1" xfId="0" applyFont="1" applyBorder="1" applyAlignment="1" applyProtection="1">
      <alignment horizontal="center" vertical="center" wrapText="1"/>
      <protection locked="0"/>
    </xf>
    <xf numFmtId="0" fontId="5" fillId="0" borderId="1" xfId="0" applyFont="1" applyBorder="1" applyAlignment="1">
      <alignment horizontal="center" vertical="center" wrapText="1"/>
    </xf>
    <xf numFmtId="0" fontId="5" fillId="0" borderId="1" xfId="0" applyFont="1" applyBorder="1" applyAlignment="1" applyProtection="1">
      <alignment horizontal="center" vertical="center" wrapText="1"/>
      <protection locked="0"/>
    </xf>
    <xf numFmtId="0" fontId="25" fillId="0" borderId="1" xfId="0" applyFont="1" applyBorder="1" applyAlignment="1" applyProtection="1">
      <alignment horizontal="center" vertical="center" wrapText="1"/>
      <protection locked="0"/>
    </xf>
    <xf numFmtId="0" fontId="12" fillId="0" borderId="1" xfId="0" applyFont="1" applyBorder="1" applyAlignment="1">
      <alignment horizontal="center" vertical="center" wrapText="1"/>
    </xf>
    <xf numFmtId="0" fontId="26" fillId="0" borderId="1" xfId="0" applyFont="1" applyBorder="1" applyAlignment="1">
      <alignment vertical="center" wrapText="1"/>
    </xf>
    <xf numFmtId="0" fontId="27" fillId="0" borderId="1" xfId="0" applyFont="1" applyBorder="1" applyAlignment="1">
      <alignment vertical="center" wrapText="1"/>
    </xf>
    <xf numFmtId="0" fontId="28" fillId="0" borderId="1" xfId="0" applyFont="1" applyBorder="1" applyAlignment="1" applyProtection="1">
      <alignment horizontal="center" vertical="center" wrapText="1"/>
      <protection locked="0"/>
    </xf>
    <xf numFmtId="164" fontId="23" fillId="0" borderId="1" xfId="0" applyNumberFormat="1" applyFont="1" applyBorder="1" applyAlignment="1" applyProtection="1">
      <alignment horizontal="center" vertical="center" wrapText="1"/>
      <protection locked="0"/>
    </xf>
    <xf numFmtId="0" fontId="4" fillId="2" borderId="1" xfId="0" applyFont="1" applyFill="1" applyBorder="1" applyAlignment="1" applyProtection="1">
      <alignment horizontal="center" vertical="center" wrapText="1"/>
      <protection locked="0"/>
    </xf>
    <xf numFmtId="0" fontId="23" fillId="2" borderId="1" xfId="0" applyFont="1" applyFill="1" applyBorder="1" applyAlignment="1">
      <alignment horizontal="center" vertical="center" wrapText="1"/>
    </xf>
    <xf numFmtId="164" fontId="24" fillId="2" borderId="1" xfId="0" applyNumberFormat="1" applyFont="1" applyFill="1" applyBorder="1" applyAlignment="1">
      <alignment horizontal="center" vertical="center" wrapText="1"/>
    </xf>
    <xf numFmtId="164" fontId="23" fillId="2" borderId="1" xfId="0" applyNumberFormat="1" applyFont="1" applyFill="1" applyBorder="1" applyAlignment="1" applyProtection="1">
      <alignment horizontal="center" vertical="center" wrapText="1"/>
      <protection locked="0"/>
    </xf>
    <xf numFmtId="0" fontId="1" fillId="0" borderId="1" xfId="0" applyFont="1" applyBorder="1" applyAlignment="1">
      <alignment horizontal="center" vertical="center" wrapText="1"/>
    </xf>
    <xf numFmtId="0" fontId="24" fillId="0" borderId="1" xfId="0" applyFont="1" applyBorder="1" applyAlignment="1">
      <alignment horizontal="center" vertical="center" wrapText="1"/>
    </xf>
    <xf numFmtId="0" fontId="7" fillId="0" borderId="1" xfId="0" applyFont="1" applyBorder="1" applyAlignment="1" applyProtection="1">
      <alignment horizontal="center" vertical="center" wrapText="1"/>
      <protection locked="0"/>
    </xf>
    <xf numFmtId="0" fontId="29" fillId="0" borderId="1" xfId="0" applyFont="1" applyBorder="1" applyAlignment="1">
      <alignment horizontal="center" vertical="center" wrapText="1"/>
    </xf>
    <xf numFmtId="0" fontId="13" fillId="0" borderId="0" xfId="0" applyFont="1" applyAlignment="1" applyProtection="1">
      <alignment vertical="center" wrapText="1"/>
      <protection locked="0"/>
    </xf>
    <xf numFmtId="0" fontId="1" fillId="0" borderId="0" xfId="0" applyFont="1" applyAlignment="1" applyProtection="1">
      <alignment vertical="top" wrapText="1"/>
      <protection locked="0"/>
    </xf>
    <xf numFmtId="0" fontId="6" fillId="0" borderId="0" xfId="0" applyFont="1" applyAlignment="1" applyProtection="1">
      <alignment vertical="center" wrapText="1"/>
      <protection locked="0"/>
    </xf>
    <xf numFmtId="0" fontId="6" fillId="0" borderId="0" xfId="0" applyFont="1" applyAlignment="1" applyProtection="1">
      <alignment horizontal="left" vertical="center" wrapText="1"/>
      <protection locked="0"/>
    </xf>
    <xf numFmtId="0" fontId="7" fillId="0" borderId="1" xfId="0" applyFont="1" applyBorder="1" applyAlignment="1">
      <alignment horizontal="center" vertical="center" wrapText="1"/>
    </xf>
    <xf numFmtId="0" fontId="2" fillId="0" borderId="0" xfId="0" applyFont="1" applyAlignment="1" applyProtection="1">
      <alignment horizontal="center" vertical="center"/>
      <protection locked="0"/>
    </xf>
    <xf numFmtId="0" fontId="11" fillId="0" borderId="1" xfId="0" quotePrefix="1" applyFont="1" applyBorder="1" applyAlignment="1" applyProtection="1">
      <alignment horizontal="center" vertical="center" wrapText="1"/>
      <protection locked="0"/>
    </xf>
    <xf numFmtId="0" fontId="10" fillId="0" borderId="0" xfId="0" applyFont="1" applyAlignment="1" applyProtection="1">
      <alignment horizontal="center" vertical="center"/>
      <protection locked="0"/>
    </xf>
    <xf numFmtId="0" fontId="2" fillId="0" borderId="0" xfId="0" applyFont="1" applyAlignment="1" applyProtection="1">
      <alignment horizontal="left" vertical="center" wrapText="1"/>
      <protection locked="0"/>
    </xf>
    <xf numFmtId="0" fontId="2" fillId="0" borderId="1" xfId="0" applyFont="1" applyBorder="1" applyAlignment="1" applyProtection="1">
      <alignment horizontal="center" vertical="center" wrapText="1"/>
      <protection locked="0"/>
    </xf>
    <xf numFmtId="0" fontId="1" fillId="0" borderId="1" xfId="0" applyFont="1" applyBorder="1" applyAlignment="1" applyProtection="1">
      <alignment horizontal="center" vertical="center" wrapText="1"/>
      <protection locked="0"/>
    </xf>
    <xf numFmtId="0" fontId="12" fillId="0" borderId="2" xfId="0" applyFont="1" applyBorder="1" applyAlignment="1" applyProtection="1">
      <alignment horizontal="justify" vertical="center" wrapText="1"/>
      <protection locked="0"/>
    </xf>
    <xf numFmtId="0" fontId="12" fillId="0" borderId="3" xfId="0" applyFont="1" applyBorder="1" applyAlignment="1" applyProtection="1">
      <alignment horizontal="justify" vertical="center" wrapText="1"/>
      <protection locked="0"/>
    </xf>
    <xf numFmtId="0" fontId="12" fillId="0" borderId="4" xfId="0" applyFont="1" applyBorder="1" applyAlignment="1" applyProtection="1">
      <alignment horizontal="justify" vertical="center" wrapText="1"/>
      <protection locked="0"/>
    </xf>
    <xf numFmtId="0" fontId="1" fillId="0" borderId="0" xfId="0" applyFont="1" applyAlignment="1" applyProtection="1">
      <alignment horizontal="center" vertical="top" wrapText="1"/>
      <protection locked="0"/>
    </xf>
    <xf numFmtId="0" fontId="1" fillId="0" borderId="0" xfId="0" applyFont="1" applyAlignment="1" applyProtection="1">
      <alignment horizontal="center" vertical="center" wrapText="1"/>
      <protection locked="0"/>
    </xf>
    <xf numFmtId="0" fontId="10" fillId="0" borderId="0" xfId="0" quotePrefix="1" applyFont="1" applyAlignment="1" applyProtection="1">
      <alignment horizontal="center" vertical="center" wrapText="1"/>
      <protection locked="0"/>
    </xf>
    <xf numFmtId="0" fontId="10" fillId="0" borderId="0" xfId="0" applyFont="1" applyAlignment="1" applyProtection="1">
      <alignment horizontal="center" vertical="center" wrapText="1"/>
      <protection locked="0"/>
    </xf>
    <xf numFmtId="0" fontId="2" fillId="0" borderId="0" xfId="0" applyFont="1" applyAlignment="1" applyProtection="1">
      <alignment horizontal="left" vertical="center" wrapText="1"/>
      <protection locked="0"/>
    </xf>
    <xf numFmtId="0" fontId="1" fillId="0" borderId="1" xfId="0" applyFont="1" applyBorder="1" applyAlignment="1" applyProtection="1">
      <alignment horizontal="center" vertical="center" wrapText="1"/>
      <protection locked="0"/>
    </xf>
    <xf numFmtId="0" fontId="11" fillId="0" borderId="2" xfId="0" quotePrefix="1" applyFont="1" applyBorder="1" applyAlignment="1" applyProtection="1">
      <alignment horizontal="center" vertical="center" wrapText="1"/>
      <protection locked="0"/>
    </xf>
    <xf numFmtId="0" fontId="11" fillId="0" borderId="3" xfId="0" applyFont="1" applyBorder="1" applyAlignment="1" applyProtection="1">
      <alignment horizontal="center" vertical="center" wrapText="1"/>
      <protection locked="0"/>
    </xf>
    <xf numFmtId="0" fontId="11" fillId="0" borderId="4" xfId="0" applyFont="1" applyBorder="1" applyAlignment="1" applyProtection="1">
      <alignment horizontal="center" vertical="center" wrapText="1"/>
      <protection locked="0"/>
    </xf>
    <xf numFmtId="0" fontId="23" fillId="0" borderId="1" xfId="0" applyFont="1" applyBorder="1" applyAlignment="1" applyProtection="1">
      <alignment horizontal="justify" vertical="center" wrapText="1"/>
      <protection locked="0"/>
    </xf>
    <xf numFmtId="0" fontId="23" fillId="0" borderId="2" xfId="0" applyFont="1" applyBorder="1" applyAlignment="1" applyProtection="1">
      <alignment horizontal="justify" vertical="center" wrapText="1"/>
      <protection locked="0"/>
    </xf>
    <xf numFmtId="0" fontId="23" fillId="0" borderId="3" xfId="0" applyFont="1" applyBorder="1" applyAlignment="1" applyProtection="1">
      <alignment horizontal="justify" vertical="center" wrapText="1"/>
      <protection locked="0"/>
    </xf>
    <xf numFmtId="0" fontId="23" fillId="0" borderId="4" xfId="0" applyFont="1" applyBorder="1" applyAlignment="1" applyProtection="1">
      <alignment horizontal="justify" vertical="center" wrapText="1"/>
      <protection locked="0"/>
    </xf>
    <xf numFmtId="0" fontId="23" fillId="0" borderId="2" xfId="0" applyFont="1" applyBorder="1" applyAlignment="1" applyProtection="1">
      <alignment horizontal="left" vertical="center" wrapText="1"/>
      <protection locked="0"/>
    </xf>
    <xf numFmtId="0" fontId="23" fillId="0" borderId="3" xfId="0" applyFont="1" applyBorder="1" applyAlignment="1" applyProtection="1">
      <alignment horizontal="left" vertical="center" wrapText="1"/>
      <protection locked="0"/>
    </xf>
    <xf numFmtId="0" fontId="23" fillId="0" borderId="4" xfId="0" applyFont="1" applyBorder="1" applyAlignment="1" applyProtection="1">
      <alignment horizontal="left" vertical="center" wrapText="1"/>
      <protection locked="0"/>
    </xf>
    <xf numFmtId="0" fontId="12" fillId="0" borderId="1" xfId="0" applyFont="1" applyBorder="1" applyAlignment="1" applyProtection="1">
      <alignment horizontal="justify" vertical="center" wrapText="1"/>
      <protection locked="0"/>
    </xf>
    <xf numFmtId="0" fontId="4" fillId="0" borderId="2" xfId="0" applyFont="1" applyBorder="1" applyAlignment="1" applyProtection="1">
      <alignment horizontal="justify" vertical="center" wrapText="1"/>
      <protection locked="0"/>
    </xf>
    <xf numFmtId="0" fontId="4" fillId="0" borderId="3" xfId="0" applyFont="1" applyBorder="1" applyAlignment="1" applyProtection="1">
      <alignment horizontal="justify" vertical="center" wrapText="1"/>
      <protection locked="0"/>
    </xf>
    <xf numFmtId="0" fontId="4" fillId="0" borderId="4" xfId="0" applyFont="1" applyBorder="1" applyAlignment="1" applyProtection="1">
      <alignment horizontal="justify" vertical="center" wrapText="1"/>
      <protection locked="0"/>
    </xf>
    <xf numFmtId="0" fontId="1" fillId="0" borderId="2" xfId="0" applyFont="1" applyBorder="1" applyAlignment="1" applyProtection="1">
      <alignment horizontal="center" vertical="center" wrapText="1"/>
      <protection locked="0"/>
    </xf>
    <xf numFmtId="0" fontId="1" fillId="0" borderId="3" xfId="0" applyFont="1" applyBorder="1" applyAlignment="1" applyProtection="1">
      <alignment horizontal="center" vertical="center" wrapText="1"/>
      <protection locked="0"/>
    </xf>
    <xf numFmtId="0" fontId="1" fillId="0" borderId="4" xfId="0" applyFont="1" applyBorder="1" applyAlignment="1" applyProtection="1">
      <alignment horizontal="center" vertical="center" wrapText="1"/>
      <protection locked="0"/>
    </xf>
    <xf numFmtId="0" fontId="5" fillId="0" borderId="2" xfId="0" applyFont="1" applyBorder="1" applyAlignment="1" applyProtection="1">
      <alignment horizontal="center" vertical="center" wrapText="1"/>
      <protection locked="0"/>
    </xf>
    <xf numFmtId="0" fontId="5" fillId="0" borderId="3" xfId="0" applyFont="1" applyBorder="1" applyAlignment="1" applyProtection="1">
      <alignment horizontal="center" vertical="center" wrapText="1"/>
      <protection locked="0"/>
    </xf>
    <xf numFmtId="0" fontId="5" fillId="0" borderId="4" xfId="0" applyFont="1" applyBorder="1" applyAlignment="1" applyProtection="1">
      <alignment horizontal="center" vertical="center" wrapText="1"/>
      <protection locked="0"/>
    </xf>
    <xf numFmtId="0" fontId="2" fillId="0" borderId="1" xfId="0" applyFont="1" applyBorder="1" applyAlignment="1" applyProtection="1">
      <alignment horizontal="center" vertical="center" wrapText="1"/>
      <protection locked="0"/>
    </xf>
    <xf numFmtId="0" fontId="2" fillId="0" borderId="10" xfId="0" applyFont="1" applyBorder="1" applyAlignment="1" applyProtection="1">
      <alignment horizontal="center" vertical="center" wrapText="1"/>
      <protection locked="0"/>
    </xf>
    <xf numFmtId="0" fontId="2" fillId="0" borderId="2" xfId="0" applyFont="1" applyBorder="1" applyAlignment="1" applyProtection="1">
      <alignment horizontal="justify" vertical="center" wrapText="1"/>
      <protection locked="0"/>
    </xf>
    <xf numFmtId="0" fontId="2" fillId="0" borderId="3" xfId="0" applyFont="1" applyBorder="1" applyAlignment="1" applyProtection="1">
      <alignment horizontal="justify" vertical="center" wrapText="1"/>
      <protection locked="0"/>
    </xf>
    <xf numFmtId="0" fontId="2" fillId="0" borderId="4" xfId="0" applyFont="1" applyBorder="1" applyAlignment="1" applyProtection="1">
      <alignment horizontal="justify" vertical="center" wrapText="1"/>
      <protection locked="0"/>
    </xf>
    <xf numFmtId="0" fontId="13" fillId="0" borderId="6" xfId="0" applyFont="1" applyBorder="1" applyAlignment="1" applyProtection="1">
      <alignment horizontal="center" vertical="center" wrapText="1"/>
      <protection locked="0"/>
    </xf>
    <xf numFmtId="0" fontId="2" fillId="0" borderId="8" xfId="0" applyFont="1" applyBorder="1" applyAlignment="1" applyProtection="1">
      <alignment horizontal="center" vertical="center" wrapText="1"/>
      <protection locked="0"/>
    </xf>
    <xf numFmtId="0" fontId="2" fillId="0" borderId="12" xfId="0" applyFont="1" applyBorder="1" applyAlignment="1" applyProtection="1">
      <alignment horizontal="center" vertical="center" wrapText="1"/>
      <protection locked="0"/>
    </xf>
    <xf numFmtId="0" fontId="2" fillId="0" borderId="5" xfId="0" applyFont="1" applyBorder="1" applyAlignment="1" applyProtection="1">
      <alignment horizontal="center" vertical="center" wrapText="1"/>
      <protection locked="0"/>
    </xf>
    <xf numFmtId="0" fontId="2" fillId="0" borderId="6" xfId="0" applyFont="1" applyBorder="1" applyAlignment="1" applyProtection="1">
      <alignment horizontal="center" vertical="center" wrapText="1"/>
      <protection locked="0"/>
    </xf>
    <xf numFmtId="0" fontId="2" fillId="0" borderId="7" xfId="0" applyFont="1" applyBorder="1" applyAlignment="1" applyProtection="1">
      <alignment horizontal="center" vertical="center" wrapText="1"/>
      <protection locked="0"/>
    </xf>
    <xf numFmtId="0" fontId="2" fillId="0" borderId="9" xfId="0" applyFont="1" applyBorder="1" applyAlignment="1" applyProtection="1">
      <alignment horizontal="center" vertical="center" wrapText="1"/>
      <protection locked="0"/>
    </xf>
    <xf numFmtId="0" fontId="2" fillId="0" borderId="11" xfId="0" applyFont="1" applyBorder="1" applyAlignment="1" applyProtection="1">
      <alignment horizontal="center" vertical="center" wrapText="1"/>
      <protection locked="0"/>
    </xf>
    <xf numFmtId="0" fontId="4" fillId="0" borderId="2" xfId="0" applyFont="1" applyBorder="1" applyAlignment="1" applyProtection="1">
      <alignment horizontal="center" vertical="center" wrapText="1"/>
      <protection locked="0"/>
    </xf>
    <xf numFmtId="0" fontId="4" fillId="0" borderId="3" xfId="0" applyFont="1" applyBorder="1" applyAlignment="1" applyProtection="1">
      <alignment horizontal="center" vertical="center" wrapText="1"/>
      <protection locked="0"/>
    </xf>
    <xf numFmtId="0" fontId="4" fillId="0" borderId="4" xfId="0" applyFont="1" applyBorder="1" applyAlignment="1" applyProtection="1">
      <alignment horizontal="center" vertical="center" wrapText="1"/>
      <protection locked="0"/>
    </xf>
    <xf numFmtId="0" fontId="13" fillId="0" borderId="0" xfId="0" applyFont="1" applyAlignment="1" applyProtection="1">
      <alignment horizontal="center" vertical="center" wrapText="1"/>
      <protection locked="0"/>
    </xf>
    <xf numFmtId="0" fontId="2" fillId="0" borderId="2" xfId="0" applyFont="1" applyBorder="1" applyAlignment="1" applyProtection="1">
      <alignment horizontal="center" vertical="center" wrapText="1"/>
      <protection locked="0"/>
    </xf>
    <xf numFmtId="0" fontId="2" fillId="0" borderId="4" xfId="0" applyFont="1" applyBorder="1" applyAlignment="1" applyProtection="1">
      <alignment horizontal="center" vertical="center" wrapText="1"/>
      <protection locked="0"/>
    </xf>
    <xf numFmtId="0" fontId="30" fillId="0" borderId="0" xfId="0" applyFont="1" applyAlignment="1" applyProtection="1">
      <alignment horizontal="left" vertical="center" wrapText="1"/>
      <protection locked="0"/>
    </xf>
    <xf numFmtId="0" fontId="23" fillId="2" borderId="2" xfId="0" applyFont="1" applyFill="1" applyBorder="1" applyAlignment="1" applyProtection="1">
      <alignment horizontal="left" wrapText="1"/>
      <protection locked="0"/>
    </xf>
    <xf numFmtId="0" fontId="23" fillId="2" borderId="3" xfId="0" applyFont="1" applyFill="1" applyBorder="1" applyAlignment="1" applyProtection="1">
      <alignment horizontal="left" wrapText="1"/>
      <protection locked="0"/>
    </xf>
    <xf numFmtId="0" fontId="23" fillId="2" borderId="4" xfId="0" applyFont="1" applyFill="1" applyBorder="1" applyAlignment="1" applyProtection="1">
      <alignment horizontal="left" wrapText="1"/>
      <protection locked="0"/>
    </xf>
    <xf numFmtId="0" fontId="12" fillId="2" borderId="2" xfId="0" applyFont="1" applyFill="1" applyBorder="1" applyAlignment="1" applyProtection="1">
      <alignment horizontal="left" vertical="center" wrapText="1"/>
      <protection locked="0"/>
    </xf>
    <xf numFmtId="0" fontId="12" fillId="2" borderId="3" xfId="0" applyFont="1" applyFill="1" applyBorder="1" applyAlignment="1" applyProtection="1">
      <alignment horizontal="left" vertical="center" wrapText="1"/>
      <protection locked="0"/>
    </xf>
    <xf numFmtId="0" fontId="12" fillId="2" borderId="4" xfId="0" applyFont="1" applyFill="1" applyBorder="1" applyAlignment="1" applyProtection="1">
      <alignment horizontal="left" vertical="center" wrapText="1"/>
      <protection locked="0"/>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worksheet" Target="worksheets/sheet3.xml"/><Relationship Id="rId7" Type="http://schemas.openxmlformats.org/officeDocument/2006/relationships/calcChain" Target="calcChain.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haredStrings" Target="sharedStrings.xml"/><Relationship Id="rId5" Type="http://schemas.openxmlformats.org/officeDocument/2006/relationships/styles" Target="styles.xml"/><Relationship Id="rId4" Type="http://schemas.openxmlformats.org/officeDocument/2006/relationships/theme" Target="theme/theme1.xml"/></Relationships>
</file>

<file path=xl/drawings/drawing1.xml><?xml version="1.0" encoding="utf-8"?>
<xdr:wsDr xmlns:xdr="http://schemas.openxmlformats.org/drawingml/2006/spreadsheetDrawing" xmlns:a="http://schemas.openxmlformats.org/drawingml/2006/main">
  <xdr:twoCellAnchor>
    <xdr:from>
      <xdr:col>1</xdr:col>
      <xdr:colOff>777880</xdr:colOff>
      <xdr:row>2</xdr:row>
      <xdr:rowOff>47651</xdr:rowOff>
    </xdr:from>
    <xdr:to>
      <xdr:col>1</xdr:col>
      <xdr:colOff>1617734</xdr:colOff>
      <xdr:row>2</xdr:row>
      <xdr:rowOff>47652</xdr:rowOff>
    </xdr:to>
    <xdr:cxnSp macro="">
      <xdr:nvCxnSpPr>
        <xdr:cNvPr id="2" name="Straight Connector 1">
          <a:extLst>
            <a:ext uri="{FF2B5EF4-FFF2-40B4-BE49-F238E27FC236}">
              <a16:creationId xmlns:a16="http://schemas.microsoft.com/office/drawing/2014/main" id="{5174C766-04D2-4194-8E72-4A478A17962C}"/>
            </a:ext>
          </a:extLst>
        </xdr:cNvPr>
        <xdr:cNvCxnSpPr/>
      </xdr:nvCxnSpPr>
      <xdr:spPr>
        <a:xfrm flipV="1">
          <a:off x="1116965" y="866775"/>
          <a:ext cx="81661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78311</xdr:colOff>
      <xdr:row>1</xdr:row>
      <xdr:rowOff>433098</xdr:rowOff>
    </xdr:to>
    <xdr:cxnSp macro="">
      <xdr:nvCxnSpPr>
        <xdr:cNvPr id="3" name="Straight Connector 2">
          <a:extLst>
            <a:ext uri="{FF2B5EF4-FFF2-40B4-BE49-F238E27FC236}">
              <a16:creationId xmlns:a16="http://schemas.microsoft.com/office/drawing/2014/main" id="{73DD2357-CBF0-46BA-84D0-24EBE602C178}"/>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2.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E964CFC1-BDD8-4219-9D9F-7E794B1CA613}"/>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78336</xdr:colOff>
      <xdr:row>1</xdr:row>
      <xdr:rowOff>433098</xdr:rowOff>
    </xdr:to>
    <xdr:cxnSp macro="">
      <xdr:nvCxnSpPr>
        <xdr:cNvPr id="3" name="Straight Connector 2">
          <a:extLst>
            <a:ext uri="{FF2B5EF4-FFF2-40B4-BE49-F238E27FC236}">
              <a16:creationId xmlns:a16="http://schemas.microsoft.com/office/drawing/2014/main" id="{0A889D15-361C-48AA-BF1C-852DB8ABAFA9}"/>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drawings/drawing3.xml><?xml version="1.0" encoding="utf-8"?>
<xdr:wsDr xmlns:xdr="http://schemas.openxmlformats.org/drawingml/2006/spreadsheetDrawing" xmlns:a="http://schemas.openxmlformats.org/drawingml/2006/main">
  <xdr:twoCellAnchor>
    <xdr:from>
      <xdr:col>1</xdr:col>
      <xdr:colOff>777880</xdr:colOff>
      <xdr:row>2</xdr:row>
      <xdr:rowOff>39700</xdr:rowOff>
    </xdr:from>
    <xdr:to>
      <xdr:col>1</xdr:col>
      <xdr:colOff>1609062</xdr:colOff>
      <xdr:row>2</xdr:row>
      <xdr:rowOff>39701</xdr:rowOff>
    </xdr:to>
    <xdr:cxnSp macro="">
      <xdr:nvCxnSpPr>
        <xdr:cNvPr id="2" name="Straight Connector 1">
          <a:extLst>
            <a:ext uri="{FF2B5EF4-FFF2-40B4-BE49-F238E27FC236}">
              <a16:creationId xmlns:a16="http://schemas.microsoft.com/office/drawing/2014/main" id="{ACE8B645-C8BE-4A90-88ED-11ED87733150}"/>
            </a:ext>
          </a:extLst>
        </xdr:cNvPr>
        <xdr:cNvCxnSpPr/>
      </xdr:nvCxnSpPr>
      <xdr:spPr>
        <a:xfrm flipV="1">
          <a:off x="1116965" y="858520"/>
          <a:ext cx="807720" cy="0"/>
        </a:xfrm>
        <a:prstGeom prst="line">
          <a:avLst/>
        </a:prstGeom>
        <a:ln>
          <a:solidFill>
            <a:sysClr val="windowText" lastClr="000000"/>
          </a:solidFill>
        </a:ln>
      </xdr:spPr>
      <xdr:style>
        <a:lnRef idx="1">
          <a:schemeClr val="accent1"/>
        </a:lnRef>
        <a:fillRef idx="0">
          <a:schemeClr val="accent1"/>
        </a:fillRef>
        <a:effectRef idx="0">
          <a:schemeClr val="accent1"/>
        </a:effectRef>
        <a:fontRef idx="minor">
          <a:schemeClr val="tx1"/>
        </a:fontRef>
      </xdr:style>
    </xdr:cxnSp>
    <xdr:clientData/>
  </xdr:twoCellAnchor>
  <xdr:twoCellAnchor>
    <xdr:from>
      <xdr:col>4</xdr:col>
      <xdr:colOff>272746</xdr:colOff>
      <xdr:row>1</xdr:row>
      <xdr:rowOff>433098</xdr:rowOff>
    </xdr:from>
    <xdr:to>
      <xdr:col>7</xdr:col>
      <xdr:colOff>78330</xdr:colOff>
      <xdr:row>1</xdr:row>
      <xdr:rowOff>433098</xdr:rowOff>
    </xdr:to>
    <xdr:cxnSp macro="">
      <xdr:nvCxnSpPr>
        <xdr:cNvPr id="3" name="Straight Connector 2">
          <a:extLst>
            <a:ext uri="{FF2B5EF4-FFF2-40B4-BE49-F238E27FC236}">
              <a16:creationId xmlns:a16="http://schemas.microsoft.com/office/drawing/2014/main" id="{A569D2EE-6E05-438D-AE00-C4CC9054F841}"/>
            </a:ext>
          </a:extLst>
        </xdr:cNvPr>
        <xdr:cNvCxnSpPr/>
      </xdr:nvCxnSpPr>
      <xdr:spPr>
        <a:xfrm>
          <a:off x="3874770" y="633095"/>
          <a:ext cx="1965960" cy="0"/>
        </a:xfrm>
        <a:prstGeom prst="line">
          <a:avLst/>
        </a:prstGeom>
      </xdr:spPr>
      <xdr:style>
        <a:lnRef idx="1">
          <a:schemeClr val="dk1"/>
        </a:lnRef>
        <a:fillRef idx="0">
          <a:schemeClr val="dk1"/>
        </a:fillRef>
        <a:effectRef idx="0">
          <a:schemeClr val="dk1"/>
        </a:effectRef>
        <a:fontRef idx="minor">
          <a:schemeClr val="tx1"/>
        </a:fontRef>
      </xdr:style>
    </xdr:cxnSp>
    <xdr:clientData/>
  </xdr:twoCellAnchor>
</xdr:wsDr>
</file>

<file path=xl/theme/theme1.xml><?xml version="1.0" encoding="utf-8"?>
<a:theme xmlns:a="http://schemas.openxmlformats.org/drawingml/2006/main" name="Office">
  <a:themeElements>
    <a:clrScheme name="Office 2007-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Cambria-Calibri">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atMod val="350000"/>
                <a:shade val="99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2" Type="http://schemas.openxmlformats.org/officeDocument/2006/relationships/drawing" Target="../drawings/drawing3.xml"/><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FFFF00"/>
  </sheetPr>
  <dimension ref="A1:H74"/>
  <sheetViews>
    <sheetView topLeftCell="A10" workbookViewId="0">
      <selection activeCell="B14" sqref="B14:D14"/>
    </sheetView>
  </sheetViews>
  <sheetFormatPr defaultColWidth="9.1796875" defaultRowHeight="15.5" x14ac:dyDescent="0.35"/>
  <cols>
    <col min="1" max="1" width="5.453125" style="8" bestFit="1" customWidth="1"/>
    <col min="2" max="2" width="27.1796875" style="9" customWidth="1"/>
    <col min="3" max="3" width="11" style="8" customWidth="1"/>
    <col min="4" max="4" width="10.54296875" style="8" customWidth="1"/>
    <col min="5" max="5" width="11.54296875" style="8" customWidth="1"/>
    <col min="6" max="6" width="10.54296875" style="8" customWidth="1"/>
    <col min="7" max="8" width="10.1796875" style="8" customWidth="1"/>
    <col min="9" max="9" width="2.54296875" style="8" customWidth="1"/>
    <col min="10" max="10" width="9.1796875" style="8"/>
    <col min="11" max="11" width="34.81640625" style="8" customWidth="1"/>
    <col min="12" max="16384" width="9.1796875" style="8"/>
  </cols>
  <sheetData>
    <row r="1" spans="1:8" x14ac:dyDescent="0.35">
      <c r="H1" s="10" t="s">
        <v>0</v>
      </c>
    </row>
    <row r="2" spans="1:8" s="1" customFormat="1" ht="48.75" customHeight="1" x14ac:dyDescent="0.35">
      <c r="A2" s="48" t="s">
        <v>1</v>
      </c>
      <c r="B2" s="48"/>
      <c r="C2" s="48"/>
      <c r="D2" s="48" t="s">
        <v>2</v>
      </c>
      <c r="E2" s="48"/>
      <c r="F2" s="48"/>
      <c r="G2" s="48"/>
      <c r="H2" s="48"/>
    </row>
    <row r="3" spans="1:8" s="1" customFormat="1" ht="8.25" customHeight="1" x14ac:dyDescent="0.35">
      <c r="A3" s="49"/>
      <c r="B3" s="49"/>
      <c r="D3" s="11"/>
      <c r="E3" s="11"/>
      <c r="F3" s="11"/>
      <c r="G3" s="11"/>
      <c r="H3" s="11"/>
    </row>
    <row r="4" spans="1:8" ht="13.9" customHeight="1" x14ac:dyDescent="0.35">
      <c r="B4" s="8"/>
    </row>
    <row r="5" spans="1:8" ht="40" customHeight="1" x14ac:dyDescent="0.35">
      <c r="A5" s="50" t="s">
        <v>3</v>
      </c>
      <c r="B5" s="51"/>
      <c r="C5" s="51"/>
      <c r="D5" s="51"/>
      <c r="E5" s="51"/>
      <c r="F5" s="51"/>
      <c r="G5" s="51"/>
      <c r="H5" s="51"/>
    </row>
    <row r="6" spans="1:8" ht="12" customHeight="1" x14ac:dyDescent="0.35"/>
    <row r="7" spans="1:8" s="2" customFormat="1" ht="25.15" customHeight="1" x14ac:dyDescent="0.35">
      <c r="B7" s="52" t="s">
        <v>4</v>
      </c>
      <c r="C7" s="52"/>
      <c r="D7" s="52"/>
      <c r="E7" s="52"/>
      <c r="F7" s="52"/>
      <c r="G7" s="52"/>
      <c r="H7" s="52"/>
    </row>
    <row r="8" spans="1:8" s="2" customFormat="1" ht="20.149999999999999" customHeight="1" x14ac:dyDescent="0.35">
      <c r="B8" s="52" t="s">
        <v>5</v>
      </c>
      <c r="C8" s="52"/>
      <c r="D8" s="52"/>
      <c r="E8" s="52"/>
      <c r="F8" s="52"/>
      <c r="G8" s="52"/>
      <c r="H8" s="52"/>
    </row>
    <row r="9" spans="1:8" s="2" customFormat="1" ht="20.149999999999999" customHeight="1" x14ac:dyDescent="0.35">
      <c r="B9" s="52" t="s">
        <v>6</v>
      </c>
      <c r="C9" s="52"/>
      <c r="D9" s="52"/>
      <c r="E9" s="52"/>
      <c r="F9" s="52"/>
      <c r="G9" s="52"/>
      <c r="H9" s="52"/>
    </row>
    <row r="10" spans="1:8" s="2" customFormat="1" ht="20.149999999999999" customHeight="1" x14ac:dyDescent="0.35">
      <c r="B10" s="42" t="s">
        <v>7</v>
      </c>
      <c r="C10" s="42"/>
      <c r="D10" s="42"/>
      <c r="E10" s="42"/>
      <c r="F10" s="42"/>
      <c r="G10" s="42"/>
      <c r="H10" s="42"/>
    </row>
    <row r="11" spans="1:8" s="2" customFormat="1" ht="20.149999999999999" customHeight="1" x14ac:dyDescent="0.35">
      <c r="B11" s="42"/>
      <c r="C11" s="42"/>
    </row>
    <row r="12" spans="1:8" s="1" customFormat="1" ht="54.75" customHeight="1" x14ac:dyDescent="0.35">
      <c r="A12" s="44" t="s">
        <v>8</v>
      </c>
      <c r="B12" s="53" t="s">
        <v>9</v>
      </c>
      <c r="C12" s="53"/>
      <c r="D12" s="53"/>
      <c r="E12" s="44" t="s">
        <v>10</v>
      </c>
      <c r="F12" s="43" t="s">
        <v>11</v>
      </c>
      <c r="G12" s="43" t="s">
        <v>12</v>
      </c>
      <c r="H12" s="44" t="s">
        <v>13</v>
      </c>
    </row>
    <row r="13" spans="1:8" s="3" customFormat="1" ht="16.5" customHeight="1" x14ac:dyDescent="0.35">
      <c r="A13" s="40" t="s">
        <v>14</v>
      </c>
      <c r="B13" s="54" t="s">
        <v>15</v>
      </c>
      <c r="C13" s="55"/>
      <c r="D13" s="56"/>
      <c r="E13" s="40" t="s">
        <v>16</v>
      </c>
      <c r="F13" s="40" t="s">
        <v>17</v>
      </c>
      <c r="G13" s="40" t="s">
        <v>18</v>
      </c>
      <c r="H13" s="40" t="s">
        <v>19</v>
      </c>
    </row>
    <row r="14" spans="1:8" s="1" customFormat="1" ht="89.25" customHeight="1" x14ac:dyDescent="0.35">
      <c r="A14" s="44" t="s">
        <v>20</v>
      </c>
      <c r="B14" s="57" t="s">
        <v>21</v>
      </c>
      <c r="C14" s="57"/>
      <c r="D14" s="57"/>
      <c r="E14" s="12">
        <f>E15+E19+E25+E28</f>
        <v>20</v>
      </c>
      <c r="F14" s="13">
        <f>ROUND(F15+F19+F25+F28,1)</f>
        <v>20</v>
      </c>
      <c r="G14" s="14">
        <f>ROUND(G15+G19+G25+G28,1)</f>
        <v>20</v>
      </c>
      <c r="H14" s="44"/>
    </row>
    <row r="15" spans="1:8" s="4" customFormat="1" ht="24" customHeight="1" x14ac:dyDescent="0.35">
      <c r="A15" s="15">
        <v>1</v>
      </c>
      <c r="B15" s="57" t="s">
        <v>22</v>
      </c>
      <c r="C15" s="57"/>
      <c r="D15" s="57"/>
      <c r="E15" s="12">
        <f>5-(E16+E17+E18)</f>
        <v>5</v>
      </c>
      <c r="F15" s="13">
        <f>ROUND(5-(F16+F17+F18),1)</f>
        <v>5</v>
      </c>
      <c r="G15" s="14">
        <f>ROUND(5-(G16+G17+G18),1)</f>
        <v>5</v>
      </c>
      <c r="H15" s="15"/>
    </row>
    <row r="16" spans="1:8" s="4" customFormat="1" ht="119.25" customHeight="1" x14ac:dyDescent="0.35">
      <c r="A16" s="15" t="s">
        <v>23</v>
      </c>
      <c r="B16" s="45" t="s">
        <v>24</v>
      </c>
      <c r="C16" s="46"/>
      <c r="D16" s="47"/>
      <c r="E16" s="16"/>
      <c r="F16" s="25"/>
      <c r="G16" s="13"/>
      <c r="H16" s="15"/>
    </row>
    <row r="17" spans="1:8" s="5" customFormat="1" ht="67.75" customHeight="1" x14ac:dyDescent="0.35">
      <c r="A17" s="15" t="s">
        <v>25</v>
      </c>
      <c r="B17" s="45" t="s">
        <v>26</v>
      </c>
      <c r="C17" s="46"/>
      <c r="D17" s="47"/>
      <c r="E17" s="16"/>
      <c r="F17" s="25"/>
      <c r="G17" s="13"/>
      <c r="H17" s="19"/>
    </row>
    <row r="18" spans="1:8" s="5" customFormat="1" ht="85.5" customHeight="1" x14ac:dyDescent="0.35">
      <c r="A18" s="15" t="s">
        <v>27</v>
      </c>
      <c r="B18" s="45" t="s">
        <v>28</v>
      </c>
      <c r="C18" s="46"/>
      <c r="D18" s="47"/>
      <c r="E18" s="16"/>
      <c r="F18" s="25"/>
      <c r="G18" s="13"/>
      <c r="H18" s="19"/>
    </row>
    <row r="19" spans="1:8" s="5" customFormat="1" ht="47.65" customHeight="1" x14ac:dyDescent="0.35">
      <c r="A19" s="15">
        <v>2</v>
      </c>
      <c r="B19" s="58" t="s">
        <v>29</v>
      </c>
      <c r="C19" s="59"/>
      <c r="D19" s="60"/>
      <c r="E19" s="12">
        <f>6-(E20+E21+E22+E23+E24)</f>
        <v>6</v>
      </c>
      <c r="F19" s="13">
        <f>ROUND(6-(F20+F21+F22+F23+F24),1)</f>
        <v>6</v>
      </c>
      <c r="G19" s="14">
        <f>ROUND(6-(G20+G21+G22+G23+G24),1)</f>
        <v>6</v>
      </c>
      <c r="H19" s="20"/>
    </row>
    <row r="20" spans="1:8" s="5" customFormat="1" ht="39.75" customHeight="1" x14ac:dyDescent="0.35">
      <c r="A20" s="17" t="s">
        <v>30</v>
      </c>
      <c r="B20" s="45" t="s">
        <v>31</v>
      </c>
      <c r="C20" s="46"/>
      <c r="D20" s="47"/>
      <c r="E20" s="21"/>
      <c r="F20" s="25"/>
      <c r="G20" s="13"/>
      <c r="H20" s="19"/>
    </row>
    <row r="21" spans="1:8" s="5" customFormat="1" ht="48.75" customHeight="1" x14ac:dyDescent="0.35">
      <c r="A21" s="17" t="s">
        <v>32</v>
      </c>
      <c r="B21" s="45" t="s">
        <v>33</v>
      </c>
      <c r="C21" s="46"/>
      <c r="D21" s="47"/>
      <c r="E21" s="21"/>
      <c r="F21" s="25"/>
      <c r="G21" s="13"/>
      <c r="H21" s="19"/>
    </row>
    <row r="22" spans="1:8" s="5" customFormat="1" ht="52.5" customHeight="1" x14ac:dyDescent="0.35">
      <c r="A22" s="15" t="s">
        <v>34</v>
      </c>
      <c r="B22" s="45" t="s">
        <v>35</v>
      </c>
      <c r="C22" s="46"/>
      <c r="D22" s="47"/>
      <c r="E22" s="16"/>
      <c r="F22" s="25"/>
      <c r="G22" s="13"/>
      <c r="H22" s="19"/>
    </row>
    <row r="23" spans="1:8" s="5" customFormat="1" ht="70.5" customHeight="1" x14ac:dyDescent="0.35">
      <c r="A23" s="15" t="s">
        <v>36</v>
      </c>
      <c r="B23" s="45" t="s">
        <v>37</v>
      </c>
      <c r="C23" s="46"/>
      <c r="D23" s="47"/>
      <c r="E23" s="16"/>
      <c r="F23" s="25"/>
      <c r="G23" s="13"/>
      <c r="H23" s="19"/>
    </row>
    <row r="24" spans="1:8" s="5" customFormat="1" ht="34.5" customHeight="1" x14ac:dyDescent="0.35">
      <c r="A24" s="15" t="s">
        <v>38</v>
      </c>
      <c r="B24" s="45" t="s">
        <v>39</v>
      </c>
      <c r="C24" s="46"/>
      <c r="D24" s="47"/>
      <c r="E24" s="16"/>
      <c r="F24" s="25"/>
      <c r="G24" s="13"/>
      <c r="H24" s="19"/>
    </row>
    <row r="25" spans="1:8" s="4" customFormat="1" ht="50.25" customHeight="1" x14ac:dyDescent="0.35">
      <c r="A25" s="15">
        <v>3</v>
      </c>
      <c r="B25" s="58" t="s">
        <v>40</v>
      </c>
      <c r="C25" s="59"/>
      <c r="D25" s="60"/>
      <c r="E25" s="12">
        <f>5-(E26+E27)</f>
        <v>5</v>
      </c>
      <c r="F25" s="13">
        <f>ROUND(5-(F26+F27),1)</f>
        <v>5</v>
      </c>
      <c r="G25" s="14">
        <f>ROUND(5-(G26+G27),1)</f>
        <v>5</v>
      </c>
      <c r="H25" s="15"/>
    </row>
    <row r="26" spans="1:8" s="5" customFormat="1" ht="98.25" customHeight="1" x14ac:dyDescent="0.35">
      <c r="A26" s="15" t="s">
        <v>41</v>
      </c>
      <c r="B26" s="45" t="s">
        <v>42</v>
      </c>
      <c r="C26" s="46"/>
      <c r="D26" s="47"/>
      <c r="E26" s="16"/>
      <c r="F26" s="17"/>
      <c r="G26" s="18"/>
      <c r="H26" s="19"/>
    </row>
    <row r="27" spans="1:8" s="5" customFormat="1" ht="54.75" customHeight="1" x14ac:dyDescent="0.35">
      <c r="A27" s="15" t="s">
        <v>43</v>
      </c>
      <c r="B27" s="45" t="s">
        <v>44</v>
      </c>
      <c r="C27" s="46"/>
      <c r="D27" s="47"/>
      <c r="E27" s="16"/>
      <c r="F27" s="17"/>
      <c r="G27" s="18"/>
      <c r="H27" s="19"/>
    </row>
    <row r="28" spans="1:8" s="5" customFormat="1" ht="149.25" customHeight="1" x14ac:dyDescent="0.35">
      <c r="A28" s="24">
        <v>4</v>
      </c>
      <c r="B28" s="58" t="s">
        <v>45</v>
      </c>
      <c r="C28" s="59"/>
      <c r="D28" s="60"/>
      <c r="E28" s="12">
        <f>4-(E29+E30+E31)</f>
        <v>4</v>
      </c>
      <c r="F28" s="13">
        <f>ROUND(4-(F29+F30+F31),1)</f>
        <v>4</v>
      </c>
      <c r="G28" s="14">
        <f>ROUND(4-(G29+G30+G31),1)</f>
        <v>4</v>
      </c>
      <c r="H28" s="20"/>
    </row>
    <row r="29" spans="1:8" s="5" customFormat="1" ht="49.5" customHeight="1" x14ac:dyDescent="0.35">
      <c r="A29" s="15" t="s">
        <v>46</v>
      </c>
      <c r="B29" s="45" t="s">
        <v>47</v>
      </c>
      <c r="C29" s="46"/>
      <c r="D29" s="47"/>
      <c r="E29" s="16"/>
      <c r="F29" s="17"/>
      <c r="G29" s="18"/>
      <c r="H29" s="19"/>
    </row>
    <row r="30" spans="1:8" s="5" customFormat="1" ht="54.65" customHeight="1" x14ac:dyDescent="0.35">
      <c r="A30" s="15" t="s">
        <v>48</v>
      </c>
      <c r="B30" s="45" t="s">
        <v>49</v>
      </c>
      <c r="C30" s="46"/>
      <c r="D30" s="47"/>
      <c r="E30" s="16"/>
      <c r="F30" s="17"/>
      <c r="G30" s="18"/>
      <c r="H30" s="19"/>
    </row>
    <row r="31" spans="1:8" s="5" customFormat="1" ht="50.25" customHeight="1" x14ac:dyDescent="0.35">
      <c r="A31" s="15" t="s">
        <v>50</v>
      </c>
      <c r="B31" s="45" t="s">
        <v>51</v>
      </c>
      <c r="C31" s="46"/>
      <c r="D31" s="47"/>
      <c r="E31" s="16"/>
      <c r="F31" s="17"/>
      <c r="G31" s="18"/>
      <c r="H31" s="19"/>
    </row>
    <row r="32" spans="1:8" s="1" customFormat="1" ht="27.75" customHeight="1" x14ac:dyDescent="0.35">
      <c r="A32" s="44" t="s">
        <v>52</v>
      </c>
      <c r="B32" s="61" t="s">
        <v>53</v>
      </c>
      <c r="C32" s="62"/>
      <c r="D32" s="63"/>
      <c r="E32" s="12">
        <f>E33+E35+E37+E39+E41+E43</f>
        <v>20</v>
      </c>
      <c r="F32" s="13">
        <f>ROUND(F33+F35+F37+F39+F41+F43,1)</f>
        <v>0</v>
      </c>
      <c r="G32" s="14">
        <f>ROUND(G33+G35+G37+G39+G41+G43,1)</f>
        <v>0</v>
      </c>
      <c r="H32" s="44"/>
    </row>
    <row r="33" spans="1:8" s="4" customFormat="1" ht="49.5" customHeight="1" x14ac:dyDescent="0.35">
      <c r="A33" s="15">
        <v>5</v>
      </c>
      <c r="B33" s="57" t="s">
        <v>54</v>
      </c>
      <c r="C33" s="57"/>
      <c r="D33" s="57"/>
      <c r="E33" s="12">
        <v>1</v>
      </c>
      <c r="F33" s="13">
        <f>IF(F34&gt;1,"1",F34)</f>
        <v>0</v>
      </c>
      <c r="G33" s="14">
        <f>G34</f>
        <v>0</v>
      </c>
      <c r="H33" s="15"/>
    </row>
    <row r="34" spans="1:8" s="4" customFormat="1" ht="57" customHeight="1" x14ac:dyDescent="0.35">
      <c r="A34" s="15"/>
      <c r="B34" s="64" t="s">
        <v>55</v>
      </c>
      <c r="C34" s="64"/>
      <c r="D34" s="64"/>
      <c r="E34" s="12"/>
      <c r="F34" s="25"/>
      <c r="G34" s="14"/>
      <c r="H34" s="15"/>
    </row>
    <row r="35" spans="1:8" s="4" customFormat="1" ht="51.75" customHeight="1" x14ac:dyDescent="0.35">
      <c r="A35" s="15">
        <v>6</v>
      </c>
      <c r="B35" s="58" t="s">
        <v>56</v>
      </c>
      <c r="C35" s="59"/>
      <c r="D35" s="60"/>
      <c r="E35" s="12">
        <v>2</v>
      </c>
      <c r="F35" s="13">
        <f>IF(F36&gt;2,"2",F36)</f>
        <v>0</v>
      </c>
      <c r="G35" s="14">
        <f>G36</f>
        <v>0</v>
      </c>
      <c r="H35" s="15"/>
    </row>
    <row r="36" spans="1:8" s="4" customFormat="1" ht="56.25" customHeight="1" x14ac:dyDescent="0.35">
      <c r="A36" s="15"/>
      <c r="B36" s="65" t="s">
        <v>57</v>
      </c>
      <c r="C36" s="66"/>
      <c r="D36" s="67"/>
      <c r="E36" s="12"/>
      <c r="F36" s="25"/>
      <c r="G36" s="14"/>
      <c r="H36" s="15"/>
    </row>
    <row r="37" spans="1:8" s="4" customFormat="1" ht="51.75" customHeight="1" x14ac:dyDescent="0.35">
      <c r="A37" s="15">
        <v>7</v>
      </c>
      <c r="B37" s="58" t="s">
        <v>58</v>
      </c>
      <c r="C37" s="59"/>
      <c r="D37" s="60"/>
      <c r="E37" s="12">
        <v>2</v>
      </c>
      <c r="F37" s="13">
        <f>IF(F38&gt;2,"2",F38)</f>
        <v>0</v>
      </c>
      <c r="G37" s="14">
        <f>G38</f>
        <v>0</v>
      </c>
      <c r="H37" s="15"/>
    </row>
    <row r="38" spans="1:8" s="4" customFormat="1" ht="75.75" customHeight="1" x14ac:dyDescent="0.35">
      <c r="A38" s="15"/>
      <c r="B38" s="45" t="s">
        <v>59</v>
      </c>
      <c r="C38" s="46"/>
      <c r="D38" s="47"/>
      <c r="E38" s="12"/>
      <c r="F38" s="25"/>
      <c r="G38" s="14"/>
      <c r="H38" s="15"/>
    </row>
    <row r="39" spans="1:8" s="4" customFormat="1" ht="58.5" customHeight="1" x14ac:dyDescent="0.35">
      <c r="A39" s="15">
        <v>8</v>
      </c>
      <c r="B39" s="58" t="s">
        <v>60</v>
      </c>
      <c r="C39" s="59"/>
      <c r="D39" s="60"/>
      <c r="E39" s="12">
        <v>2</v>
      </c>
      <c r="F39" s="13">
        <f>IF(F40&gt;2,"2",F40)</f>
        <v>0</v>
      </c>
      <c r="G39" s="14">
        <f>G40</f>
        <v>0</v>
      </c>
      <c r="H39" s="15"/>
    </row>
    <row r="40" spans="1:8" s="4" customFormat="1" ht="70.5" customHeight="1" x14ac:dyDescent="0.35">
      <c r="A40" s="15"/>
      <c r="B40" s="45" t="s">
        <v>61</v>
      </c>
      <c r="C40" s="46"/>
      <c r="D40" s="47"/>
      <c r="E40" s="12"/>
      <c r="F40" s="25"/>
      <c r="G40" s="14"/>
      <c r="H40" s="15"/>
    </row>
    <row r="41" spans="1:8" s="4" customFormat="1" ht="129.75" customHeight="1" x14ac:dyDescent="0.35">
      <c r="A41" s="15">
        <v>9</v>
      </c>
      <c r="B41" s="58" t="s">
        <v>62</v>
      </c>
      <c r="C41" s="59"/>
      <c r="D41" s="60"/>
      <c r="E41" s="12">
        <v>8</v>
      </c>
      <c r="F41" s="13">
        <f>IF(F42&gt;8,"8",F42)</f>
        <v>0</v>
      </c>
      <c r="G41" s="14">
        <f>G42</f>
        <v>0</v>
      </c>
      <c r="H41" s="15"/>
    </row>
    <row r="42" spans="1:8" s="4" customFormat="1" ht="171" customHeight="1" x14ac:dyDescent="0.35">
      <c r="A42" s="15"/>
      <c r="B42" s="45" t="s">
        <v>63</v>
      </c>
      <c r="C42" s="46"/>
      <c r="D42" s="47"/>
      <c r="E42" s="12"/>
      <c r="F42" s="25"/>
      <c r="G42" s="14"/>
      <c r="H42" s="15"/>
    </row>
    <row r="43" spans="1:8" s="4" customFormat="1" ht="55.5" customHeight="1" x14ac:dyDescent="0.35">
      <c r="A43" s="15">
        <v>10</v>
      </c>
      <c r="B43" s="58" t="s">
        <v>64</v>
      </c>
      <c r="C43" s="59"/>
      <c r="D43" s="60"/>
      <c r="E43" s="12">
        <v>5</v>
      </c>
      <c r="F43" s="13">
        <f>ROUND(IF((F44+F45)&gt;5,"5",(F44+F45)),1)</f>
        <v>0</v>
      </c>
      <c r="G43" s="14">
        <f>ROUND(IF((G44+G45)&gt;5,"5",(G44+G45)),1)</f>
        <v>0</v>
      </c>
      <c r="H43" s="15"/>
    </row>
    <row r="44" spans="1:8" s="4" customFormat="1" ht="108" customHeight="1" x14ac:dyDescent="0.35">
      <c r="A44" s="15" t="s">
        <v>65</v>
      </c>
      <c r="B44" s="45" t="s">
        <v>66</v>
      </c>
      <c r="C44" s="46"/>
      <c r="D44" s="47"/>
      <c r="E44" s="12"/>
      <c r="F44" s="25"/>
      <c r="G44" s="14"/>
      <c r="H44" s="15"/>
    </row>
    <row r="45" spans="1:8" s="4" customFormat="1" ht="82.5" customHeight="1" x14ac:dyDescent="0.35">
      <c r="A45" s="15" t="s">
        <v>67</v>
      </c>
      <c r="B45" s="45" t="s">
        <v>68</v>
      </c>
      <c r="C45" s="46"/>
      <c r="D45" s="47"/>
      <c r="E45" s="12"/>
      <c r="F45" s="25"/>
      <c r="G45" s="14"/>
      <c r="H45" s="15"/>
    </row>
    <row r="46" spans="1:8" s="1" customFormat="1" ht="60.75" customHeight="1" x14ac:dyDescent="0.35">
      <c r="A46" s="44" t="s">
        <v>69</v>
      </c>
      <c r="B46" s="58" t="s">
        <v>70</v>
      </c>
      <c r="C46" s="59"/>
      <c r="D46" s="60"/>
      <c r="E46" s="12">
        <v>60</v>
      </c>
      <c r="F46" s="25">
        <f>SUM(F47:F52)</f>
        <v>0</v>
      </c>
      <c r="G46" s="14">
        <f>SUM(G47:G52)</f>
        <v>0</v>
      </c>
      <c r="H46" s="44"/>
    </row>
    <row r="47" spans="1:8" s="4" customFormat="1" ht="34.5" customHeight="1" x14ac:dyDescent="0.35">
      <c r="A47" s="15"/>
      <c r="B47" s="65" t="s">
        <v>71</v>
      </c>
      <c r="C47" s="66"/>
      <c r="D47" s="67"/>
      <c r="E47" s="16">
        <v>60</v>
      </c>
      <c r="F47" s="15"/>
      <c r="G47" s="16"/>
      <c r="H47" s="15"/>
    </row>
    <row r="48" spans="1:8" s="4" customFormat="1" ht="34.5" customHeight="1" x14ac:dyDescent="0.35">
      <c r="A48" s="15"/>
      <c r="B48" s="45" t="s">
        <v>72</v>
      </c>
      <c r="C48" s="46"/>
      <c r="D48" s="47"/>
      <c r="E48" s="21">
        <v>50</v>
      </c>
      <c r="F48" s="15"/>
      <c r="G48" s="16"/>
      <c r="H48" s="15"/>
    </row>
    <row r="49" spans="1:8" s="4" customFormat="1" ht="34.5" customHeight="1" x14ac:dyDescent="0.35">
      <c r="A49" s="15"/>
      <c r="B49" s="65" t="s">
        <v>73</v>
      </c>
      <c r="C49" s="66"/>
      <c r="D49" s="67"/>
      <c r="E49" s="16">
        <v>40</v>
      </c>
      <c r="F49" s="15"/>
      <c r="G49" s="16"/>
      <c r="H49" s="15"/>
    </row>
    <row r="50" spans="1:8" s="4" customFormat="1" ht="34.5" customHeight="1" x14ac:dyDescent="0.35">
      <c r="A50" s="15"/>
      <c r="B50" s="65" t="s">
        <v>74</v>
      </c>
      <c r="C50" s="66"/>
      <c r="D50" s="67"/>
      <c r="E50" s="16">
        <v>30</v>
      </c>
      <c r="F50" s="15"/>
      <c r="G50" s="16"/>
      <c r="H50" s="15"/>
    </row>
    <row r="51" spans="1:8" s="4" customFormat="1" ht="34.5" customHeight="1" x14ac:dyDescent="0.35">
      <c r="A51" s="15"/>
      <c r="B51" s="65" t="s">
        <v>75</v>
      </c>
      <c r="C51" s="66"/>
      <c r="D51" s="67"/>
      <c r="E51" s="16">
        <v>20</v>
      </c>
      <c r="F51" s="15"/>
      <c r="G51" s="16"/>
      <c r="H51" s="15"/>
    </row>
    <row r="52" spans="1:8" s="4" customFormat="1" ht="34.5" customHeight="1" x14ac:dyDescent="0.35">
      <c r="A52" s="15"/>
      <c r="B52" s="65" t="s">
        <v>76</v>
      </c>
      <c r="C52" s="66"/>
      <c r="D52" s="67"/>
      <c r="E52" s="16">
        <v>0</v>
      </c>
      <c r="F52" s="15"/>
      <c r="G52" s="16"/>
      <c r="H52" s="15"/>
    </row>
    <row r="53" spans="1:8" s="1" customFormat="1" ht="34.5" customHeight="1" x14ac:dyDescent="0.35">
      <c r="A53" s="44"/>
      <c r="B53" s="68" t="s">
        <v>77</v>
      </c>
      <c r="C53" s="69"/>
      <c r="D53" s="70"/>
      <c r="E53" s="30">
        <f>E14+E32+E46</f>
        <v>100</v>
      </c>
      <c r="F53" s="30">
        <f>F14+F32+F46</f>
        <v>20</v>
      </c>
      <c r="G53" s="31">
        <f>G14+G32+G46</f>
        <v>20</v>
      </c>
      <c r="H53" s="44"/>
    </row>
    <row r="54" spans="1:8" ht="34.5" customHeight="1" x14ac:dyDescent="0.35">
      <c r="A54" s="32"/>
      <c r="B54" s="71" t="s">
        <v>78</v>
      </c>
      <c r="C54" s="72"/>
      <c r="D54" s="73"/>
      <c r="E54" s="38"/>
      <c r="F54" s="32"/>
      <c r="G54" s="38"/>
      <c r="H54" s="32"/>
    </row>
    <row r="55" spans="1:8" ht="45.75" customHeight="1" x14ac:dyDescent="0.35">
      <c r="A55" s="32"/>
      <c r="B55" s="68" t="s">
        <v>79</v>
      </c>
      <c r="C55" s="69"/>
      <c r="D55" s="70"/>
      <c r="E55" s="30">
        <f>E53-E54</f>
        <v>100</v>
      </c>
      <c r="F55" s="30">
        <f>ROUND(F53-F54,1)</f>
        <v>20</v>
      </c>
      <c r="G55" s="31">
        <f>ROUND(G53-G54,1)</f>
        <v>20</v>
      </c>
      <c r="H55" s="44"/>
    </row>
    <row r="56" spans="1:8" ht="25.5" customHeight="1" x14ac:dyDescent="0.35">
      <c r="B56" s="1"/>
      <c r="C56" s="1"/>
      <c r="D56" s="1"/>
    </row>
    <row r="57" spans="1:8" ht="20.25" customHeight="1" x14ac:dyDescent="0.35">
      <c r="B57" s="52" t="s">
        <v>80</v>
      </c>
      <c r="C57" s="52"/>
      <c r="D57" s="52"/>
    </row>
    <row r="58" spans="1:8" s="2" customFormat="1" ht="32.25" customHeight="1" x14ac:dyDescent="0.35">
      <c r="A58" s="82" t="s">
        <v>81</v>
      </c>
      <c r="B58" s="83"/>
      <c r="C58" s="84"/>
      <c r="D58" s="80" t="s">
        <v>82</v>
      </c>
      <c r="E58" s="74" t="s">
        <v>83</v>
      </c>
      <c r="F58" s="74"/>
      <c r="G58" s="91" t="s">
        <v>84</v>
      </c>
      <c r="H58" s="92"/>
    </row>
    <row r="59" spans="1:8" s="2" customFormat="1" ht="60" x14ac:dyDescent="0.35">
      <c r="A59" s="85"/>
      <c r="B59" s="75"/>
      <c r="C59" s="86"/>
      <c r="D59" s="81"/>
      <c r="E59" s="43" t="s">
        <v>85</v>
      </c>
      <c r="F59" s="43" t="s">
        <v>86</v>
      </c>
      <c r="G59" s="43" t="s">
        <v>87</v>
      </c>
      <c r="H59" s="43" t="s">
        <v>88</v>
      </c>
    </row>
    <row r="60" spans="1:8" ht="34" customHeight="1" x14ac:dyDescent="0.35">
      <c r="A60" s="87" t="s">
        <v>89</v>
      </c>
      <c r="B60" s="88"/>
      <c r="C60" s="89"/>
      <c r="D60" s="15" t="s">
        <v>90</v>
      </c>
      <c r="E60" s="16" t="str">
        <f>IF(AND(90&lt;=F55,F55&lt;100),F55,"")</f>
        <v/>
      </c>
      <c r="F60" s="21" t="str">
        <f>IF(AND(90&lt;=G55,G55&lt;=100),G55,"")</f>
        <v/>
      </c>
      <c r="G60" s="21" t="str">
        <f t="shared" ref="G60:H63" si="0">IF(ISNUMBER(E60)=TRUE,"X","")</f>
        <v/>
      </c>
      <c r="H60" s="21" t="str">
        <f t="shared" si="0"/>
        <v/>
      </c>
    </row>
    <row r="61" spans="1:8" ht="45.75" customHeight="1" x14ac:dyDescent="0.35">
      <c r="A61" s="87" t="s">
        <v>91</v>
      </c>
      <c r="B61" s="88"/>
      <c r="C61" s="89"/>
      <c r="D61" s="15" t="s">
        <v>92</v>
      </c>
      <c r="E61" s="16" t="str">
        <f>IF(AND(75&lt;=F55,F55&lt;90),F55,"")</f>
        <v/>
      </c>
      <c r="F61" s="21" t="str">
        <f>IF(AND(75&lt;=G55,G55&lt;90),G55,"")</f>
        <v/>
      </c>
      <c r="G61" s="21" t="str">
        <f t="shared" si="0"/>
        <v/>
      </c>
      <c r="H61" s="21" t="str">
        <f t="shared" si="0"/>
        <v/>
      </c>
    </row>
    <row r="62" spans="1:8" ht="48" customHeight="1" x14ac:dyDescent="0.35">
      <c r="A62" s="87" t="s">
        <v>93</v>
      </c>
      <c r="B62" s="88"/>
      <c r="C62" s="89"/>
      <c r="D62" s="15" t="s">
        <v>94</v>
      </c>
      <c r="E62" s="16" t="str">
        <f>IF(AND(50&lt;=F55,F55&lt;75),F55,"")</f>
        <v/>
      </c>
      <c r="F62" s="21" t="str">
        <f>IF(AND(50&lt;=G55,G55&lt;75),G55,"")</f>
        <v/>
      </c>
      <c r="G62" s="21" t="str">
        <f t="shared" si="0"/>
        <v/>
      </c>
      <c r="H62" s="21" t="str">
        <f t="shared" si="0"/>
        <v/>
      </c>
    </row>
    <row r="63" spans="1:8" ht="31.4" customHeight="1" x14ac:dyDescent="0.35">
      <c r="A63" s="87" t="s">
        <v>95</v>
      </c>
      <c r="B63" s="88"/>
      <c r="C63" s="89"/>
      <c r="D63" s="15" t="s">
        <v>96</v>
      </c>
      <c r="E63" s="16">
        <f>IF(AND(0&lt;F55,F55&lt;50),F55,"")</f>
        <v>20</v>
      </c>
      <c r="F63" s="33">
        <f>IF(AND(0&lt;G55,G55&lt;50),G55,"")</f>
        <v>20</v>
      </c>
      <c r="G63" s="21" t="str">
        <f t="shared" si="0"/>
        <v>X</v>
      </c>
      <c r="H63" s="33" t="str">
        <f t="shared" si="0"/>
        <v>X</v>
      </c>
    </row>
    <row r="65" spans="2:8" s="7" customFormat="1" ht="20.25" customHeight="1" x14ac:dyDescent="0.35">
      <c r="B65" s="34"/>
      <c r="D65" s="90" t="s">
        <v>97</v>
      </c>
      <c r="E65" s="90"/>
      <c r="F65" s="90"/>
      <c r="G65" s="90"/>
      <c r="H65" s="90"/>
    </row>
    <row r="66" spans="2:8" s="1" customFormat="1" ht="35.25" customHeight="1" x14ac:dyDescent="0.35">
      <c r="D66" s="35"/>
      <c r="E66" s="48" t="s">
        <v>98</v>
      </c>
      <c r="F66" s="48"/>
      <c r="G66" s="48"/>
      <c r="H66" s="48"/>
    </row>
    <row r="67" spans="2:8" x14ac:dyDescent="0.35">
      <c r="D67" s="36"/>
      <c r="E67" s="36"/>
      <c r="F67" s="36"/>
      <c r="G67" s="36"/>
      <c r="H67" s="36"/>
    </row>
    <row r="71" spans="2:8" ht="25.15" customHeight="1" x14ac:dyDescent="0.35">
      <c r="B71" s="75" t="s">
        <v>99</v>
      </c>
      <c r="C71" s="75"/>
      <c r="D71" s="75"/>
      <c r="E71" s="75"/>
      <c r="F71" s="75"/>
      <c r="G71" s="75"/>
      <c r="H71" s="75"/>
    </row>
    <row r="72" spans="2:8" ht="106.9" customHeight="1" x14ac:dyDescent="0.35">
      <c r="B72" s="76" t="s">
        <v>100</v>
      </c>
      <c r="C72" s="77"/>
      <c r="D72" s="77"/>
      <c r="E72" s="77"/>
      <c r="F72" s="77"/>
      <c r="G72" s="77"/>
      <c r="H72" s="78"/>
    </row>
    <row r="73" spans="2:8" ht="25.15" customHeight="1" x14ac:dyDescent="0.35">
      <c r="B73" s="37"/>
      <c r="D73" s="79" t="s">
        <v>97</v>
      </c>
      <c r="E73" s="79"/>
      <c r="F73" s="79"/>
      <c r="G73" s="79"/>
      <c r="H73" s="79"/>
    </row>
    <row r="74" spans="2:8" ht="21" customHeight="1" x14ac:dyDescent="0.35">
      <c r="B74" s="35"/>
      <c r="D74" s="49" t="s">
        <v>101</v>
      </c>
      <c r="E74" s="49"/>
      <c r="F74" s="49"/>
      <c r="G74" s="49"/>
      <c r="H74" s="49"/>
    </row>
  </sheetData>
  <sheetProtection password="E795" sheet="1" formatCells="0" formatColumns="0" formatRows="0" insertColumns="0" insertRows="0" insertHyperlinks="0" deleteColumns="0" deleteRows="0" selectLockedCells="1" sort="0" autoFilter="0" pivotTables="0"/>
  <autoFilter ref="A12:H55" xr:uid="{00000000-0009-0000-0000-000000000000}"/>
  <mergeCells count="66">
    <mergeCell ref="B71:H71"/>
    <mergeCell ref="B72:H72"/>
    <mergeCell ref="D73:H73"/>
    <mergeCell ref="D74:H74"/>
    <mergeCell ref="D58:D59"/>
    <mergeCell ref="A58:C59"/>
    <mergeCell ref="A60:C60"/>
    <mergeCell ref="A61:C61"/>
    <mergeCell ref="A62:C62"/>
    <mergeCell ref="A63:C63"/>
    <mergeCell ref="D65:H65"/>
    <mergeCell ref="E66:H66"/>
    <mergeCell ref="G58:H58"/>
    <mergeCell ref="B53:D53"/>
    <mergeCell ref="B54:D54"/>
    <mergeCell ref="B55:D55"/>
    <mergeCell ref="B57:D57"/>
    <mergeCell ref="E58:F58"/>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FF0000"/>
    <pageSetUpPr fitToPage="1"/>
  </sheetPr>
  <dimension ref="A1:H73"/>
  <sheetViews>
    <sheetView tabSelected="1" workbookViewId="0">
      <selection activeCell="D64" sqref="D64:H64"/>
    </sheetView>
  </sheetViews>
  <sheetFormatPr defaultColWidth="9.1796875" defaultRowHeight="15.5" x14ac:dyDescent="0.35"/>
  <cols>
    <col min="1" max="1" width="5.453125" style="8" bestFit="1" customWidth="1"/>
    <col min="2" max="2" width="27.1796875" style="9" customWidth="1"/>
    <col min="3" max="3" width="11" style="8" customWidth="1"/>
    <col min="4" max="4" width="10.54296875" style="8" customWidth="1"/>
    <col min="5" max="5" width="11.54296875" style="8" customWidth="1"/>
    <col min="6" max="6" width="10.54296875" style="8" customWidth="1"/>
    <col min="7" max="8" width="10.1796875" style="8" customWidth="1"/>
    <col min="9" max="9" width="2.54296875" style="8" customWidth="1"/>
    <col min="10" max="10" width="9.1796875" style="8"/>
    <col min="11" max="11" width="34.81640625" style="8" customWidth="1"/>
    <col min="12" max="16384" width="9.1796875" style="8"/>
  </cols>
  <sheetData>
    <row r="1" spans="1:8" x14ac:dyDescent="0.35">
      <c r="H1" s="10" t="s">
        <v>102</v>
      </c>
    </row>
    <row r="2" spans="1:8" s="1" customFormat="1" ht="48.75" customHeight="1" x14ac:dyDescent="0.35">
      <c r="A2" s="48" t="s">
        <v>1</v>
      </c>
      <c r="B2" s="48"/>
      <c r="C2" s="48"/>
      <c r="D2" s="48" t="s">
        <v>2</v>
      </c>
      <c r="E2" s="48"/>
      <c r="F2" s="48"/>
      <c r="G2" s="48"/>
      <c r="H2" s="48"/>
    </row>
    <row r="3" spans="1:8" s="1" customFormat="1" ht="8.25" customHeight="1" x14ac:dyDescent="0.35">
      <c r="A3" s="49"/>
      <c r="B3" s="49"/>
      <c r="D3" s="11"/>
      <c r="E3" s="11"/>
      <c r="F3" s="11"/>
      <c r="G3" s="11"/>
      <c r="H3" s="11"/>
    </row>
    <row r="4" spans="1:8" ht="13.9" customHeight="1" x14ac:dyDescent="0.35">
      <c r="B4" s="8"/>
    </row>
    <row r="5" spans="1:8" ht="40" customHeight="1" x14ac:dyDescent="0.35">
      <c r="A5" s="50" t="s">
        <v>132</v>
      </c>
      <c r="B5" s="51"/>
      <c r="C5" s="51"/>
      <c r="D5" s="51"/>
      <c r="E5" s="51"/>
      <c r="F5" s="51"/>
      <c r="G5" s="51"/>
      <c r="H5" s="51"/>
    </row>
    <row r="6" spans="1:8" ht="12" customHeight="1" x14ac:dyDescent="0.35"/>
    <row r="7" spans="1:8" s="2" customFormat="1" ht="25.15" customHeight="1" x14ac:dyDescent="0.35">
      <c r="B7" s="52" t="s">
        <v>103</v>
      </c>
      <c r="C7" s="52"/>
      <c r="D7" s="52"/>
      <c r="E7" s="52"/>
      <c r="F7" s="52"/>
      <c r="G7" s="52"/>
      <c r="H7" s="52"/>
    </row>
    <row r="8" spans="1:8" s="2" customFormat="1" ht="20.149999999999999" customHeight="1" x14ac:dyDescent="0.35">
      <c r="B8" s="52" t="s">
        <v>104</v>
      </c>
      <c r="C8" s="52"/>
      <c r="D8" s="52"/>
      <c r="E8" s="52"/>
      <c r="F8" s="52"/>
      <c r="G8" s="52"/>
      <c r="H8" s="52"/>
    </row>
    <row r="9" spans="1:8" s="2" customFormat="1" ht="20.149999999999999" customHeight="1" x14ac:dyDescent="0.35">
      <c r="B9" s="93" t="s">
        <v>105</v>
      </c>
      <c r="C9" s="52"/>
      <c r="D9" s="52"/>
      <c r="E9" s="52"/>
      <c r="F9" s="52"/>
      <c r="G9" s="52"/>
      <c r="H9" s="52"/>
    </row>
    <row r="10" spans="1:8" s="2" customFormat="1" ht="20.149999999999999" customHeight="1" x14ac:dyDescent="0.35">
      <c r="B10" s="42" t="s">
        <v>106</v>
      </c>
      <c r="C10" s="42"/>
      <c r="D10" s="42"/>
      <c r="E10" s="42"/>
      <c r="F10" s="42"/>
      <c r="G10" s="42"/>
      <c r="H10" s="42"/>
    </row>
    <row r="11" spans="1:8" s="2" customFormat="1" ht="12" customHeight="1" x14ac:dyDescent="0.35">
      <c r="B11" s="42"/>
      <c r="C11" s="42"/>
    </row>
    <row r="12" spans="1:8" s="1" customFormat="1" ht="52.5" customHeight="1" x14ac:dyDescent="0.35">
      <c r="A12" s="44" t="s">
        <v>8</v>
      </c>
      <c r="B12" s="53" t="s">
        <v>9</v>
      </c>
      <c r="C12" s="53"/>
      <c r="D12" s="53"/>
      <c r="E12" s="44" t="s">
        <v>10</v>
      </c>
      <c r="F12" s="43" t="s">
        <v>11</v>
      </c>
      <c r="G12" s="43" t="s">
        <v>12</v>
      </c>
      <c r="H12" s="44" t="s">
        <v>13</v>
      </c>
    </row>
    <row r="13" spans="1:8" s="3" customFormat="1" ht="16.5" customHeight="1" x14ac:dyDescent="0.35">
      <c r="A13" s="40" t="s">
        <v>14</v>
      </c>
      <c r="B13" s="54" t="s">
        <v>15</v>
      </c>
      <c r="C13" s="55"/>
      <c r="D13" s="56"/>
      <c r="E13" s="40" t="s">
        <v>16</v>
      </c>
      <c r="F13" s="40" t="s">
        <v>17</v>
      </c>
      <c r="G13" s="40" t="s">
        <v>18</v>
      </c>
      <c r="H13" s="40" t="s">
        <v>19</v>
      </c>
    </row>
    <row r="14" spans="1:8" s="1" customFormat="1" ht="93.75" customHeight="1" x14ac:dyDescent="0.35">
      <c r="A14" s="44" t="s">
        <v>20</v>
      </c>
      <c r="B14" s="57" t="s">
        <v>21</v>
      </c>
      <c r="C14" s="57"/>
      <c r="D14" s="57"/>
      <c r="E14" s="12">
        <f>E15+E19+E25+E28</f>
        <v>20</v>
      </c>
      <c r="F14" s="13">
        <f>ROUND(F15+F19+F25+F28,1)</f>
        <v>20</v>
      </c>
      <c r="G14" s="14">
        <f>ROUND(G15+G19+G25+G28,1)</f>
        <v>20</v>
      </c>
      <c r="H14" s="44"/>
    </row>
    <row r="15" spans="1:8" s="4" customFormat="1" ht="33.75" customHeight="1" x14ac:dyDescent="0.35">
      <c r="A15" s="15">
        <v>1</v>
      </c>
      <c r="B15" s="57" t="s">
        <v>22</v>
      </c>
      <c r="C15" s="57"/>
      <c r="D15" s="57"/>
      <c r="E15" s="12">
        <f>5-(E16+E17+E18)</f>
        <v>5</v>
      </c>
      <c r="F15" s="13">
        <f>ROUND(5-(F16+F17+F18),1)</f>
        <v>5</v>
      </c>
      <c r="G15" s="14">
        <f>ROUND(5-(G16+G17+G18),1)</f>
        <v>5</v>
      </c>
      <c r="H15" s="15"/>
    </row>
    <row r="16" spans="1:8" s="4" customFormat="1" ht="115.5" customHeight="1" x14ac:dyDescent="0.35">
      <c r="A16" s="15" t="s">
        <v>23</v>
      </c>
      <c r="B16" s="45" t="s">
        <v>24</v>
      </c>
      <c r="C16" s="46"/>
      <c r="D16" s="47"/>
      <c r="E16" s="16"/>
      <c r="F16" s="17">
        <v>0</v>
      </c>
      <c r="G16" s="16"/>
      <c r="H16" s="15"/>
    </row>
    <row r="17" spans="1:8" s="5" customFormat="1" ht="102" customHeight="1" x14ac:dyDescent="0.35">
      <c r="A17" s="15" t="s">
        <v>25</v>
      </c>
      <c r="B17" s="45" t="s">
        <v>107</v>
      </c>
      <c r="C17" s="46"/>
      <c r="D17" s="47"/>
      <c r="E17" s="16"/>
      <c r="F17" s="17">
        <v>0</v>
      </c>
      <c r="G17" s="18"/>
      <c r="H17" s="19"/>
    </row>
    <row r="18" spans="1:8" s="5" customFormat="1" ht="92.25" customHeight="1" x14ac:dyDescent="0.35">
      <c r="A18" s="15" t="s">
        <v>27</v>
      </c>
      <c r="B18" s="45" t="s">
        <v>108</v>
      </c>
      <c r="C18" s="46"/>
      <c r="D18" s="47"/>
      <c r="E18" s="16"/>
      <c r="F18" s="17"/>
      <c r="G18" s="18"/>
      <c r="H18" s="19"/>
    </row>
    <row r="19" spans="1:8" s="5" customFormat="1" ht="52.5" customHeight="1" x14ac:dyDescent="0.35">
      <c r="A19" s="15">
        <v>2</v>
      </c>
      <c r="B19" s="58" t="s">
        <v>29</v>
      </c>
      <c r="C19" s="59"/>
      <c r="D19" s="60"/>
      <c r="E19" s="12">
        <f>6-(E20+E21+E22+E23+E24)</f>
        <v>6</v>
      </c>
      <c r="F19" s="13">
        <f>ROUND(6-(F20+F21+F22+F23+F24),1)</f>
        <v>6</v>
      </c>
      <c r="G19" s="14">
        <f>ROUND(6-(G20+G21+G22+G23+G24),1)</f>
        <v>6</v>
      </c>
      <c r="H19" s="20"/>
    </row>
    <row r="20" spans="1:8" s="5" customFormat="1" ht="39.75" customHeight="1" x14ac:dyDescent="0.35">
      <c r="A20" s="17" t="s">
        <v>30</v>
      </c>
      <c r="B20" s="45" t="s">
        <v>31</v>
      </c>
      <c r="C20" s="46"/>
      <c r="D20" s="47"/>
      <c r="E20" s="21"/>
      <c r="F20" s="17">
        <v>0</v>
      </c>
      <c r="G20" s="18"/>
      <c r="H20" s="19"/>
    </row>
    <row r="21" spans="1:8" s="5" customFormat="1" ht="57" customHeight="1" x14ac:dyDescent="0.35">
      <c r="A21" s="17" t="s">
        <v>32</v>
      </c>
      <c r="B21" s="45" t="s">
        <v>33</v>
      </c>
      <c r="C21" s="46"/>
      <c r="D21" s="47"/>
      <c r="E21" s="21"/>
      <c r="F21" s="17">
        <v>0</v>
      </c>
      <c r="G21" s="22"/>
      <c r="H21" s="19"/>
    </row>
    <row r="22" spans="1:8" s="5" customFormat="1" ht="52.5" customHeight="1" x14ac:dyDescent="0.35">
      <c r="A22" s="15" t="s">
        <v>34</v>
      </c>
      <c r="B22" s="45" t="s">
        <v>109</v>
      </c>
      <c r="C22" s="46"/>
      <c r="D22" s="47"/>
      <c r="E22" s="16"/>
      <c r="F22" s="17">
        <v>0</v>
      </c>
      <c r="G22" s="23"/>
      <c r="H22" s="19"/>
    </row>
    <row r="23" spans="1:8" s="5" customFormat="1" ht="70.5" customHeight="1" x14ac:dyDescent="0.35">
      <c r="A23" s="15" t="s">
        <v>36</v>
      </c>
      <c r="B23" s="45" t="s">
        <v>110</v>
      </c>
      <c r="C23" s="46"/>
      <c r="D23" s="47"/>
      <c r="E23" s="16"/>
      <c r="F23" s="17">
        <v>0</v>
      </c>
      <c r="G23" s="23"/>
      <c r="H23" s="19"/>
    </row>
    <row r="24" spans="1:8" s="5" customFormat="1" ht="42.75" customHeight="1" x14ac:dyDescent="0.35">
      <c r="A24" s="15" t="s">
        <v>38</v>
      </c>
      <c r="B24" s="45" t="s">
        <v>111</v>
      </c>
      <c r="C24" s="46"/>
      <c r="D24" s="47"/>
      <c r="E24" s="16"/>
      <c r="F24" s="17">
        <v>0</v>
      </c>
      <c r="G24" s="18"/>
      <c r="H24" s="19"/>
    </row>
    <row r="25" spans="1:8" s="4" customFormat="1" ht="60.75" customHeight="1" x14ac:dyDescent="0.35">
      <c r="A25" s="15">
        <v>3</v>
      </c>
      <c r="B25" s="58" t="s">
        <v>40</v>
      </c>
      <c r="C25" s="59"/>
      <c r="D25" s="60"/>
      <c r="E25" s="12">
        <f>5-(E26+E27)</f>
        <v>5</v>
      </c>
      <c r="F25" s="13">
        <f>ROUND(5-(F26+F27),1)</f>
        <v>5</v>
      </c>
      <c r="G25" s="14">
        <f>ROUND(5-(G26+G27),1)</f>
        <v>5</v>
      </c>
      <c r="H25" s="15"/>
    </row>
    <row r="26" spans="1:8" s="5" customFormat="1" ht="100.5" customHeight="1" x14ac:dyDescent="0.35">
      <c r="A26" s="15" t="s">
        <v>41</v>
      </c>
      <c r="B26" s="45" t="s">
        <v>42</v>
      </c>
      <c r="C26" s="46"/>
      <c r="D26" s="47"/>
      <c r="E26" s="16"/>
      <c r="F26" s="17">
        <v>0</v>
      </c>
      <c r="G26" s="18"/>
      <c r="H26" s="19"/>
    </row>
    <row r="27" spans="1:8" s="5" customFormat="1" ht="54.75" customHeight="1" x14ac:dyDescent="0.35">
      <c r="A27" s="15" t="s">
        <v>43</v>
      </c>
      <c r="B27" s="45" t="s">
        <v>112</v>
      </c>
      <c r="C27" s="46"/>
      <c r="D27" s="47"/>
      <c r="E27" s="16"/>
      <c r="F27" s="17">
        <v>0</v>
      </c>
      <c r="G27" s="18"/>
      <c r="H27" s="19"/>
    </row>
    <row r="28" spans="1:8" s="5" customFormat="1" ht="149.25" customHeight="1" x14ac:dyDescent="0.35">
      <c r="A28" s="24">
        <v>4</v>
      </c>
      <c r="B28" s="58" t="s">
        <v>45</v>
      </c>
      <c r="C28" s="59"/>
      <c r="D28" s="60"/>
      <c r="E28" s="12">
        <f>4-(E29+E30+E31)</f>
        <v>4</v>
      </c>
      <c r="F28" s="13">
        <f>ROUND(4-(F29+F30+F31),1)</f>
        <v>4</v>
      </c>
      <c r="G28" s="14">
        <f>ROUND(4-(G29+G30+G31),1)</f>
        <v>4</v>
      </c>
      <c r="H28" s="20"/>
    </row>
    <row r="29" spans="1:8" s="5" customFormat="1" ht="54" customHeight="1" x14ac:dyDescent="0.35">
      <c r="A29" s="15" t="s">
        <v>46</v>
      </c>
      <c r="B29" s="45" t="s">
        <v>47</v>
      </c>
      <c r="C29" s="46"/>
      <c r="D29" s="47"/>
      <c r="E29" s="16"/>
      <c r="F29" s="17">
        <v>0</v>
      </c>
      <c r="G29" s="18"/>
      <c r="H29" s="19"/>
    </row>
    <row r="30" spans="1:8" s="5" customFormat="1" ht="60.75" customHeight="1" x14ac:dyDescent="0.35">
      <c r="A30" s="15" t="s">
        <v>48</v>
      </c>
      <c r="B30" s="45" t="s">
        <v>49</v>
      </c>
      <c r="C30" s="46"/>
      <c r="D30" s="47"/>
      <c r="E30" s="16"/>
      <c r="F30" s="17">
        <v>0</v>
      </c>
      <c r="G30" s="18"/>
      <c r="H30" s="19"/>
    </row>
    <row r="31" spans="1:8" s="5" customFormat="1" ht="52.5" customHeight="1" x14ac:dyDescent="0.35">
      <c r="A31" s="15" t="s">
        <v>50</v>
      </c>
      <c r="B31" s="45" t="s">
        <v>51</v>
      </c>
      <c r="C31" s="46"/>
      <c r="D31" s="47"/>
      <c r="E31" s="16"/>
      <c r="F31" s="17">
        <v>0</v>
      </c>
      <c r="G31" s="18"/>
      <c r="H31" s="19"/>
    </row>
    <row r="32" spans="1:8" s="1" customFormat="1" ht="27.75" customHeight="1" x14ac:dyDescent="0.35">
      <c r="A32" s="44" t="s">
        <v>52</v>
      </c>
      <c r="B32" s="61" t="s">
        <v>53</v>
      </c>
      <c r="C32" s="62"/>
      <c r="D32" s="63"/>
      <c r="E32" s="12">
        <f>E33+E35+E37+E39+E41+E43</f>
        <v>20</v>
      </c>
      <c r="F32" s="13">
        <f>ROUND(F33+F35+F37+F39+F41+F43,1)</f>
        <v>5</v>
      </c>
      <c r="G32" s="14">
        <f>ROUND(G33+G35+G37+G39+G41+G43,1)</f>
        <v>0</v>
      </c>
      <c r="H32" s="44"/>
    </row>
    <row r="33" spans="1:8" s="4" customFormat="1" ht="73.150000000000006" customHeight="1" x14ac:dyDescent="0.35">
      <c r="A33" s="15">
        <v>5</v>
      </c>
      <c r="B33" s="57" t="s">
        <v>113</v>
      </c>
      <c r="C33" s="57"/>
      <c r="D33" s="57"/>
      <c r="E33" s="12">
        <v>1</v>
      </c>
      <c r="F33" s="13">
        <f>IF(F34&gt;1,"1",F34)</f>
        <v>1</v>
      </c>
      <c r="G33" s="14">
        <f>G34</f>
        <v>0</v>
      </c>
      <c r="H33" s="15"/>
    </row>
    <row r="34" spans="1:8" s="4" customFormat="1" ht="117.75" customHeight="1" x14ac:dyDescent="0.35">
      <c r="A34" s="15"/>
      <c r="B34" s="64" t="s">
        <v>114</v>
      </c>
      <c r="C34" s="64"/>
      <c r="D34" s="64"/>
      <c r="E34" s="12"/>
      <c r="F34" s="25">
        <v>1</v>
      </c>
      <c r="G34" s="14"/>
      <c r="H34" s="15"/>
    </row>
    <row r="35" spans="1:8" s="4" customFormat="1" ht="35.25" customHeight="1" x14ac:dyDescent="0.35">
      <c r="A35" s="15">
        <v>6</v>
      </c>
      <c r="B35" s="58" t="s">
        <v>115</v>
      </c>
      <c r="C35" s="59"/>
      <c r="D35" s="60"/>
      <c r="E35" s="12">
        <v>2</v>
      </c>
      <c r="F35" s="13">
        <f>IF(F36&gt;2,"2",F36)</f>
        <v>0</v>
      </c>
      <c r="G35" s="14">
        <f>G36</f>
        <v>0</v>
      </c>
      <c r="H35" s="15"/>
    </row>
    <row r="36" spans="1:8" s="4" customFormat="1" ht="60.75" customHeight="1" x14ac:dyDescent="0.35">
      <c r="A36" s="15"/>
      <c r="B36" s="65" t="s">
        <v>116</v>
      </c>
      <c r="C36" s="66"/>
      <c r="D36" s="67"/>
      <c r="E36" s="12"/>
      <c r="F36" s="25">
        <v>0</v>
      </c>
      <c r="G36" s="14"/>
      <c r="H36" s="15"/>
    </row>
    <row r="37" spans="1:8" s="4" customFormat="1" ht="52.5" customHeight="1" x14ac:dyDescent="0.35">
      <c r="A37" s="15">
        <v>7</v>
      </c>
      <c r="B37" s="58" t="s">
        <v>58</v>
      </c>
      <c r="C37" s="59"/>
      <c r="D37" s="60"/>
      <c r="E37" s="12">
        <v>2</v>
      </c>
      <c r="F37" s="13">
        <f>IF(F38&gt;2,"2",F38)</f>
        <v>2</v>
      </c>
      <c r="G37" s="14">
        <f>G38</f>
        <v>0</v>
      </c>
      <c r="H37" s="15"/>
    </row>
    <row r="38" spans="1:8" s="4" customFormat="1" ht="68.25" customHeight="1" x14ac:dyDescent="0.35">
      <c r="A38" s="15"/>
      <c r="B38" s="45" t="s">
        <v>117</v>
      </c>
      <c r="C38" s="46"/>
      <c r="D38" s="47"/>
      <c r="E38" s="12"/>
      <c r="F38" s="25">
        <v>2</v>
      </c>
      <c r="G38" s="14"/>
      <c r="H38" s="15"/>
    </row>
    <row r="39" spans="1:8" s="4" customFormat="1" ht="61.5" customHeight="1" x14ac:dyDescent="0.35">
      <c r="A39" s="15">
        <v>8</v>
      </c>
      <c r="B39" s="58" t="s">
        <v>60</v>
      </c>
      <c r="C39" s="59"/>
      <c r="D39" s="60"/>
      <c r="E39" s="12">
        <v>2</v>
      </c>
      <c r="F39" s="13">
        <f>IF(F40&gt;2,"2",F40)</f>
        <v>2</v>
      </c>
      <c r="G39" s="14">
        <f>G40</f>
        <v>0</v>
      </c>
      <c r="H39" s="15"/>
    </row>
    <row r="40" spans="1:8" s="4" customFormat="1" ht="70.5" customHeight="1" x14ac:dyDescent="0.35">
      <c r="A40" s="15"/>
      <c r="B40" s="45" t="s">
        <v>118</v>
      </c>
      <c r="C40" s="46"/>
      <c r="D40" s="47"/>
      <c r="E40" s="12"/>
      <c r="F40" s="25">
        <v>2</v>
      </c>
      <c r="G40" s="14"/>
      <c r="H40" s="15"/>
    </row>
    <row r="41" spans="1:8" s="4" customFormat="1" ht="116.25" customHeight="1" x14ac:dyDescent="0.35">
      <c r="A41" s="15">
        <v>9</v>
      </c>
      <c r="B41" s="58" t="s">
        <v>119</v>
      </c>
      <c r="C41" s="59"/>
      <c r="D41" s="60"/>
      <c r="E41" s="12">
        <v>8</v>
      </c>
      <c r="F41" s="13">
        <f>IF(F42&gt;8,"8",F42)</f>
        <v>0</v>
      </c>
      <c r="G41" s="14">
        <f>G42</f>
        <v>0</v>
      </c>
      <c r="H41" s="15"/>
    </row>
    <row r="42" spans="1:8" s="4" customFormat="1" ht="127.5" customHeight="1" x14ac:dyDescent="0.35">
      <c r="A42" s="15"/>
      <c r="B42" s="45" t="s">
        <v>120</v>
      </c>
      <c r="C42" s="46"/>
      <c r="D42" s="47"/>
      <c r="E42" s="12"/>
      <c r="F42" s="25"/>
      <c r="G42" s="14"/>
      <c r="H42" s="15"/>
    </row>
    <row r="43" spans="1:8" s="4" customFormat="1" ht="45" customHeight="1" x14ac:dyDescent="0.35">
      <c r="A43" s="15">
        <v>10</v>
      </c>
      <c r="B43" s="58" t="s">
        <v>121</v>
      </c>
      <c r="C43" s="59"/>
      <c r="D43" s="60"/>
      <c r="E43" s="12">
        <v>5</v>
      </c>
      <c r="F43" s="13">
        <f>IF(F44&gt;5,"5",F44)</f>
        <v>0</v>
      </c>
      <c r="G43" s="14">
        <f>G44</f>
        <v>0</v>
      </c>
      <c r="H43" s="15"/>
    </row>
    <row r="44" spans="1:8" s="4" customFormat="1" ht="156.75" customHeight="1" x14ac:dyDescent="0.35">
      <c r="A44" s="15"/>
      <c r="B44" s="45" t="s">
        <v>122</v>
      </c>
      <c r="C44" s="46"/>
      <c r="D44" s="47"/>
      <c r="E44" s="12"/>
      <c r="F44" s="25">
        <v>0</v>
      </c>
      <c r="G44" s="14"/>
      <c r="H44" s="15"/>
    </row>
    <row r="45" spans="1:8" s="1" customFormat="1" ht="61.5" customHeight="1" x14ac:dyDescent="0.35">
      <c r="A45" s="44" t="s">
        <v>69</v>
      </c>
      <c r="B45" s="58" t="s">
        <v>70</v>
      </c>
      <c r="C45" s="59"/>
      <c r="D45" s="60"/>
      <c r="E45" s="12">
        <v>60</v>
      </c>
      <c r="F45" s="13">
        <f>SUM(F46:F51)</f>
        <v>60</v>
      </c>
      <c r="G45" s="14">
        <f>SUM(G46:G51)</f>
        <v>0</v>
      </c>
      <c r="H45" s="44"/>
    </row>
    <row r="46" spans="1:8" s="4" customFormat="1" ht="26.25" customHeight="1" x14ac:dyDescent="0.35">
      <c r="A46" s="15"/>
      <c r="B46" s="65" t="s">
        <v>71</v>
      </c>
      <c r="C46" s="66"/>
      <c r="D46" s="67"/>
      <c r="E46" s="16">
        <v>60</v>
      </c>
      <c r="F46" s="15">
        <v>60</v>
      </c>
      <c r="G46" s="16"/>
      <c r="H46" s="15"/>
    </row>
    <row r="47" spans="1:8" s="4" customFormat="1" ht="26.25" customHeight="1" x14ac:dyDescent="0.35">
      <c r="A47" s="15"/>
      <c r="B47" s="65" t="s">
        <v>72</v>
      </c>
      <c r="C47" s="66"/>
      <c r="D47" s="67"/>
      <c r="E47" s="16">
        <v>50</v>
      </c>
      <c r="F47" s="15"/>
      <c r="G47" s="16"/>
      <c r="H47" s="15"/>
    </row>
    <row r="48" spans="1:8" s="4" customFormat="1" ht="26.25" customHeight="1" x14ac:dyDescent="0.35">
      <c r="A48" s="15"/>
      <c r="B48" s="65" t="s">
        <v>73</v>
      </c>
      <c r="C48" s="66"/>
      <c r="D48" s="67"/>
      <c r="E48" s="16">
        <v>40</v>
      </c>
      <c r="F48" s="15"/>
      <c r="G48" s="16"/>
      <c r="H48" s="15"/>
    </row>
    <row r="49" spans="1:8" s="4" customFormat="1" ht="26.25" customHeight="1" x14ac:dyDescent="0.35">
      <c r="A49" s="15"/>
      <c r="B49" s="65" t="s">
        <v>74</v>
      </c>
      <c r="C49" s="66"/>
      <c r="D49" s="67"/>
      <c r="E49" s="16">
        <v>30</v>
      </c>
      <c r="F49" s="15"/>
      <c r="G49" s="16"/>
      <c r="H49" s="15"/>
    </row>
    <row r="50" spans="1:8" s="4" customFormat="1" ht="26.25" customHeight="1" x14ac:dyDescent="0.35">
      <c r="A50" s="15"/>
      <c r="B50" s="65" t="s">
        <v>75</v>
      </c>
      <c r="C50" s="66"/>
      <c r="D50" s="67"/>
      <c r="E50" s="16">
        <v>20</v>
      </c>
      <c r="F50" s="15"/>
      <c r="G50" s="16"/>
      <c r="H50" s="15"/>
    </row>
    <row r="51" spans="1:8" s="4" customFormat="1" ht="26.25" customHeight="1" x14ac:dyDescent="0.35">
      <c r="A51" s="15"/>
      <c r="B51" s="65" t="s">
        <v>76</v>
      </c>
      <c r="C51" s="66"/>
      <c r="D51" s="67"/>
      <c r="E51" s="16">
        <v>0</v>
      </c>
      <c r="F51" s="15"/>
      <c r="G51" s="16"/>
      <c r="H51" s="15"/>
    </row>
    <row r="52" spans="1:8" s="1" customFormat="1" ht="24" customHeight="1" x14ac:dyDescent="0.35">
      <c r="A52" s="44"/>
      <c r="B52" s="68" t="s">
        <v>77</v>
      </c>
      <c r="C52" s="69"/>
      <c r="D52" s="70"/>
      <c r="E52" s="30">
        <f>E14+E32+E45</f>
        <v>100</v>
      </c>
      <c r="F52" s="30">
        <f>F14+F32+F45</f>
        <v>85</v>
      </c>
      <c r="G52" s="31">
        <f>G14+G32+G45</f>
        <v>20</v>
      </c>
      <c r="H52" s="44"/>
    </row>
    <row r="53" spans="1:8" ht="26.25" customHeight="1" x14ac:dyDescent="0.35">
      <c r="A53" s="32"/>
      <c r="B53" s="71" t="s">
        <v>78</v>
      </c>
      <c r="C53" s="72"/>
      <c r="D53" s="73"/>
      <c r="E53" s="38"/>
      <c r="F53" s="32"/>
      <c r="G53" s="38"/>
      <c r="H53" s="32"/>
    </row>
    <row r="54" spans="1:8" ht="53.25" customHeight="1" x14ac:dyDescent="0.35">
      <c r="A54" s="32"/>
      <c r="B54" s="68" t="s">
        <v>79</v>
      </c>
      <c r="C54" s="69"/>
      <c r="D54" s="70"/>
      <c r="E54" s="30">
        <f>E52-E53</f>
        <v>100</v>
      </c>
      <c r="F54" s="30">
        <f>ROUND(F52-F53,1)</f>
        <v>85</v>
      </c>
      <c r="G54" s="31">
        <f>ROUND(G52-G53,1)</f>
        <v>20</v>
      </c>
      <c r="H54" s="44"/>
    </row>
    <row r="55" spans="1:8" ht="25.15" customHeight="1" x14ac:dyDescent="0.35">
      <c r="B55" s="1"/>
      <c r="C55" s="1"/>
      <c r="D55" s="1"/>
    </row>
    <row r="56" spans="1:8" ht="19.899999999999999" customHeight="1" x14ac:dyDescent="0.35">
      <c r="A56" s="8" t="s">
        <v>123</v>
      </c>
      <c r="B56" s="52" t="s">
        <v>80</v>
      </c>
      <c r="C56" s="52"/>
      <c r="D56" s="52"/>
    </row>
    <row r="57" spans="1:8" s="2" customFormat="1" ht="31.9" customHeight="1" x14ac:dyDescent="0.35">
      <c r="A57" s="82" t="s">
        <v>81</v>
      </c>
      <c r="B57" s="83"/>
      <c r="C57" s="84"/>
      <c r="D57" s="80" t="s">
        <v>82</v>
      </c>
      <c r="E57" s="74" t="s">
        <v>83</v>
      </c>
      <c r="F57" s="74"/>
      <c r="G57" s="91" t="s">
        <v>84</v>
      </c>
      <c r="H57" s="92"/>
    </row>
    <row r="58" spans="1:8" s="2" customFormat="1" ht="60" x14ac:dyDescent="0.35">
      <c r="A58" s="85"/>
      <c r="B58" s="75"/>
      <c r="C58" s="86"/>
      <c r="D58" s="81"/>
      <c r="E58" s="43" t="s">
        <v>85</v>
      </c>
      <c r="F58" s="43" t="s">
        <v>86</v>
      </c>
      <c r="G58" s="43" t="s">
        <v>87</v>
      </c>
      <c r="H58" s="43" t="s">
        <v>88</v>
      </c>
    </row>
    <row r="59" spans="1:8" ht="34" customHeight="1" x14ac:dyDescent="0.35">
      <c r="A59" s="87" t="s">
        <v>89</v>
      </c>
      <c r="B59" s="88"/>
      <c r="C59" s="89"/>
      <c r="D59" s="15" t="s">
        <v>90</v>
      </c>
      <c r="E59" s="16" t="str">
        <f>IF(AND(90&lt;=F54,F54&lt;100),F54,"")</f>
        <v/>
      </c>
      <c r="F59" s="21" t="str">
        <f>IF(AND(90&lt;=G54,G54&lt;=100),G54,"")</f>
        <v/>
      </c>
      <c r="G59" s="21" t="str">
        <f t="shared" ref="G59:H62" si="0">IF(ISNUMBER(E59)=TRUE,"X","")</f>
        <v/>
      </c>
      <c r="H59" s="21" t="str">
        <f t="shared" si="0"/>
        <v/>
      </c>
    </row>
    <row r="60" spans="1:8" ht="45.75" customHeight="1" x14ac:dyDescent="0.35">
      <c r="A60" s="87" t="s">
        <v>91</v>
      </c>
      <c r="B60" s="88"/>
      <c r="C60" s="89"/>
      <c r="D60" s="15" t="s">
        <v>92</v>
      </c>
      <c r="E60" s="16">
        <f>IF(AND(75&lt;=F54,F54&lt;90),F54,"")</f>
        <v>85</v>
      </c>
      <c r="F60" s="21" t="str">
        <f>IF(AND(75&lt;=G54,G54&lt;90),G54,"")</f>
        <v/>
      </c>
      <c r="G60" s="21" t="str">
        <f t="shared" si="0"/>
        <v>X</v>
      </c>
      <c r="H60" s="21" t="str">
        <f t="shared" si="0"/>
        <v/>
      </c>
    </row>
    <row r="61" spans="1:8" ht="48" customHeight="1" x14ac:dyDescent="0.35">
      <c r="A61" s="87" t="s">
        <v>93</v>
      </c>
      <c r="B61" s="88"/>
      <c r="C61" s="89"/>
      <c r="D61" s="15" t="s">
        <v>94</v>
      </c>
      <c r="E61" s="16" t="str">
        <f>IF(AND(50&lt;=F54,F54&lt;75),F54,"")</f>
        <v/>
      </c>
      <c r="F61" s="21" t="str">
        <f>IF(AND(50&lt;=G54,G54&lt;75),G54,"")</f>
        <v/>
      </c>
      <c r="G61" s="21" t="str">
        <f t="shared" si="0"/>
        <v/>
      </c>
      <c r="H61" s="21" t="str">
        <f t="shared" si="0"/>
        <v/>
      </c>
    </row>
    <row r="62" spans="1:8" ht="31.4" customHeight="1" x14ac:dyDescent="0.35">
      <c r="A62" s="87" t="s">
        <v>95</v>
      </c>
      <c r="B62" s="88"/>
      <c r="C62" s="89"/>
      <c r="D62" s="15" t="s">
        <v>96</v>
      </c>
      <c r="E62" s="16" t="str">
        <f>IF(AND(0&lt;F54,F54&lt;50),F54,"")</f>
        <v/>
      </c>
      <c r="F62" s="33">
        <f>IF(AND(0&lt;G54,G54&lt;50),G54,"")</f>
        <v>20</v>
      </c>
      <c r="G62" s="21" t="str">
        <f t="shared" si="0"/>
        <v/>
      </c>
      <c r="H62" s="33" t="str">
        <f t="shared" si="0"/>
        <v>X</v>
      </c>
    </row>
    <row r="64" spans="1:8" s="7" customFormat="1" ht="20.25" customHeight="1" x14ac:dyDescent="0.35">
      <c r="B64" s="34"/>
      <c r="D64" s="90" t="s">
        <v>133</v>
      </c>
      <c r="E64" s="90"/>
      <c r="F64" s="90"/>
      <c r="G64" s="90"/>
      <c r="H64" s="90"/>
    </row>
    <row r="65" spans="2:8" s="1" customFormat="1" ht="35.25" customHeight="1" x14ac:dyDescent="0.35">
      <c r="D65" s="35"/>
      <c r="E65" s="48" t="s">
        <v>98</v>
      </c>
      <c r="F65" s="48"/>
      <c r="G65" s="48"/>
      <c r="H65" s="48"/>
    </row>
    <row r="66" spans="2:8" ht="72.650000000000006" customHeight="1" x14ac:dyDescent="0.35">
      <c r="D66" s="36"/>
      <c r="E66" s="36"/>
      <c r="F66" s="36"/>
      <c r="G66" s="36"/>
      <c r="H66" s="36"/>
    </row>
    <row r="67" spans="2:8" ht="17.5" x14ac:dyDescent="0.35">
      <c r="F67" s="41" t="s">
        <v>124</v>
      </c>
    </row>
    <row r="68" spans="2:8" x14ac:dyDescent="0.35">
      <c r="F68" s="39"/>
    </row>
    <row r="70" spans="2:8" ht="25.15" customHeight="1" x14ac:dyDescent="0.35">
      <c r="B70" s="75" t="s">
        <v>99</v>
      </c>
      <c r="C70" s="75"/>
      <c r="D70" s="75"/>
      <c r="E70" s="75"/>
      <c r="F70" s="75"/>
      <c r="G70" s="75"/>
      <c r="H70" s="75"/>
    </row>
    <row r="71" spans="2:8" ht="106.9" customHeight="1" x14ac:dyDescent="0.35">
      <c r="B71" s="76" t="s">
        <v>100</v>
      </c>
      <c r="C71" s="77"/>
      <c r="D71" s="77"/>
      <c r="E71" s="77"/>
      <c r="F71" s="77"/>
      <c r="G71" s="77"/>
      <c r="H71" s="78"/>
    </row>
    <row r="72" spans="2:8" ht="25.15" customHeight="1" x14ac:dyDescent="0.35">
      <c r="B72" s="37"/>
      <c r="D72" s="79" t="s">
        <v>125</v>
      </c>
      <c r="E72" s="79"/>
      <c r="F72" s="79"/>
      <c r="G72" s="79"/>
      <c r="H72" s="79"/>
    </row>
    <row r="73" spans="2:8" ht="21" customHeight="1" x14ac:dyDescent="0.35">
      <c r="B73" s="35"/>
      <c r="D73" s="49" t="s">
        <v>101</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xr:uid="{00000000-0009-0000-0000-000001000000}"/>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59055118110236227" right="0.59055118110236227" top="0.43307086614173229" bottom="0.43307086614173229" header="0.11811023622047245" footer="0.15748031496062992"/>
  <pageSetup paperSize="9" scale="93" fitToHeight="0"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rgb="FF00B050"/>
  </sheetPr>
  <dimension ref="A1:H73"/>
  <sheetViews>
    <sheetView topLeftCell="A23" workbookViewId="0">
      <selection activeCell="F16" sqref="F16"/>
    </sheetView>
  </sheetViews>
  <sheetFormatPr defaultColWidth="9.1796875" defaultRowHeight="15.5" x14ac:dyDescent="0.35"/>
  <cols>
    <col min="1" max="1" width="5.453125" style="8" bestFit="1" customWidth="1"/>
    <col min="2" max="2" width="27.1796875" style="9" customWidth="1"/>
    <col min="3" max="3" width="11" style="8" customWidth="1"/>
    <col min="4" max="4" width="10.54296875" style="8" customWidth="1"/>
    <col min="5" max="5" width="11.54296875" style="8" customWidth="1"/>
    <col min="6" max="6" width="10.54296875" style="8" customWidth="1"/>
    <col min="7" max="8" width="10.1796875" style="8" customWidth="1"/>
    <col min="9" max="9" width="2.54296875" style="8" customWidth="1"/>
    <col min="10" max="10" width="9.1796875" style="8"/>
    <col min="11" max="11" width="34.81640625" style="8" customWidth="1"/>
    <col min="12" max="16384" width="9.1796875" style="8"/>
  </cols>
  <sheetData>
    <row r="1" spans="1:8" x14ac:dyDescent="0.35">
      <c r="H1" s="10" t="s">
        <v>126</v>
      </c>
    </row>
    <row r="2" spans="1:8" s="1" customFormat="1" ht="48.75" customHeight="1" x14ac:dyDescent="0.35">
      <c r="A2" s="48" t="s">
        <v>1</v>
      </c>
      <c r="B2" s="48"/>
      <c r="C2" s="48"/>
      <c r="D2" s="48" t="s">
        <v>2</v>
      </c>
      <c r="E2" s="48"/>
      <c r="F2" s="48"/>
      <c r="G2" s="48"/>
      <c r="H2" s="48"/>
    </row>
    <row r="3" spans="1:8" s="1" customFormat="1" ht="8.25" customHeight="1" x14ac:dyDescent="0.35">
      <c r="A3" s="49"/>
      <c r="B3" s="49"/>
      <c r="D3" s="11"/>
      <c r="E3" s="11"/>
      <c r="F3" s="11"/>
      <c r="G3" s="11"/>
      <c r="H3" s="11"/>
    </row>
    <row r="4" spans="1:8" ht="13.9" customHeight="1" x14ac:dyDescent="0.35">
      <c r="B4" s="8"/>
    </row>
    <row r="5" spans="1:8" ht="40" customHeight="1" x14ac:dyDescent="0.35">
      <c r="A5" s="50" t="s">
        <v>3</v>
      </c>
      <c r="B5" s="51"/>
      <c r="C5" s="51"/>
      <c r="D5" s="51"/>
      <c r="E5" s="51"/>
      <c r="F5" s="51"/>
      <c r="G5" s="51"/>
      <c r="H5" s="51"/>
    </row>
    <row r="6" spans="1:8" ht="12" customHeight="1" x14ac:dyDescent="0.35"/>
    <row r="7" spans="1:8" s="2" customFormat="1" ht="25.15" customHeight="1" x14ac:dyDescent="0.35">
      <c r="B7" s="52" t="s">
        <v>4</v>
      </c>
      <c r="C7" s="52"/>
      <c r="D7" s="52"/>
      <c r="E7" s="52"/>
      <c r="F7" s="52"/>
      <c r="G7" s="52"/>
      <c r="H7" s="52"/>
    </row>
    <row r="8" spans="1:8" s="2" customFormat="1" ht="27" customHeight="1" x14ac:dyDescent="0.35">
      <c r="B8" s="52" t="s">
        <v>5</v>
      </c>
      <c r="C8" s="52"/>
      <c r="D8" s="52"/>
      <c r="E8" s="52"/>
      <c r="F8" s="52"/>
      <c r="G8" s="52"/>
      <c r="H8" s="52"/>
    </row>
    <row r="9" spans="1:8" s="2" customFormat="1" ht="27" customHeight="1" x14ac:dyDescent="0.35">
      <c r="B9" s="52" t="s">
        <v>6</v>
      </c>
      <c r="C9" s="52"/>
      <c r="D9" s="52"/>
      <c r="E9" s="52"/>
      <c r="F9" s="52"/>
      <c r="G9" s="52"/>
      <c r="H9" s="52"/>
    </row>
    <row r="10" spans="1:8" s="2" customFormat="1" ht="27" customHeight="1" x14ac:dyDescent="0.35">
      <c r="B10" s="42" t="s">
        <v>7</v>
      </c>
      <c r="C10" s="42"/>
      <c r="D10" s="42"/>
      <c r="E10" s="42"/>
      <c r="F10" s="42"/>
      <c r="G10" s="42"/>
      <c r="H10" s="42"/>
    </row>
    <row r="11" spans="1:8" s="2" customFormat="1" ht="20.149999999999999" customHeight="1" x14ac:dyDescent="0.35">
      <c r="B11" s="42"/>
      <c r="C11" s="42"/>
    </row>
    <row r="12" spans="1:8" s="1" customFormat="1" ht="64.5" customHeight="1" x14ac:dyDescent="0.35">
      <c r="A12" s="44" t="s">
        <v>8</v>
      </c>
      <c r="B12" s="53" t="s">
        <v>9</v>
      </c>
      <c r="C12" s="53"/>
      <c r="D12" s="53"/>
      <c r="E12" s="44" t="s">
        <v>10</v>
      </c>
      <c r="F12" s="43" t="s">
        <v>11</v>
      </c>
      <c r="G12" s="43" t="s">
        <v>12</v>
      </c>
      <c r="H12" s="44" t="s">
        <v>13</v>
      </c>
    </row>
    <row r="13" spans="1:8" s="3" customFormat="1" ht="16.5" customHeight="1" x14ac:dyDescent="0.35">
      <c r="A13" s="40" t="s">
        <v>14</v>
      </c>
      <c r="B13" s="54" t="s">
        <v>15</v>
      </c>
      <c r="C13" s="55"/>
      <c r="D13" s="56"/>
      <c r="E13" s="40" t="s">
        <v>16</v>
      </c>
      <c r="F13" s="40" t="s">
        <v>17</v>
      </c>
      <c r="G13" s="40" t="s">
        <v>18</v>
      </c>
      <c r="H13" s="40" t="s">
        <v>19</v>
      </c>
    </row>
    <row r="14" spans="1:8" s="1" customFormat="1" ht="84" customHeight="1" x14ac:dyDescent="0.35">
      <c r="A14" s="44" t="s">
        <v>20</v>
      </c>
      <c r="B14" s="57" t="s">
        <v>21</v>
      </c>
      <c r="C14" s="57"/>
      <c r="D14" s="57"/>
      <c r="E14" s="12">
        <f>E15+E19+E25+E28</f>
        <v>20</v>
      </c>
      <c r="F14" s="13">
        <f>ROUND(F15+F19+F25+F28,1)</f>
        <v>20</v>
      </c>
      <c r="G14" s="14">
        <f>ROUND(G15+G19+G25+G28,1)</f>
        <v>20</v>
      </c>
      <c r="H14" s="44"/>
    </row>
    <row r="15" spans="1:8" s="4" customFormat="1" ht="35.25" customHeight="1" x14ac:dyDescent="0.35">
      <c r="A15" s="15">
        <v>1</v>
      </c>
      <c r="B15" s="57" t="s">
        <v>22</v>
      </c>
      <c r="C15" s="57"/>
      <c r="D15" s="57"/>
      <c r="E15" s="12">
        <f>5-(E16+E17+E18)</f>
        <v>5</v>
      </c>
      <c r="F15" s="13">
        <f>ROUND(5-(F16+F17+F18),1)</f>
        <v>5</v>
      </c>
      <c r="G15" s="14">
        <f>ROUND(5-(G16+G17+G18),1)</f>
        <v>5</v>
      </c>
      <c r="H15" s="15"/>
    </row>
    <row r="16" spans="1:8" s="4" customFormat="1" ht="121.5" customHeight="1" x14ac:dyDescent="0.35">
      <c r="A16" s="15" t="s">
        <v>23</v>
      </c>
      <c r="B16" s="45" t="s">
        <v>24</v>
      </c>
      <c r="C16" s="46"/>
      <c r="D16" s="47"/>
      <c r="E16" s="16"/>
      <c r="F16" s="17"/>
      <c r="G16" s="16"/>
      <c r="H16" s="15"/>
    </row>
    <row r="17" spans="1:8" s="5" customFormat="1" ht="69" customHeight="1" x14ac:dyDescent="0.35">
      <c r="A17" s="15" t="s">
        <v>25</v>
      </c>
      <c r="B17" s="45" t="s">
        <v>127</v>
      </c>
      <c r="C17" s="46"/>
      <c r="D17" s="47"/>
      <c r="E17" s="16"/>
      <c r="F17" s="17"/>
      <c r="G17" s="18"/>
      <c r="H17" s="19"/>
    </row>
    <row r="18" spans="1:8" s="5" customFormat="1" ht="92.25" customHeight="1" x14ac:dyDescent="0.35">
      <c r="A18" s="15" t="s">
        <v>27</v>
      </c>
      <c r="B18" s="45" t="s">
        <v>108</v>
      </c>
      <c r="C18" s="46"/>
      <c r="D18" s="47"/>
      <c r="E18" s="16"/>
      <c r="F18" s="17"/>
      <c r="G18" s="18"/>
      <c r="H18" s="19"/>
    </row>
    <row r="19" spans="1:8" s="5" customFormat="1" ht="52.5" customHeight="1" x14ac:dyDescent="0.35">
      <c r="A19" s="15">
        <v>2</v>
      </c>
      <c r="B19" s="58" t="s">
        <v>29</v>
      </c>
      <c r="C19" s="59"/>
      <c r="D19" s="60"/>
      <c r="E19" s="12">
        <f>6-(E20+E21+E22+E23+E24)</f>
        <v>6</v>
      </c>
      <c r="F19" s="13">
        <f>ROUND(6-(F20+F21+F22+F23+F24),1)</f>
        <v>6</v>
      </c>
      <c r="G19" s="14">
        <f>ROUND(6-(G20+G21+G22+G23+G24),1)</f>
        <v>6</v>
      </c>
      <c r="H19" s="20"/>
    </row>
    <row r="20" spans="1:8" s="5" customFormat="1" ht="39.75" customHeight="1" x14ac:dyDescent="0.35">
      <c r="A20" s="17" t="s">
        <v>30</v>
      </c>
      <c r="B20" s="45" t="s">
        <v>31</v>
      </c>
      <c r="C20" s="46"/>
      <c r="D20" s="47"/>
      <c r="E20" s="21"/>
      <c r="F20" s="17"/>
      <c r="G20" s="18"/>
      <c r="H20" s="19"/>
    </row>
    <row r="21" spans="1:8" s="5" customFormat="1" ht="59.25" customHeight="1" x14ac:dyDescent="0.35">
      <c r="A21" s="17" t="s">
        <v>32</v>
      </c>
      <c r="B21" s="45" t="s">
        <v>33</v>
      </c>
      <c r="C21" s="46"/>
      <c r="D21" s="47"/>
      <c r="E21" s="21"/>
      <c r="F21" s="17"/>
      <c r="G21" s="22"/>
      <c r="H21" s="19"/>
    </row>
    <row r="22" spans="1:8" s="5" customFormat="1" ht="54.75" customHeight="1" x14ac:dyDescent="0.35">
      <c r="A22" s="15" t="s">
        <v>34</v>
      </c>
      <c r="B22" s="45" t="s">
        <v>35</v>
      </c>
      <c r="C22" s="46"/>
      <c r="D22" s="47"/>
      <c r="E22" s="16"/>
      <c r="F22" s="17"/>
      <c r="G22" s="23"/>
      <c r="H22" s="19"/>
    </row>
    <row r="23" spans="1:8" s="5" customFormat="1" ht="70.5" customHeight="1" x14ac:dyDescent="0.35">
      <c r="A23" s="15" t="s">
        <v>36</v>
      </c>
      <c r="B23" s="45" t="s">
        <v>110</v>
      </c>
      <c r="C23" s="46"/>
      <c r="D23" s="47"/>
      <c r="E23" s="16"/>
      <c r="F23" s="17"/>
      <c r="G23" s="23"/>
      <c r="H23" s="19"/>
    </row>
    <row r="24" spans="1:8" s="5" customFormat="1" ht="39" customHeight="1" x14ac:dyDescent="0.35">
      <c r="A24" s="15" t="s">
        <v>38</v>
      </c>
      <c r="B24" s="45" t="s">
        <v>39</v>
      </c>
      <c r="C24" s="46"/>
      <c r="D24" s="47"/>
      <c r="E24" s="16"/>
      <c r="F24" s="17"/>
      <c r="G24" s="18"/>
      <c r="H24" s="19"/>
    </row>
    <row r="25" spans="1:8" s="4" customFormat="1" ht="59.25" customHeight="1" x14ac:dyDescent="0.35">
      <c r="A25" s="15">
        <v>3</v>
      </c>
      <c r="B25" s="58" t="s">
        <v>40</v>
      </c>
      <c r="C25" s="59"/>
      <c r="D25" s="60"/>
      <c r="E25" s="12">
        <f>5-(E26+E27)</f>
        <v>5</v>
      </c>
      <c r="F25" s="13">
        <f>ROUND(5-(F26+F27),1)</f>
        <v>5</v>
      </c>
      <c r="G25" s="14">
        <f>ROUND(5-(G26+G27),1)</f>
        <v>5</v>
      </c>
      <c r="H25" s="15"/>
    </row>
    <row r="26" spans="1:8" s="5" customFormat="1" ht="99.75" customHeight="1" x14ac:dyDescent="0.35">
      <c r="A26" s="15" t="s">
        <v>41</v>
      </c>
      <c r="B26" s="45" t="s">
        <v>42</v>
      </c>
      <c r="C26" s="46"/>
      <c r="D26" s="47"/>
      <c r="E26" s="16"/>
      <c r="F26" s="17"/>
      <c r="G26" s="18"/>
      <c r="H26" s="19"/>
    </row>
    <row r="27" spans="1:8" s="5" customFormat="1" ht="51" customHeight="1" x14ac:dyDescent="0.35">
      <c r="A27" s="15" t="s">
        <v>43</v>
      </c>
      <c r="B27" s="45" t="s">
        <v>44</v>
      </c>
      <c r="C27" s="46"/>
      <c r="D27" s="47"/>
      <c r="E27" s="16"/>
      <c r="F27" s="17"/>
      <c r="G27" s="18"/>
      <c r="H27" s="19"/>
    </row>
    <row r="28" spans="1:8" s="5" customFormat="1" ht="152.25" customHeight="1" x14ac:dyDescent="0.35">
      <c r="A28" s="24">
        <v>4</v>
      </c>
      <c r="B28" s="58" t="s">
        <v>45</v>
      </c>
      <c r="C28" s="59"/>
      <c r="D28" s="60"/>
      <c r="E28" s="12">
        <f>4-(E29+E30+E31)</f>
        <v>4</v>
      </c>
      <c r="F28" s="13">
        <f>ROUND(4-(F29+F30+F31),1)</f>
        <v>4</v>
      </c>
      <c r="G28" s="14">
        <f>ROUND(4-(G29+G30+G31),1)</f>
        <v>4</v>
      </c>
      <c r="H28" s="20"/>
    </row>
    <row r="29" spans="1:8" s="5" customFormat="1" ht="52.5" customHeight="1" x14ac:dyDescent="0.35">
      <c r="A29" s="15" t="s">
        <v>46</v>
      </c>
      <c r="B29" s="45" t="s">
        <v>47</v>
      </c>
      <c r="C29" s="46"/>
      <c r="D29" s="47"/>
      <c r="E29" s="16"/>
      <c r="F29" s="17"/>
      <c r="G29" s="18"/>
      <c r="H29" s="19"/>
    </row>
    <row r="30" spans="1:8" s="5" customFormat="1" ht="56.5" customHeight="1" x14ac:dyDescent="0.35">
      <c r="A30" s="15" t="s">
        <v>48</v>
      </c>
      <c r="B30" s="45" t="s">
        <v>49</v>
      </c>
      <c r="C30" s="46"/>
      <c r="D30" s="47"/>
      <c r="E30" s="16"/>
      <c r="F30" s="17"/>
      <c r="G30" s="18"/>
      <c r="H30" s="19"/>
    </row>
    <row r="31" spans="1:8" s="5" customFormat="1" ht="59.25" customHeight="1" x14ac:dyDescent="0.35">
      <c r="A31" s="15" t="s">
        <v>50</v>
      </c>
      <c r="B31" s="45" t="s">
        <v>51</v>
      </c>
      <c r="C31" s="46"/>
      <c r="D31" s="47"/>
      <c r="E31" s="16"/>
      <c r="F31" s="17"/>
      <c r="G31" s="18"/>
      <c r="H31" s="19"/>
    </row>
    <row r="32" spans="1:8" s="1" customFormat="1" ht="27.75" customHeight="1" x14ac:dyDescent="0.35">
      <c r="A32" s="44" t="s">
        <v>52</v>
      </c>
      <c r="B32" s="61" t="s">
        <v>53</v>
      </c>
      <c r="C32" s="62"/>
      <c r="D32" s="63"/>
      <c r="E32" s="12">
        <f>E33+E35+E37+E39+E41+E43</f>
        <v>20</v>
      </c>
      <c r="F32" s="13">
        <f>ROUND(F33+F35+F37+F39+F41+F43,1)</f>
        <v>0</v>
      </c>
      <c r="G32" s="14">
        <f>ROUND(G33+G35+G37+G39+G41+G43,1)</f>
        <v>0</v>
      </c>
      <c r="H32" s="44"/>
    </row>
    <row r="33" spans="1:8" s="4" customFormat="1" ht="73.150000000000006" customHeight="1" x14ac:dyDescent="0.35">
      <c r="A33" s="15">
        <v>5</v>
      </c>
      <c r="B33" s="57" t="s">
        <v>113</v>
      </c>
      <c r="C33" s="57"/>
      <c r="D33" s="57"/>
      <c r="E33" s="12">
        <v>1</v>
      </c>
      <c r="F33" s="13">
        <f>IF(F34&gt;1,"1",F34)</f>
        <v>0</v>
      </c>
      <c r="G33" s="14">
        <f>G34</f>
        <v>0</v>
      </c>
      <c r="H33" s="15"/>
    </row>
    <row r="34" spans="1:8" s="4" customFormat="1" ht="84" customHeight="1" x14ac:dyDescent="0.35">
      <c r="A34" s="15"/>
      <c r="B34" s="64" t="s">
        <v>128</v>
      </c>
      <c r="C34" s="64"/>
      <c r="D34" s="64"/>
      <c r="E34" s="12"/>
      <c r="F34" s="25"/>
      <c r="G34" s="14"/>
      <c r="H34" s="15"/>
    </row>
    <row r="35" spans="1:8" s="4" customFormat="1" ht="45" customHeight="1" x14ac:dyDescent="0.35">
      <c r="A35" s="15">
        <v>6</v>
      </c>
      <c r="B35" s="58" t="s">
        <v>115</v>
      </c>
      <c r="C35" s="59"/>
      <c r="D35" s="60"/>
      <c r="E35" s="12">
        <v>2</v>
      </c>
      <c r="F35" s="13">
        <f>IF(F36&gt;2,"2",F36)</f>
        <v>0</v>
      </c>
      <c r="G35" s="14">
        <f>G36</f>
        <v>0</v>
      </c>
      <c r="H35" s="15"/>
    </row>
    <row r="36" spans="1:8" s="4" customFormat="1" ht="70.5" customHeight="1" x14ac:dyDescent="0.35">
      <c r="A36" s="15"/>
      <c r="B36" s="65" t="s">
        <v>116</v>
      </c>
      <c r="C36" s="66"/>
      <c r="D36" s="67"/>
      <c r="E36" s="12"/>
      <c r="F36" s="25"/>
      <c r="G36" s="14"/>
      <c r="H36" s="15"/>
    </row>
    <row r="37" spans="1:8" s="4" customFormat="1" ht="66" customHeight="1" x14ac:dyDescent="0.35">
      <c r="A37" s="15">
        <v>7</v>
      </c>
      <c r="B37" s="58" t="s">
        <v>58</v>
      </c>
      <c r="C37" s="59"/>
      <c r="D37" s="60"/>
      <c r="E37" s="12">
        <v>2</v>
      </c>
      <c r="F37" s="13">
        <f>IF(F38&gt;2,"2",F38)</f>
        <v>0</v>
      </c>
      <c r="G37" s="14">
        <f>G38</f>
        <v>0</v>
      </c>
      <c r="H37" s="15"/>
    </row>
    <row r="38" spans="1:8" s="4" customFormat="1" ht="66" customHeight="1" x14ac:dyDescent="0.35">
      <c r="A38" s="15"/>
      <c r="B38" s="45" t="s">
        <v>129</v>
      </c>
      <c r="C38" s="46"/>
      <c r="D38" s="47"/>
      <c r="E38" s="12"/>
      <c r="F38" s="25"/>
      <c r="G38" s="14"/>
      <c r="H38" s="15"/>
    </row>
    <row r="39" spans="1:8" s="4" customFormat="1" ht="53.25" customHeight="1" x14ac:dyDescent="0.35">
      <c r="A39" s="15">
        <v>8</v>
      </c>
      <c r="B39" s="58" t="s">
        <v>60</v>
      </c>
      <c r="C39" s="59"/>
      <c r="D39" s="60"/>
      <c r="E39" s="12">
        <v>2</v>
      </c>
      <c r="F39" s="13">
        <f>IF(F40&gt;2,"2",F40)</f>
        <v>0</v>
      </c>
      <c r="G39" s="14">
        <f>G40</f>
        <v>0</v>
      </c>
      <c r="H39" s="15"/>
    </row>
    <row r="40" spans="1:8" s="4" customFormat="1" ht="70.5" customHeight="1" x14ac:dyDescent="0.35">
      <c r="A40" s="15"/>
      <c r="B40" s="45" t="s">
        <v>118</v>
      </c>
      <c r="C40" s="46"/>
      <c r="D40" s="47"/>
      <c r="E40" s="12"/>
      <c r="F40" s="25"/>
      <c r="G40" s="14"/>
      <c r="H40" s="15"/>
    </row>
    <row r="41" spans="1:8" s="6" customFormat="1" ht="117.75" customHeight="1" x14ac:dyDescent="0.35">
      <c r="A41" s="26">
        <v>9</v>
      </c>
      <c r="B41" s="94" t="s">
        <v>130</v>
      </c>
      <c r="C41" s="95"/>
      <c r="D41" s="96"/>
      <c r="E41" s="27">
        <v>8</v>
      </c>
      <c r="F41" s="13">
        <f>IF(F42&gt;8,"8",F42)</f>
        <v>0</v>
      </c>
      <c r="G41" s="28">
        <f>G42</f>
        <v>0</v>
      </c>
      <c r="H41" s="26"/>
    </row>
    <row r="42" spans="1:8" s="6" customFormat="1" ht="123.75" customHeight="1" x14ac:dyDescent="0.35">
      <c r="A42" s="26"/>
      <c r="B42" s="97" t="s">
        <v>131</v>
      </c>
      <c r="C42" s="98"/>
      <c r="D42" s="99"/>
      <c r="E42" s="27"/>
      <c r="F42" s="29"/>
      <c r="G42" s="28"/>
      <c r="H42" s="26"/>
    </row>
    <row r="43" spans="1:8" s="4" customFormat="1" ht="36.75" customHeight="1" x14ac:dyDescent="0.35">
      <c r="A43" s="15">
        <v>10</v>
      </c>
      <c r="B43" s="58" t="s">
        <v>121</v>
      </c>
      <c r="C43" s="59"/>
      <c r="D43" s="60"/>
      <c r="E43" s="12">
        <v>5</v>
      </c>
      <c r="F43" s="13">
        <f>IF(F44&gt;5,"5",F44)</f>
        <v>0</v>
      </c>
      <c r="G43" s="14">
        <f>G44</f>
        <v>0</v>
      </c>
      <c r="H43" s="15"/>
    </row>
    <row r="44" spans="1:8" s="4" customFormat="1" ht="151.5" customHeight="1" x14ac:dyDescent="0.35">
      <c r="A44" s="15"/>
      <c r="B44" s="45" t="s">
        <v>122</v>
      </c>
      <c r="C44" s="46"/>
      <c r="D44" s="47"/>
      <c r="E44" s="12"/>
      <c r="F44" s="25"/>
      <c r="G44" s="14"/>
      <c r="H44" s="15"/>
    </row>
    <row r="45" spans="1:8" s="1" customFormat="1" ht="59.25" customHeight="1" x14ac:dyDescent="0.35">
      <c r="A45" s="44" t="s">
        <v>69</v>
      </c>
      <c r="B45" s="58" t="s">
        <v>70</v>
      </c>
      <c r="C45" s="59"/>
      <c r="D45" s="60"/>
      <c r="E45" s="12">
        <v>60</v>
      </c>
      <c r="F45" s="13">
        <f>SUM(F46:F51)</f>
        <v>0</v>
      </c>
      <c r="G45" s="14">
        <f>SUM(G46:G51)</f>
        <v>0</v>
      </c>
      <c r="H45" s="44"/>
    </row>
    <row r="46" spans="1:8" s="4" customFormat="1" ht="25.5" customHeight="1" x14ac:dyDescent="0.35">
      <c r="A46" s="15"/>
      <c r="B46" s="65" t="s">
        <v>71</v>
      </c>
      <c r="C46" s="66"/>
      <c r="D46" s="67"/>
      <c r="E46" s="16">
        <v>60</v>
      </c>
      <c r="F46" s="15"/>
      <c r="G46" s="16"/>
      <c r="H46" s="15"/>
    </row>
    <row r="47" spans="1:8" s="4" customFormat="1" ht="25.5" customHeight="1" x14ac:dyDescent="0.35">
      <c r="A47" s="15"/>
      <c r="B47" s="65" t="s">
        <v>72</v>
      </c>
      <c r="C47" s="66"/>
      <c r="D47" s="67"/>
      <c r="E47" s="16">
        <v>50</v>
      </c>
      <c r="F47" s="15"/>
      <c r="G47" s="16"/>
      <c r="H47" s="15"/>
    </row>
    <row r="48" spans="1:8" s="4" customFormat="1" ht="25.5" customHeight="1" x14ac:dyDescent="0.35">
      <c r="A48" s="15"/>
      <c r="B48" s="65" t="s">
        <v>73</v>
      </c>
      <c r="C48" s="66"/>
      <c r="D48" s="67"/>
      <c r="E48" s="16">
        <v>40</v>
      </c>
      <c r="F48" s="15"/>
      <c r="G48" s="16"/>
      <c r="H48" s="15"/>
    </row>
    <row r="49" spans="1:8" s="4" customFormat="1" ht="25.5" customHeight="1" x14ac:dyDescent="0.35">
      <c r="A49" s="15"/>
      <c r="B49" s="65" t="s">
        <v>74</v>
      </c>
      <c r="C49" s="66"/>
      <c r="D49" s="67"/>
      <c r="E49" s="16">
        <v>30</v>
      </c>
      <c r="F49" s="15"/>
      <c r="G49" s="16"/>
      <c r="H49" s="15"/>
    </row>
    <row r="50" spans="1:8" s="4" customFormat="1" ht="25.5" customHeight="1" x14ac:dyDescent="0.35">
      <c r="A50" s="15"/>
      <c r="B50" s="65" t="s">
        <v>75</v>
      </c>
      <c r="C50" s="66"/>
      <c r="D50" s="67"/>
      <c r="E50" s="16">
        <v>20</v>
      </c>
      <c r="F50" s="15"/>
      <c r="G50" s="16"/>
      <c r="H50" s="15"/>
    </row>
    <row r="51" spans="1:8" s="4" customFormat="1" ht="25.5" customHeight="1" x14ac:dyDescent="0.35">
      <c r="A51" s="15"/>
      <c r="B51" s="65" t="s">
        <v>76</v>
      </c>
      <c r="C51" s="66"/>
      <c r="D51" s="67"/>
      <c r="E51" s="16">
        <v>0</v>
      </c>
      <c r="F51" s="15"/>
      <c r="G51" s="16"/>
      <c r="H51" s="15"/>
    </row>
    <row r="52" spans="1:8" s="1" customFormat="1" ht="24" customHeight="1" x14ac:dyDescent="0.35">
      <c r="A52" s="44"/>
      <c r="B52" s="68" t="s">
        <v>77</v>
      </c>
      <c r="C52" s="69"/>
      <c r="D52" s="70"/>
      <c r="E52" s="30">
        <f>E14+E32+E45</f>
        <v>100</v>
      </c>
      <c r="F52" s="30">
        <f>F14+F32+F45</f>
        <v>20</v>
      </c>
      <c r="G52" s="31">
        <f>G14+G32+G45</f>
        <v>20</v>
      </c>
      <c r="H52" s="44"/>
    </row>
    <row r="53" spans="1:8" ht="26.25" customHeight="1" x14ac:dyDescent="0.35">
      <c r="A53" s="32"/>
      <c r="B53" s="71" t="s">
        <v>78</v>
      </c>
      <c r="C53" s="72"/>
      <c r="D53" s="73"/>
      <c r="E53" s="32"/>
      <c r="F53" s="32"/>
      <c r="G53" s="32"/>
      <c r="H53" s="32"/>
    </row>
    <row r="54" spans="1:8" ht="53.25" customHeight="1" x14ac:dyDescent="0.35">
      <c r="A54" s="32"/>
      <c r="B54" s="68" t="s">
        <v>79</v>
      </c>
      <c r="C54" s="69"/>
      <c r="D54" s="70"/>
      <c r="E54" s="30">
        <f>E52-E53</f>
        <v>100</v>
      </c>
      <c r="F54" s="30">
        <f>ROUND(F52-F53,1)</f>
        <v>20</v>
      </c>
      <c r="G54" s="31">
        <f>ROUND(G52-G53,1)</f>
        <v>20</v>
      </c>
      <c r="H54" s="44"/>
    </row>
    <row r="55" spans="1:8" ht="15" customHeight="1" x14ac:dyDescent="0.35">
      <c r="B55" s="1"/>
      <c r="C55" s="1"/>
      <c r="D55" s="1"/>
    </row>
    <row r="56" spans="1:8" ht="20.25" customHeight="1" x14ac:dyDescent="0.35">
      <c r="B56" s="52" t="s">
        <v>80</v>
      </c>
      <c r="C56" s="52"/>
      <c r="D56" s="52"/>
    </row>
    <row r="57" spans="1:8" s="2" customFormat="1" ht="32.25" customHeight="1" x14ac:dyDescent="0.35">
      <c r="A57" s="82" t="s">
        <v>81</v>
      </c>
      <c r="B57" s="83"/>
      <c r="C57" s="84"/>
      <c r="D57" s="80" t="s">
        <v>82</v>
      </c>
      <c r="E57" s="74" t="s">
        <v>83</v>
      </c>
      <c r="F57" s="74"/>
      <c r="G57" s="91" t="s">
        <v>84</v>
      </c>
      <c r="H57" s="92"/>
    </row>
    <row r="58" spans="1:8" s="2" customFormat="1" ht="60" x14ac:dyDescent="0.35">
      <c r="A58" s="85"/>
      <c r="B58" s="75"/>
      <c r="C58" s="86"/>
      <c r="D58" s="81"/>
      <c r="E58" s="43" t="s">
        <v>85</v>
      </c>
      <c r="F58" s="43" t="s">
        <v>86</v>
      </c>
      <c r="G58" s="43" t="s">
        <v>87</v>
      </c>
      <c r="H58" s="43" t="s">
        <v>88</v>
      </c>
    </row>
    <row r="59" spans="1:8" ht="34" customHeight="1" x14ac:dyDescent="0.35">
      <c r="A59" s="87" t="s">
        <v>89</v>
      </c>
      <c r="B59" s="88"/>
      <c r="C59" s="89"/>
      <c r="D59" s="15" t="s">
        <v>90</v>
      </c>
      <c r="E59" s="16" t="str">
        <f>IF(AND(90&lt;=F54,F54&lt;100),F54,"")</f>
        <v/>
      </c>
      <c r="F59" s="21" t="str">
        <f>IF(AND(90&lt;=G54,G54&lt;=100),G54,"")</f>
        <v/>
      </c>
      <c r="G59" s="21" t="str">
        <f t="shared" ref="G59:H62" si="0">IF(ISNUMBER(E59)=TRUE,"X","")</f>
        <v/>
      </c>
      <c r="H59" s="21" t="str">
        <f t="shared" si="0"/>
        <v/>
      </c>
    </row>
    <row r="60" spans="1:8" ht="51" customHeight="1" x14ac:dyDescent="0.35">
      <c r="A60" s="87" t="s">
        <v>91</v>
      </c>
      <c r="B60" s="88"/>
      <c r="C60" s="89"/>
      <c r="D60" s="15" t="s">
        <v>92</v>
      </c>
      <c r="E60" s="16" t="str">
        <f>IF(AND(75&lt;=F54,F54&lt;90),F54,"")</f>
        <v/>
      </c>
      <c r="F60" s="21" t="str">
        <f>IF(AND(75&lt;=G54,G54&lt;90),G54,"")</f>
        <v/>
      </c>
      <c r="G60" s="21" t="str">
        <f t="shared" si="0"/>
        <v/>
      </c>
      <c r="H60" s="21" t="str">
        <f t="shared" si="0"/>
        <v/>
      </c>
    </row>
    <row r="61" spans="1:8" ht="54" customHeight="1" x14ac:dyDescent="0.35">
      <c r="A61" s="87" t="s">
        <v>93</v>
      </c>
      <c r="B61" s="88"/>
      <c r="C61" s="89"/>
      <c r="D61" s="15" t="s">
        <v>94</v>
      </c>
      <c r="E61" s="16" t="str">
        <f>IF(AND(50&lt;=F54,F54&lt;75),F54,"")</f>
        <v/>
      </c>
      <c r="F61" s="21" t="str">
        <f>IF(AND(50&lt;=G54,G54&lt;75),G54,"")</f>
        <v/>
      </c>
      <c r="G61" s="21" t="str">
        <f t="shared" si="0"/>
        <v/>
      </c>
      <c r="H61" s="21" t="str">
        <f t="shared" si="0"/>
        <v/>
      </c>
    </row>
    <row r="62" spans="1:8" ht="40.5" customHeight="1" x14ac:dyDescent="0.35">
      <c r="A62" s="87" t="s">
        <v>95</v>
      </c>
      <c r="B62" s="88"/>
      <c r="C62" s="89"/>
      <c r="D62" s="15" t="s">
        <v>96</v>
      </c>
      <c r="E62" s="33">
        <f>IF(AND(0&lt;F54,F54&lt;50),F54,"")</f>
        <v>20</v>
      </c>
      <c r="F62" s="33">
        <f>IF(AND(0&lt;G54,G54&lt;50),G54,"")</f>
        <v>20</v>
      </c>
      <c r="G62" s="33" t="str">
        <f t="shared" si="0"/>
        <v>X</v>
      </c>
      <c r="H62" s="33" t="str">
        <f t="shared" si="0"/>
        <v>X</v>
      </c>
    </row>
    <row r="64" spans="1:8" s="7" customFormat="1" ht="20.25" customHeight="1" x14ac:dyDescent="0.35">
      <c r="B64" s="34"/>
      <c r="D64" s="90" t="s">
        <v>97</v>
      </c>
      <c r="E64" s="90"/>
      <c r="F64" s="90"/>
      <c r="G64" s="90"/>
      <c r="H64" s="90"/>
    </row>
    <row r="65" spans="2:8" s="1" customFormat="1" ht="35.25" customHeight="1" x14ac:dyDescent="0.35">
      <c r="D65" s="35"/>
      <c r="E65" s="48" t="s">
        <v>98</v>
      </c>
      <c r="F65" s="48"/>
      <c r="G65" s="48"/>
      <c r="H65" s="48"/>
    </row>
    <row r="66" spans="2:8" x14ac:dyDescent="0.35">
      <c r="D66" s="36"/>
      <c r="E66" s="36"/>
      <c r="F66" s="36"/>
      <c r="G66" s="36"/>
      <c r="H66" s="36"/>
    </row>
    <row r="70" spans="2:8" ht="25.15" customHeight="1" x14ac:dyDescent="0.35">
      <c r="B70" s="75" t="s">
        <v>99</v>
      </c>
      <c r="C70" s="75"/>
      <c r="D70" s="75"/>
      <c r="E70" s="75"/>
      <c r="F70" s="75"/>
      <c r="G70" s="75"/>
      <c r="H70" s="75"/>
    </row>
    <row r="71" spans="2:8" ht="106.9" customHeight="1" x14ac:dyDescent="0.35">
      <c r="B71" s="76" t="s">
        <v>100</v>
      </c>
      <c r="C71" s="77"/>
      <c r="D71" s="77"/>
      <c r="E71" s="77"/>
      <c r="F71" s="77"/>
      <c r="G71" s="77"/>
      <c r="H71" s="78"/>
    </row>
    <row r="72" spans="2:8" ht="25.15" customHeight="1" x14ac:dyDescent="0.35">
      <c r="B72" s="37"/>
      <c r="D72" s="79" t="s">
        <v>97</v>
      </c>
      <c r="E72" s="79"/>
      <c r="F72" s="79"/>
      <c r="G72" s="79"/>
      <c r="H72" s="79"/>
    </row>
    <row r="73" spans="2:8" ht="21" customHeight="1" x14ac:dyDescent="0.35">
      <c r="B73" s="35"/>
      <c r="D73" s="49" t="s">
        <v>101</v>
      </c>
      <c r="E73" s="49"/>
      <c r="F73" s="49"/>
      <c r="G73" s="49"/>
      <c r="H73" s="49"/>
    </row>
  </sheetData>
  <sheetProtection password="E795" sheet="1" formatCells="0" formatColumns="0" formatRows="0" insertColumns="0" insertRows="0" insertHyperlinks="0" deleteColumns="0" deleteRows="0" selectLockedCells="1" sort="0" autoFilter="0" pivotTables="0"/>
  <autoFilter ref="A12:H54" xr:uid="{00000000-0009-0000-0000-000002000000}"/>
  <mergeCells count="65">
    <mergeCell ref="B71:H71"/>
    <mergeCell ref="D72:H72"/>
    <mergeCell ref="D73:H73"/>
    <mergeCell ref="D57:D58"/>
    <mergeCell ref="A57:C58"/>
    <mergeCell ref="A60:C60"/>
    <mergeCell ref="A61:C61"/>
    <mergeCell ref="A62:C62"/>
    <mergeCell ref="D64:H64"/>
    <mergeCell ref="E65:H65"/>
    <mergeCell ref="B70:H70"/>
    <mergeCell ref="A59:C59"/>
    <mergeCell ref="B53:D53"/>
    <mergeCell ref="B54:D54"/>
    <mergeCell ref="B56:D56"/>
    <mergeCell ref="E57:F57"/>
    <mergeCell ref="G57:H57"/>
    <mergeCell ref="B52:D52"/>
    <mergeCell ref="B41:D41"/>
    <mergeCell ref="B42:D42"/>
    <mergeCell ref="B43:D43"/>
    <mergeCell ref="B44:D44"/>
    <mergeCell ref="B45:D45"/>
    <mergeCell ref="B46:D46"/>
    <mergeCell ref="B47:D47"/>
    <mergeCell ref="B48:D48"/>
    <mergeCell ref="B49:D49"/>
    <mergeCell ref="B50:D50"/>
    <mergeCell ref="B51:D51"/>
    <mergeCell ref="B40:D40"/>
    <mergeCell ref="B29:D29"/>
    <mergeCell ref="B30:D30"/>
    <mergeCell ref="B31:D31"/>
    <mergeCell ref="B32:D32"/>
    <mergeCell ref="B33:D33"/>
    <mergeCell ref="B34:D34"/>
    <mergeCell ref="B35:D35"/>
    <mergeCell ref="B36:D36"/>
    <mergeCell ref="B37:D37"/>
    <mergeCell ref="B38:D38"/>
    <mergeCell ref="B39:D39"/>
    <mergeCell ref="B28:D28"/>
    <mergeCell ref="B17:D17"/>
    <mergeCell ref="B18:D18"/>
    <mergeCell ref="B19:D19"/>
    <mergeCell ref="B20:D20"/>
    <mergeCell ref="B21:D21"/>
    <mergeCell ref="B22:D22"/>
    <mergeCell ref="B23:D23"/>
    <mergeCell ref="B24:D24"/>
    <mergeCell ref="B25:D25"/>
    <mergeCell ref="B26:D26"/>
    <mergeCell ref="B27:D27"/>
    <mergeCell ref="B16:D16"/>
    <mergeCell ref="A2:C2"/>
    <mergeCell ref="D2:H2"/>
    <mergeCell ref="A3:B3"/>
    <mergeCell ref="A5:H5"/>
    <mergeCell ref="B7:H7"/>
    <mergeCell ref="B8:H8"/>
    <mergeCell ref="B9:H9"/>
    <mergeCell ref="B12:D12"/>
    <mergeCell ref="B13:D13"/>
    <mergeCell ref="B14:D14"/>
    <mergeCell ref="B15:D15"/>
  </mergeCells>
  <printOptions horizontalCentered="1"/>
  <pageMargins left="0.31" right="0.3" top="0.45" bottom="0.39" header="0.13" footer="0.16"/>
  <pageSetup paperSize="9" orientation="portrait" r:id="rId1"/>
  <headerFooter>
    <oddFooter>Page &amp;P of &amp;N</oddFooter>
  </headerFooter>
  <drawing r:id="rId2"/>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Worksheets</vt:lpstr>
      </vt:variant>
      <vt:variant>
        <vt:i4>3</vt:i4>
      </vt:variant>
      <vt:variant>
        <vt:lpstr>Named Ranges</vt:lpstr>
      </vt:variant>
      <vt:variant>
        <vt:i4>5</vt:i4>
      </vt:variant>
    </vt:vector>
  </HeadingPairs>
  <TitlesOfParts>
    <vt:vector size="8" baseType="lpstr">
      <vt:lpstr>Mẫu 1B -VCQL (mới)</vt:lpstr>
      <vt:lpstr>Mẫu 1C -GV (mới)</vt:lpstr>
      <vt:lpstr>Mẫu 1D -NV (mới)</vt:lpstr>
      <vt:lpstr>'Mẫu 1B -VCQL (mới)'!Print_Area</vt:lpstr>
      <vt:lpstr>'Mẫu 1C -GV (mới)'!Print_Area</vt:lpstr>
      <vt:lpstr>'Mẫu 1D -NV (mới)'!Print_Area</vt:lpstr>
      <vt:lpstr>'Mẫu 1B -VCQL (mới)'!Print_Titles</vt:lpstr>
      <vt:lpstr>'Mẫu 1D -NV (mới)'!Print_Titles</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Nguyen Si Long</dc:creator>
  <cp:keywords/>
  <dc:description/>
  <cp:lastModifiedBy>Admin</cp:lastModifiedBy>
  <cp:revision/>
  <dcterms:created xsi:type="dcterms:W3CDTF">2018-08-07T00:58:29Z</dcterms:created>
  <dcterms:modified xsi:type="dcterms:W3CDTF">2024-03-24T10:09:34Z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1033-11.2.0.10176</vt:lpwstr>
  </property>
</Properties>
</file>