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Desktop\"/>
    </mc:Choice>
  </mc:AlternateContent>
  <bookViews>
    <workbookView xWindow="0" yWindow="0" windowWidth="21600" windowHeight="9645"/>
  </bookViews>
  <sheets>
    <sheet name="Mẫu 1C -GV" sheetId="1" r:id="rId1"/>
  </sheets>
  <definedNames>
    <definedName name="_xlnm._FilterDatabase" localSheetId="0" hidden="1">'Mẫu 1C -GV'!$A$12:$H$54</definedName>
    <definedName name="_xlnm.Print_Area" localSheetId="0">'Mẫu 1C -GV'!$A$1:$H$79</definedName>
    <definedName name="_xlnm.Print_Titles" localSheetId="0">'Mẫu 1C -GV'!$A$12:$IV$12</definedName>
  </definedNames>
  <calcPr calcId="162913"/>
</workbook>
</file>

<file path=xl/calcChain.xml><?xml version="1.0" encoding="utf-8"?>
<calcChain xmlns="http://schemas.openxmlformats.org/spreadsheetml/2006/main">
  <c r="F62" i="1" l="1"/>
  <c r="H62" i="1" s="1"/>
  <c r="F61" i="1"/>
  <c r="H61" i="1" s="1"/>
  <c r="F60" i="1"/>
  <c r="H60" i="1" s="1"/>
  <c r="F59" i="1"/>
  <c r="H59" i="1" s="1"/>
  <c r="F45" i="1"/>
  <c r="F41" i="1"/>
  <c r="F39" i="1"/>
  <c r="F37" i="1"/>
  <c r="F35" i="1"/>
  <c r="F33" i="1"/>
  <c r="F32" i="1"/>
  <c r="E32" i="1"/>
  <c r="F28" i="1"/>
  <c r="E28" i="1"/>
  <c r="F25" i="1"/>
  <c r="E25" i="1"/>
  <c r="F19" i="1"/>
  <c r="E19" i="1"/>
  <c r="F15" i="1"/>
  <c r="F14" i="1" s="1"/>
  <c r="F52" i="1" s="1"/>
  <c r="F54" i="1" s="1"/>
  <c r="E15" i="1"/>
  <c r="E14" i="1"/>
  <c r="E52" i="1" s="1"/>
  <c r="E54" i="1" s="1"/>
  <c r="E62" i="1" l="1"/>
  <c r="G62" i="1" s="1"/>
  <c r="E61" i="1"/>
  <c r="G61" i="1" s="1"/>
  <c r="E60" i="1"/>
  <c r="G60" i="1" s="1"/>
  <c r="E59" i="1"/>
  <c r="G59" i="1" s="1"/>
</calcChain>
</file>

<file path=xl/sharedStrings.xml><?xml version="1.0" encoding="utf-8"?>
<sst xmlns="http://schemas.openxmlformats.org/spreadsheetml/2006/main" count="102" uniqueCount="102">
  <si>
    <t>Mẫu 1 C</t>
  </si>
  <si>
    <r>
      <rPr>
        <sz val="13"/>
        <color rgb="FF000000"/>
        <rFont val="Times New Roman"/>
      </rPr>
      <t xml:space="preserve">UBND THÀNH PHỐ HỒ CHÍ MINH
</t>
    </r>
    <r>
      <rPr>
        <b/>
        <sz val="13"/>
        <color rgb="FF000000"/>
        <rFont val="Times New Roman"/>
      </rPr>
      <t>TRƯỜNG CAO ĐẲNG LÝ TỰ TRỌNG
THÀNH PHỐ HỒ CHÍ MINH</t>
    </r>
  </si>
  <si>
    <t>CỘNG HÒA XÃ HỘI CHỦ NGHĨA VIỆT NAM
Độc lập - Tự do - Hạnh phúc</t>
  </si>
  <si>
    <t>Họ và tên: Bùi Thành Dũng</t>
  </si>
  <si>
    <t>Chức vụ: Giảng Viên</t>
  </si>
  <si>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Lý Luận Chính Trị</t>
    </r>
  </si>
  <si>
    <t>Mã số CBCCVC:</t>
  </si>
  <si>
    <t>Stt</t>
  </si>
  <si>
    <t>Tiêu chí đánh giá</t>
  </si>
  <si>
    <t>Điểm tối đa</t>
  </si>
  <si>
    <t>Điểm CBCCVC tự chấm</t>
  </si>
  <si>
    <t>Điểm thực tế đạt được</t>
  </si>
  <si>
    <t>Ghi chú</t>
  </si>
  <si>
    <t>(1)</t>
  </si>
  <si>
    <t>(2)</t>
  </si>
  <si>
    <t>(3)</t>
  </si>
  <si>
    <t>(4)</t>
  </si>
  <si>
    <t>(5)</t>
  </si>
  <si>
    <t>(6)</t>
  </si>
  <si>
    <t>I</t>
  </si>
  <si>
    <r>
      <rPr>
        <b/>
        <sz val="13"/>
        <color rgb="FF0066CC"/>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</si>
  <si>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</si>
  <si>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</si>
  <si>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</si>
  <si>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</si>
  <si>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</si>
  <si>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</si>
  <si>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</si>
  <si>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</si>
  <si>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</si>
  <si>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</si>
  <si>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</si>
  <si>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</si>
  <si>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</si>
  <si>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rPr>
      <t xml:space="preserve">Không thực hiện báo cáo, xin ý kiến, xin phép </t>
    </r>
    <r>
      <rPr>
        <sz val="13"/>
        <color rgb="FFFF0000"/>
        <rFont val="Times New Roman"/>
      </rPr>
      <t>bằng văn bản</t>
    </r>
    <r>
      <rPr>
        <sz val="13"/>
        <rFont val="Times New Roman"/>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</si>
  <si>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</si>
  <si>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</si>
  <si>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</si>
  <si>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</si>
  <si>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</si>
  <si>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</si>
  <si>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rPr>
      <t>sau khi xác minh là sai phạm</t>
    </r>
    <r>
      <rPr>
        <sz val="13"/>
        <rFont val="Times New Roman"/>
      </rPr>
      <t>) mỗi lần (-1đ)</t>
    </r>
  </si>
  <si>
    <t>3.2</t>
  </si>
  <si>
    <r>
      <rPr>
        <sz val="13"/>
        <color rgb="FFFF0000"/>
        <rFont val="Times New Roman"/>
      </rPr>
      <t>Có thái độ</t>
    </r>
    <r>
      <rPr>
        <sz val="13"/>
        <rFont val="Times New Roman"/>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</si>
  <si>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</si>
  <si>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</si>
  <si>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</si>
  <si>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</si>
  <si>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</si>
  <si>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</si>
  <si>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</si>
  <si>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</si>
  <si>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</si>
  <si>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</si>
  <si>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</si>
  <si>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</si>
  <si>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</si>
  <si>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</si>
  <si>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</si>
  <si>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hoàn thành và báo cáo kịp thời những công việc trong  giảng dạy</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</si>
  <si>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</si>
  <si>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</si>
  <si>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 xml:space="preserve">Có trên 20% nhiệm vụ hoàn thành vượt tiến độ, có chất lượng và hiệu quả </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</si>
  <si>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</si>
  <si>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</si>
  <si>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</si>
  <si>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</si>
  <si>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66CC"/>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</si>
  <si>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</si>
  <si>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</si>
  <si>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</si>
  <si>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</si>
  <si>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</si>
  <si>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</si>
  <si>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</si>
  <si>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</si>
  <si>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</si>
  <si>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</si>
  <si>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</si>
  <si>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</si>
  <si>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</si>
  <si>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rPr>
      <t xml:space="preserve">Kết quả phân loại
</t>
    </r>
    <r>
      <rPr>
        <i/>
        <sz val="12"/>
        <color rgb="FF000000"/>
        <rFont val="Times New Roman"/>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</si>
  <si>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</si>
  <si>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</si>
  <si>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</si>
  <si>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</si>
  <si>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</si>
  <si>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</si>
  <si>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</si>
  <si>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</si>
  <si>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</si>
  <si>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</si>
  <si>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</si>
  <si>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</si>
  <si>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rPr>
        <b/>
        <sz val="13"/>
        <color rgb="FF000000"/>
        <rFont val="Times New Roman"/>
      </rPr>
      <t xml:space="preserve">NGƯỜI TỰ ĐÁNH GIÁ
</t>
    </r>
    <r>
      <rPr>
        <i/>
        <sz val="13"/>
        <color rgb="FF000000"/>
        <rFont val="Times New Roman"/>
      </rPr>
      <t>(ký tên và ghi rõ họ tên)</t>
    </r>
  </si>
  <si>
    <t>Bùi Thành Dũng</t>
  </si>
  <si>
    <t>Ý KIẾN NHẬN XÉT CỦA NGƯỜI CÓ THẨM QUYỀN ĐÁNH GIÁ:</t>
  </si>
  <si>
    <t>…………………………………………………………………………………………………………………………………………………………………………………………………………………………………………………………………………………………………………………………………………………………………………………………………………………………………………………………………………………………………………………………………………………………………..</t>
  </si>
  <si>
    <t>HIỆU TRƯỞNG</t>
  </si>
  <si>
    <t>BÁO CÁO TỰ ĐÁNH GIÁ KẾT QUẢ CÔNG TÁC CỦA CÁ NHÂN
Kỳ đánh giá:  Quý 1/2024</t>
  </si>
  <si>
    <t>Tp.HCM, ngày 22 tháng 03 năm 2024</t>
  </si>
  <si>
    <t>Tp.HCM, ngày…… tháng ……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</si>
</sst>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7">
    <font>
      <sz val="11"/>
      <name val="Calibri"/>
      <scheme val="minor"/>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sz val="11"/>
      <name val="Calibri"/>
    </font>
    <font>
      <i/>
      <sz val="9"/>
      <color rgb="FF000000"/>
      <name val="Times New Roman"/>
    </font>
    <font>
      <b/>
      <sz val="9"/>
      <color rgb="FF000000"/>
      <name val="Times New Roman"/>
    </font>
    <font>
      <b/>
      <sz val="13"/>
      <color rgb="FF0066CC"/>
      <name val="Times New Roman"/>
    </font>
    <font>
      <b/>
      <sz val="13"/>
      <name val="Times New Roman"/>
    </font>
    <font>
      <sz val="13"/>
      <color rgb="FF000000"/>
      <name val="Times New Roman"/>
    </font>
    <font>
      <sz val="13"/>
      <name val="Times New Roman"/>
    </font>
    <font>
      <b/>
      <i/>
      <sz val="13"/>
      <color rgb="FF000000"/>
      <name val="Times New Roman"/>
    </font>
    <font>
      <b/>
      <i/>
      <sz val="13"/>
      <color rgb="FF0066CC"/>
      <name val="Times New Roman"/>
    </font>
    <font>
      <sz val="11"/>
      <name val="Times New Roman"/>
    </font>
    <font>
      <sz val="11"/>
      <color rgb="FFFF0000"/>
      <name val="Times New Roman"/>
    </font>
    <font>
      <sz val="13"/>
      <color rgb="FF0066CC"/>
      <name val="Times New Roman"/>
    </font>
    <font>
      <sz val="10"/>
      <color rgb="FF000000"/>
      <name val="Times New Roman"/>
    </font>
    <font>
      <sz val="8"/>
      <color rgb="FF000000"/>
      <name val="Times New Roman"/>
    </font>
    <font>
      <sz val="13"/>
      <name val="Times New Roman"/>
    </font>
    <font>
      <i/>
      <sz val="12"/>
      <color rgb="FF000000"/>
      <name val="Times New Roman"/>
    </font>
    <font>
      <i/>
      <sz val="13"/>
      <color rgb="FF000000"/>
      <name val="Times New Roman"/>
    </font>
    <font>
      <b/>
      <i/>
      <sz val="12"/>
      <color rgb="FF000000"/>
      <name val="Times New Roman"/>
    </font>
    <font>
      <sz val="13"/>
      <color rgb="FFFF0000"/>
      <name val="Times New Roman"/>
    </font>
    <font>
      <i/>
      <sz val="13"/>
      <name val="Times New Roman"/>
    </font>
    <font>
      <i/>
      <sz val="13"/>
      <color rgb="FF0066CC"/>
      <name val="Times New Roman"/>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65">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0" xfId="0" applyFont="1" applyAlignment="1">
      <alignment horizontal="center" vertical="center" wrapText="1"/>
    </xf>
    <xf numFmtId="164" fontId="3"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vertical="center" wrapText="1"/>
    </xf>
    <xf numFmtId="0" fontId="21" fillId="0" borderId="0" xfId="0" applyFont="1" applyAlignment="1">
      <alignment vertical="center" wrapText="1"/>
    </xf>
    <xf numFmtId="0" fontId="21" fillId="0" borderId="0" xfId="0" applyFont="1" applyAlignment="1">
      <alignment horizontal="left" vertical="center" wrapText="1"/>
    </xf>
    <xf numFmtId="0" fontId="3" fillId="0" borderId="0" xfId="0" applyFont="1" applyAlignment="1">
      <alignment vertical="top" wrapText="1"/>
    </xf>
    <xf numFmtId="0" fontId="3" fillId="0" borderId="2" xfId="0" applyFont="1" applyBorder="1" applyAlignment="1">
      <alignment horizontal="center" vertical="center" wrapText="1"/>
    </xf>
    <xf numFmtId="0" fontId="6" fillId="0" borderId="3" xfId="0" applyFont="1" applyBorder="1"/>
    <xf numFmtId="0" fontId="6" fillId="0" borderId="4" xfId="0" applyFont="1" applyBorder="1"/>
    <xf numFmtId="0" fontId="13" fillId="0" borderId="2" xfId="0" applyFont="1" applyBorder="1" applyAlignment="1">
      <alignment horizontal="center" vertical="center" wrapText="1"/>
    </xf>
    <xf numFmtId="0" fontId="11" fillId="0" borderId="2" xfId="0" applyFont="1" applyBorder="1" applyAlignment="1">
      <alignment horizontal="left" vertical="center" wrapText="1"/>
    </xf>
    <xf numFmtId="0" fontId="12" fillId="0" borderId="2" xfId="0" applyFont="1" applyBorder="1" applyAlignment="1">
      <alignment horizontal="left" vertical="center" wrapText="1"/>
    </xf>
    <xf numFmtId="0" fontId="9" fillId="0" borderId="2" xfId="0" applyFont="1" applyBorder="1" applyAlignment="1">
      <alignment horizontal="left" vertical="center" wrapText="1"/>
    </xf>
    <xf numFmtId="0" fontId="5" fillId="0" borderId="10" xfId="0" applyFont="1" applyBorder="1" applyAlignment="1">
      <alignment horizontal="center" vertical="center" wrapText="1"/>
    </xf>
    <xf numFmtId="0" fontId="6" fillId="0" borderId="10" xfId="0" applyFont="1" applyBorder="1"/>
    <xf numFmtId="0" fontId="5" fillId="0" borderId="2" xfId="0" applyFont="1" applyBorder="1" applyAlignment="1">
      <alignment horizontal="left" vertical="center" wrapText="1"/>
    </xf>
    <xf numFmtId="0" fontId="22" fillId="0" borderId="6" xfId="0" applyFont="1" applyBorder="1" applyAlignment="1">
      <alignment horizontal="center" vertical="center" wrapText="1"/>
    </xf>
    <xf numFmtId="0" fontId="6" fillId="0" borderId="6" xfId="0" applyFont="1" applyBorder="1"/>
    <xf numFmtId="0" fontId="3" fillId="0" borderId="0" xfId="0" applyFont="1" applyAlignment="1">
      <alignment horizontal="center" vertical="center" wrapText="1"/>
    </xf>
    <xf numFmtId="0" fontId="0" fillId="0" borderId="0" xfId="0" applyFont="1" applyAlignment="1"/>
    <xf numFmtId="0" fontId="3" fillId="0" borderId="0" xfId="0" applyFont="1" applyAlignment="1">
      <alignment horizontal="center" vertical="top"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7"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0" xfId="0" applyFont="1" applyAlignment="1">
      <alignment horizontal="center" vertical="center" wrapText="1"/>
    </xf>
    <xf numFmtId="0" fontId="23" fillId="0" borderId="0" xfId="0" applyFont="1" applyAlignment="1">
      <alignment horizontal="center" vertical="center" wrapText="1"/>
    </xf>
    <xf numFmtId="0" fontId="22" fillId="0" borderId="0" xfId="0" applyFont="1" applyAlignment="1">
      <alignment horizontal="center" vertical="center" wrapText="1"/>
    </xf>
    <xf numFmtId="0" fontId="5" fillId="0" borderId="8" xfId="0" applyFont="1" applyBorder="1" applyAlignment="1">
      <alignment horizontal="center" vertical="center" wrapText="1"/>
    </xf>
    <xf numFmtId="0" fontId="6" fillId="0" borderId="12" xfId="0" applyFont="1" applyBorder="1"/>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704850</xdr:colOff>
      <xdr:row>2</xdr:row>
      <xdr:rowOff>28575</xdr:rowOff>
    </xdr:from>
    <xdr:ext cx="809625" cy="0"/>
    <xdr:sp macro="" textlink="">
      <xdr:nvSpPr>
        <xdr:cNvPr id="24007" name="Shape 24007"/>
        <xdr:cNvSpPr/>
      </xdr:nvSpPr>
      <xdr:spPr>
        <a:xfrm rot="21600000" flipV="1">
          <a:off x="0" y="0"/>
          <a:ext cx="1" cy="1"/>
        </a:xfrm>
        <a:prstGeom prst="line">
          <a:avLst/>
        </a:prstGeom>
        <a:noFill/>
        <a:ln cap="flat" cmpd="sng" algn="ctr">
          <a:solidFill>
            <a:srgbClr val="000000"/>
          </a:solidFill>
          <a:round/>
          <a:headEnd/>
          <a:tailEnd/>
        </a:ln>
      </xdr:spPr>
    </xdr:sp>
    <xdr:clientData fLocksWithSheet="0"/>
  </xdr:oneCellAnchor>
  <xdr:oneCellAnchor>
    <xdr:from>
      <xdr:col>4</xdr:col>
      <xdr:colOff>76200</xdr:colOff>
      <xdr:row>1</xdr:row>
      <xdr:rowOff>438150</xdr:rowOff>
    </xdr:from>
    <xdr:ext cx="1962150" cy="0"/>
    <xdr:sp macro="" textlink="">
      <xdr:nvSpPr>
        <xdr:cNvPr id="24008" name="Shape 24008"/>
        <xdr:cNvSpPr/>
      </xdr:nvSpPr>
      <xdr:spPr>
        <a:xfrm>
          <a:off x="0" y="0"/>
          <a:ext cx="1" cy="1"/>
        </a:xfrm>
        <a:prstGeom prst="line">
          <a:avLst/>
        </a:prstGeom>
        <a:noFill/>
        <a:ln cap="flat" cmpd="sng" algn="ctr">
          <a:solidFill>
            <a:srgbClr val="000000"/>
          </a:solidFill>
          <a:round/>
          <a:headEnd/>
          <a:tailEnd/>
        </a:ln>
      </xdr:spPr>
    </xdr:sp>
    <xdr:clientData fLocksWithSheet="0"/>
  </xdr:one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
  <sheetViews>
    <sheetView tabSelected="1" topLeftCell="A10" workbookViewId="0">
      <selection activeCell="D72" sqref="D72:H7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9" width="2.5703125" customWidth="1"/>
    <col min="10" max="10" width="9.140625" customWidth="1"/>
    <col min="11" max="11" width="34.85546875" customWidth="1"/>
  </cols>
  <sheetData>
    <row r="1" spans="1:11" ht="15.75" customHeight="1">
      <c r="A1" s="1"/>
      <c r="B1" s="2"/>
      <c r="C1" s="1"/>
      <c r="D1" s="1"/>
      <c r="E1" s="1"/>
      <c r="F1" s="1"/>
      <c r="G1" s="1"/>
      <c r="H1" s="3" t="s">
        <v>0</v>
      </c>
      <c r="I1" s="1"/>
      <c r="J1" s="1"/>
      <c r="K1" s="1"/>
    </row>
    <row r="2" spans="1:11" ht="48.75" customHeight="1">
      <c r="A2" s="50" t="s">
        <v>1</v>
      </c>
      <c r="B2" s="49"/>
      <c r="C2" s="49"/>
      <c r="D2" s="50" t="s">
        <v>2</v>
      </c>
      <c r="E2" s="49"/>
      <c r="F2" s="49"/>
      <c r="G2" s="49"/>
      <c r="H2" s="49"/>
      <c r="I2" s="4"/>
      <c r="J2" s="4"/>
      <c r="K2" s="4"/>
    </row>
    <row r="3" spans="1:11" ht="8.25" customHeight="1">
      <c r="A3" s="48"/>
      <c r="B3" s="49"/>
      <c r="C3" s="4"/>
      <c r="D3" s="5"/>
      <c r="E3" s="5"/>
      <c r="F3" s="5"/>
      <c r="G3" s="5"/>
      <c r="H3" s="5"/>
      <c r="I3" s="4"/>
      <c r="J3" s="4"/>
      <c r="K3" s="4"/>
    </row>
    <row r="4" spans="1:11" ht="13.5" customHeight="1">
      <c r="A4" s="1"/>
      <c r="B4" s="1"/>
      <c r="C4" s="1"/>
      <c r="D4" s="1"/>
      <c r="E4" s="1"/>
      <c r="F4" s="1"/>
      <c r="G4" s="1"/>
      <c r="H4" s="1"/>
      <c r="I4" s="1"/>
      <c r="J4" s="1"/>
      <c r="K4" s="1"/>
    </row>
    <row r="5" spans="1:11" ht="39.75" customHeight="1">
      <c r="A5" s="51" t="s">
        <v>99</v>
      </c>
      <c r="B5" s="49"/>
      <c r="C5" s="49"/>
      <c r="D5" s="49"/>
      <c r="E5" s="49"/>
      <c r="F5" s="49"/>
      <c r="G5" s="49"/>
      <c r="H5" s="49"/>
      <c r="I5" s="1"/>
      <c r="J5" s="1"/>
      <c r="K5" s="1"/>
    </row>
    <row r="6" spans="1:11" ht="12" customHeight="1">
      <c r="A6" s="1"/>
      <c r="B6" s="2"/>
      <c r="C6" s="1"/>
      <c r="D6" s="1"/>
      <c r="E6" s="1"/>
      <c r="F6" s="1"/>
      <c r="G6" s="1"/>
      <c r="H6" s="1"/>
      <c r="I6" s="1"/>
      <c r="J6" s="1"/>
      <c r="K6" s="1"/>
    </row>
    <row r="7" spans="1:11" ht="24.75" customHeight="1">
      <c r="A7" s="6"/>
      <c r="B7" s="52" t="s">
        <v>3</v>
      </c>
      <c r="C7" s="49"/>
      <c r="D7" s="49"/>
      <c r="E7" s="49"/>
      <c r="F7" s="49"/>
      <c r="G7" s="49"/>
      <c r="H7" s="49"/>
      <c r="I7" s="6"/>
      <c r="J7" s="6"/>
      <c r="K7" s="6"/>
    </row>
    <row r="8" spans="1:11" ht="19.5" customHeight="1">
      <c r="A8" s="6"/>
      <c r="B8" s="52" t="s">
        <v>4</v>
      </c>
      <c r="C8" s="49"/>
      <c r="D8" s="49"/>
      <c r="E8" s="49"/>
      <c r="F8" s="49"/>
      <c r="G8" s="49"/>
      <c r="H8" s="49"/>
      <c r="I8" s="6"/>
      <c r="J8" s="6"/>
      <c r="K8" s="6"/>
    </row>
    <row r="9" spans="1:11" ht="19.5" customHeight="1">
      <c r="A9" s="6"/>
      <c r="B9" s="52" t="s">
        <v>5</v>
      </c>
      <c r="C9" s="49"/>
      <c r="D9" s="49"/>
      <c r="E9" s="49"/>
      <c r="F9" s="49"/>
      <c r="G9" s="49"/>
      <c r="H9" s="49"/>
      <c r="I9" s="6"/>
      <c r="J9" s="6"/>
      <c r="K9" s="6"/>
    </row>
    <row r="10" spans="1:11" ht="25.5" customHeight="1">
      <c r="A10" s="6"/>
      <c r="B10" s="7" t="s">
        <v>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8" t="s">
        <v>7</v>
      </c>
      <c r="B12" s="36" t="s">
        <v>8</v>
      </c>
      <c r="C12" s="37"/>
      <c r="D12" s="38"/>
      <c r="E12" s="8" t="s">
        <v>9</v>
      </c>
      <c r="F12" s="9" t="s">
        <v>10</v>
      </c>
      <c r="G12" s="9" t="s">
        <v>11</v>
      </c>
      <c r="H12" s="8" t="s">
        <v>12</v>
      </c>
      <c r="I12" s="4"/>
      <c r="J12" s="4"/>
      <c r="K12" s="4"/>
    </row>
    <row r="13" spans="1:11" ht="16.5" customHeight="1">
      <c r="A13" s="10" t="s">
        <v>13</v>
      </c>
      <c r="B13" s="53" t="s">
        <v>14</v>
      </c>
      <c r="C13" s="37"/>
      <c r="D13" s="38"/>
      <c r="E13" s="10" t="s">
        <v>15</v>
      </c>
      <c r="F13" s="10" t="s">
        <v>16</v>
      </c>
      <c r="G13" s="10" t="s">
        <v>17</v>
      </c>
      <c r="H13" s="10" t="s">
        <v>18</v>
      </c>
      <c r="I13" s="11"/>
      <c r="J13" s="11"/>
      <c r="K13" s="11"/>
    </row>
    <row r="14" spans="1:11" ht="93.75" customHeight="1">
      <c r="A14" s="8" t="s">
        <v>19</v>
      </c>
      <c r="B14" s="42" t="s">
        <v>20</v>
      </c>
      <c r="C14" s="37"/>
      <c r="D14" s="38"/>
      <c r="E14" s="12">
        <f>E15+E19+E25+E28</f>
        <v>20</v>
      </c>
      <c r="F14" s="13">
        <f>ROUND(F15+F19+F25+F28,1)</f>
        <v>20</v>
      </c>
      <c r="G14" s="14">
        <v>20</v>
      </c>
      <c r="H14" s="8"/>
      <c r="I14" s="4"/>
      <c r="J14" s="4"/>
      <c r="K14" s="4"/>
    </row>
    <row r="15" spans="1:11" ht="33.75" customHeight="1">
      <c r="A15" s="15">
        <v>1</v>
      </c>
      <c r="B15" s="42" t="s">
        <v>21</v>
      </c>
      <c r="C15" s="37"/>
      <c r="D15" s="38"/>
      <c r="E15" s="12">
        <f>5-(E16+E17+E18)</f>
        <v>5</v>
      </c>
      <c r="F15" s="13">
        <f>ROUND(5-(F16+F17+F18),1)</f>
        <v>5</v>
      </c>
      <c r="G15" s="14">
        <v>50</v>
      </c>
      <c r="H15" s="15"/>
      <c r="I15" s="16"/>
      <c r="J15" s="16"/>
      <c r="K15" s="16"/>
    </row>
    <row r="16" spans="1:11" ht="115.5" customHeight="1">
      <c r="A16" s="15" t="s">
        <v>22</v>
      </c>
      <c r="B16" s="41" t="s">
        <v>23</v>
      </c>
      <c r="C16" s="37"/>
      <c r="D16" s="38"/>
      <c r="E16" s="15"/>
      <c r="F16" s="17">
        <v>0</v>
      </c>
      <c r="G16" s="15"/>
      <c r="H16" s="15"/>
      <c r="I16" s="16"/>
      <c r="J16" s="16"/>
      <c r="K16" s="16"/>
    </row>
    <row r="17" spans="1:11" ht="102" customHeight="1">
      <c r="A17" s="15" t="s">
        <v>24</v>
      </c>
      <c r="B17" s="41" t="s">
        <v>25</v>
      </c>
      <c r="C17" s="37"/>
      <c r="D17" s="38"/>
      <c r="E17" s="15"/>
      <c r="F17" s="17">
        <v>0</v>
      </c>
      <c r="G17" s="18"/>
      <c r="H17" s="18"/>
      <c r="I17" s="19"/>
      <c r="J17" s="19"/>
      <c r="K17" s="19"/>
    </row>
    <row r="18" spans="1:11" ht="92.25" customHeight="1">
      <c r="A18" s="15" t="s">
        <v>26</v>
      </c>
      <c r="B18" s="41" t="s">
        <v>27</v>
      </c>
      <c r="C18" s="37"/>
      <c r="D18" s="38"/>
      <c r="E18" s="15"/>
      <c r="F18" s="17">
        <v>0</v>
      </c>
      <c r="G18" s="18"/>
      <c r="H18" s="18"/>
      <c r="I18" s="19"/>
      <c r="J18" s="19"/>
      <c r="K18" s="19"/>
    </row>
    <row r="19" spans="1:11" ht="52.5" customHeight="1">
      <c r="A19" s="15">
        <v>2</v>
      </c>
      <c r="B19" s="42" t="s">
        <v>28</v>
      </c>
      <c r="C19" s="37"/>
      <c r="D19" s="38"/>
      <c r="E19" s="12">
        <f>6-(E20+E21+E22+E23+E24)</f>
        <v>6</v>
      </c>
      <c r="F19" s="13">
        <f>ROUND(6-(F20+F21+F22+F23+F24),1)</f>
        <v>6</v>
      </c>
      <c r="G19" s="14"/>
      <c r="H19" s="20"/>
      <c r="I19" s="19"/>
      <c r="J19" s="19"/>
      <c r="K19" s="19"/>
    </row>
    <row r="20" spans="1:11" ht="39.75" customHeight="1">
      <c r="A20" s="17" t="s">
        <v>29</v>
      </c>
      <c r="B20" s="41" t="s">
        <v>30</v>
      </c>
      <c r="C20" s="37"/>
      <c r="D20" s="38"/>
      <c r="E20" s="17"/>
      <c r="F20" s="17">
        <v>0</v>
      </c>
      <c r="G20" s="18"/>
      <c r="H20" s="18"/>
      <c r="I20" s="19"/>
      <c r="J20" s="19"/>
      <c r="K20" s="19"/>
    </row>
    <row r="21" spans="1:11" ht="57" customHeight="1">
      <c r="A21" s="17" t="s">
        <v>31</v>
      </c>
      <c r="B21" s="41" t="s">
        <v>32</v>
      </c>
      <c r="C21" s="37"/>
      <c r="D21" s="38"/>
      <c r="E21" s="17"/>
      <c r="F21" s="17">
        <v>0</v>
      </c>
      <c r="G21" s="21"/>
      <c r="H21" s="18"/>
      <c r="I21" s="19"/>
      <c r="J21" s="19"/>
      <c r="K21" s="19"/>
    </row>
    <row r="22" spans="1:11" ht="52.5" customHeight="1">
      <c r="A22" s="15" t="s">
        <v>33</v>
      </c>
      <c r="B22" s="41" t="s">
        <v>34</v>
      </c>
      <c r="C22" s="37"/>
      <c r="D22" s="38"/>
      <c r="E22" s="15"/>
      <c r="F22" s="17">
        <v>0</v>
      </c>
      <c r="G22" s="22"/>
      <c r="H22" s="18"/>
      <c r="I22" s="19"/>
      <c r="J22" s="19"/>
      <c r="K22" s="19"/>
    </row>
    <row r="23" spans="1:11" ht="70.5" customHeight="1">
      <c r="A23" s="15" t="s">
        <v>35</v>
      </c>
      <c r="B23" s="41" t="s">
        <v>36</v>
      </c>
      <c r="C23" s="37"/>
      <c r="D23" s="38"/>
      <c r="E23" s="15"/>
      <c r="F23" s="17">
        <v>0</v>
      </c>
      <c r="G23" s="22"/>
      <c r="H23" s="18"/>
      <c r="I23" s="19"/>
      <c r="J23" s="19"/>
      <c r="K23" s="19"/>
    </row>
    <row r="24" spans="1:11" ht="42.75" customHeight="1">
      <c r="A24" s="15" t="s">
        <v>37</v>
      </c>
      <c r="B24" s="41" t="s">
        <v>38</v>
      </c>
      <c r="C24" s="37"/>
      <c r="D24" s="38"/>
      <c r="E24" s="15"/>
      <c r="F24" s="17">
        <v>0</v>
      </c>
      <c r="G24" s="18"/>
      <c r="H24" s="18"/>
      <c r="I24" s="19"/>
      <c r="J24" s="19"/>
      <c r="K24" s="19"/>
    </row>
    <row r="25" spans="1:11" ht="60.75" customHeight="1">
      <c r="A25" s="15">
        <v>3</v>
      </c>
      <c r="B25" s="42" t="s">
        <v>39</v>
      </c>
      <c r="C25" s="37"/>
      <c r="D25" s="38"/>
      <c r="E25" s="12">
        <f>5-(E26+E27)</f>
        <v>5</v>
      </c>
      <c r="F25" s="13">
        <f>ROUND(5-(F26+F27),1)</f>
        <v>5</v>
      </c>
      <c r="G25" s="14"/>
      <c r="H25" s="15"/>
      <c r="I25" s="16"/>
      <c r="J25" s="16"/>
      <c r="K25" s="16"/>
    </row>
    <row r="26" spans="1:11" ht="100.5" customHeight="1">
      <c r="A26" s="15" t="s">
        <v>40</v>
      </c>
      <c r="B26" s="41" t="s">
        <v>41</v>
      </c>
      <c r="C26" s="37"/>
      <c r="D26" s="38"/>
      <c r="E26" s="15"/>
      <c r="F26" s="17">
        <v>0</v>
      </c>
      <c r="G26" s="18"/>
      <c r="H26" s="18"/>
      <c r="I26" s="19"/>
      <c r="J26" s="19"/>
      <c r="K26" s="19"/>
    </row>
    <row r="27" spans="1:11" ht="54.75" customHeight="1">
      <c r="A27" s="15" t="s">
        <v>42</v>
      </c>
      <c r="B27" s="41" t="s">
        <v>43</v>
      </c>
      <c r="C27" s="37"/>
      <c r="D27" s="38"/>
      <c r="E27" s="15"/>
      <c r="F27" s="17">
        <v>0</v>
      </c>
      <c r="G27" s="18"/>
      <c r="H27" s="18"/>
      <c r="I27" s="19"/>
      <c r="J27" s="19"/>
      <c r="K27" s="19"/>
    </row>
    <row r="28" spans="1:11" ht="149.25" customHeight="1">
      <c r="A28" s="23">
        <v>4</v>
      </c>
      <c r="B28" s="42" t="s">
        <v>44</v>
      </c>
      <c r="C28" s="37"/>
      <c r="D28" s="38"/>
      <c r="E28" s="12">
        <f>4-(E29+E30+E31)</f>
        <v>4</v>
      </c>
      <c r="F28" s="13">
        <f>ROUND(4-(F29+F30+F31),1)</f>
        <v>4</v>
      </c>
      <c r="G28" s="14"/>
      <c r="H28" s="20"/>
      <c r="I28" s="19"/>
      <c r="J28" s="19"/>
      <c r="K28" s="19"/>
    </row>
    <row r="29" spans="1:11" ht="54" customHeight="1">
      <c r="A29" s="15" t="s">
        <v>45</v>
      </c>
      <c r="B29" s="41" t="s">
        <v>46</v>
      </c>
      <c r="C29" s="37"/>
      <c r="D29" s="38"/>
      <c r="E29" s="15"/>
      <c r="F29" s="17">
        <v>0</v>
      </c>
      <c r="G29" s="18"/>
      <c r="H29" s="18"/>
      <c r="I29" s="19"/>
      <c r="J29" s="19"/>
      <c r="K29" s="19"/>
    </row>
    <row r="30" spans="1:11" ht="60.75" customHeight="1">
      <c r="A30" s="15" t="s">
        <v>47</v>
      </c>
      <c r="B30" s="41" t="s">
        <v>48</v>
      </c>
      <c r="C30" s="37"/>
      <c r="D30" s="38"/>
      <c r="E30" s="15"/>
      <c r="F30" s="17">
        <v>0</v>
      </c>
      <c r="G30" s="18"/>
      <c r="H30" s="18"/>
      <c r="I30" s="19"/>
      <c r="J30" s="19"/>
      <c r="K30" s="19"/>
    </row>
    <row r="31" spans="1:11" ht="52.5" customHeight="1">
      <c r="A31" s="15" t="s">
        <v>49</v>
      </c>
      <c r="B31" s="41" t="s">
        <v>50</v>
      </c>
      <c r="C31" s="37"/>
      <c r="D31" s="38"/>
      <c r="E31" s="15"/>
      <c r="F31" s="17">
        <v>0</v>
      </c>
      <c r="G31" s="18"/>
      <c r="H31" s="18"/>
      <c r="I31" s="19"/>
      <c r="J31" s="19"/>
      <c r="K31" s="19"/>
    </row>
    <row r="32" spans="1:11" ht="27.75" customHeight="1">
      <c r="A32" s="8" t="s">
        <v>51</v>
      </c>
      <c r="B32" s="42" t="s">
        <v>52</v>
      </c>
      <c r="C32" s="37"/>
      <c r="D32" s="38"/>
      <c r="E32" s="12">
        <f>E33+E35+E37+E39+E41+E43</f>
        <v>20</v>
      </c>
      <c r="F32" s="13">
        <f>ROUND(F33+F35+F37+F39+F41+F43,1)</f>
        <v>10</v>
      </c>
      <c r="G32" s="14"/>
      <c r="H32" s="8"/>
      <c r="I32" s="4"/>
      <c r="J32" s="4"/>
      <c r="K32" s="4"/>
    </row>
    <row r="33" spans="1:11" ht="72.75" customHeight="1">
      <c r="A33" s="15">
        <v>5</v>
      </c>
      <c r="B33" s="42" t="s">
        <v>53</v>
      </c>
      <c r="C33" s="37"/>
      <c r="D33" s="38"/>
      <c r="E33" s="12">
        <v>1</v>
      </c>
      <c r="F33" s="13">
        <f>IF(F34&gt;1,"1",F34)</f>
        <v>1</v>
      </c>
      <c r="G33" s="14"/>
      <c r="H33" s="15"/>
      <c r="I33" s="16"/>
      <c r="J33" s="16"/>
      <c r="K33" s="16"/>
    </row>
    <row r="34" spans="1:11" ht="117.75" customHeight="1">
      <c r="A34" s="15"/>
      <c r="B34" s="41" t="s">
        <v>54</v>
      </c>
      <c r="C34" s="37"/>
      <c r="D34" s="38"/>
      <c r="E34" s="12"/>
      <c r="F34" s="13">
        <v>1</v>
      </c>
      <c r="G34" s="14"/>
      <c r="H34" s="15"/>
      <c r="I34" s="16"/>
      <c r="J34" s="16"/>
      <c r="K34" s="16"/>
    </row>
    <row r="35" spans="1:11" ht="35.25" customHeight="1">
      <c r="A35" s="15">
        <v>6</v>
      </c>
      <c r="B35" s="42" t="s">
        <v>55</v>
      </c>
      <c r="C35" s="37"/>
      <c r="D35" s="38"/>
      <c r="E35" s="12">
        <v>2</v>
      </c>
      <c r="F35" s="13">
        <f>IF(F36&gt;2,"2",F36)</f>
        <v>2</v>
      </c>
      <c r="G35" s="14"/>
      <c r="H35" s="15"/>
      <c r="I35" s="16"/>
      <c r="J35" s="16"/>
      <c r="K35" s="16"/>
    </row>
    <row r="36" spans="1:11" ht="60.75" customHeight="1">
      <c r="A36" s="15"/>
      <c r="B36" s="40" t="s">
        <v>56</v>
      </c>
      <c r="C36" s="37"/>
      <c r="D36" s="38"/>
      <c r="E36" s="12"/>
      <c r="F36" s="13">
        <v>2</v>
      </c>
      <c r="G36" s="14"/>
      <c r="H36" s="15"/>
      <c r="I36" s="16"/>
      <c r="J36" s="16"/>
      <c r="K36" s="16"/>
    </row>
    <row r="37" spans="1:11" ht="52.5" customHeight="1">
      <c r="A37" s="15">
        <v>7</v>
      </c>
      <c r="B37" s="42" t="s">
        <v>57</v>
      </c>
      <c r="C37" s="37"/>
      <c r="D37" s="38"/>
      <c r="E37" s="12">
        <v>2</v>
      </c>
      <c r="F37" s="13">
        <f>IF(F38&gt;2,"2",F38)</f>
        <v>1</v>
      </c>
      <c r="G37" s="14"/>
      <c r="H37" s="15"/>
      <c r="I37" s="16"/>
      <c r="J37" s="16"/>
      <c r="K37" s="16"/>
    </row>
    <row r="38" spans="1:11" ht="68.25" customHeight="1">
      <c r="A38" s="15"/>
      <c r="B38" s="41" t="s">
        <v>58</v>
      </c>
      <c r="C38" s="37"/>
      <c r="D38" s="38"/>
      <c r="E38" s="12"/>
      <c r="F38" s="13">
        <v>1</v>
      </c>
      <c r="G38" s="14"/>
      <c r="H38" s="24" t="s">
        <v>59</v>
      </c>
      <c r="I38" s="16"/>
      <c r="J38" s="16"/>
      <c r="K38" s="16"/>
    </row>
    <row r="39" spans="1:11" ht="61.5" customHeight="1">
      <c r="A39" s="15">
        <v>8</v>
      </c>
      <c r="B39" s="42" t="s">
        <v>60</v>
      </c>
      <c r="C39" s="37"/>
      <c r="D39" s="38"/>
      <c r="E39" s="12">
        <v>2</v>
      </c>
      <c r="F39" s="13">
        <f>IF(F40&gt;2,"2",F40)</f>
        <v>2</v>
      </c>
      <c r="G39" s="14"/>
      <c r="H39" s="15"/>
      <c r="I39" s="16"/>
      <c r="J39" s="16"/>
      <c r="K39" s="25"/>
    </row>
    <row r="40" spans="1:11" ht="70.5" customHeight="1">
      <c r="A40" s="15"/>
      <c r="B40" s="41" t="s">
        <v>61</v>
      </c>
      <c r="C40" s="37"/>
      <c r="D40" s="38"/>
      <c r="E40" s="12"/>
      <c r="F40" s="13">
        <v>2</v>
      </c>
      <c r="G40" s="14"/>
      <c r="H40" s="15"/>
      <c r="I40" s="16"/>
      <c r="J40" s="16"/>
      <c r="K40" s="16"/>
    </row>
    <row r="41" spans="1:11" ht="39.75" customHeight="1">
      <c r="A41" s="15">
        <v>9</v>
      </c>
      <c r="B41" s="42" t="s">
        <v>62</v>
      </c>
      <c r="C41" s="37"/>
      <c r="D41" s="38"/>
      <c r="E41" s="12">
        <v>8</v>
      </c>
      <c r="F41" s="13">
        <f>IF(F42&gt;8,"8",F42)</f>
        <v>4</v>
      </c>
      <c r="G41" s="14"/>
      <c r="H41" s="15"/>
      <c r="I41" s="16"/>
      <c r="J41" s="16"/>
      <c r="K41" s="16"/>
    </row>
    <row r="42" spans="1:11" ht="120.75" customHeight="1">
      <c r="A42" s="15"/>
      <c r="B42" s="41" t="s">
        <v>63</v>
      </c>
      <c r="C42" s="37"/>
      <c r="D42" s="38"/>
      <c r="E42" s="12"/>
      <c r="F42" s="13">
        <v>4</v>
      </c>
      <c r="G42" s="14"/>
      <c r="H42" s="15"/>
      <c r="I42" s="16"/>
      <c r="J42" s="16"/>
      <c r="K42" s="16"/>
    </row>
    <row r="43" spans="1:11" ht="39" customHeight="1">
      <c r="A43" s="15">
        <v>10</v>
      </c>
      <c r="B43" s="42" t="s">
        <v>64</v>
      </c>
      <c r="C43" s="37"/>
      <c r="D43" s="38"/>
      <c r="E43" s="12">
        <v>5</v>
      </c>
      <c r="F43" s="13"/>
      <c r="G43" s="14"/>
      <c r="H43" s="15"/>
      <c r="I43" s="16"/>
      <c r="J43" s="16"/>
      <c r="K43" s="16"/>
    </row>
    <row r="44" spans="1:11" ht="156.75" customHeight="1">
      <c r="A44" s="15"/>
      <c r="B44" s="41" t="s">
        <v>65</v>
      </c>
      <c r="C44" s="37"/>
      <c r="D44" s="38"/>
      <c r="E44" s="12"/>
      <c r="F44" s="13">
        <v>4</v>
      </c>
      <c r="G44" s="14"/>
      <c r="H44" s="15"/>
      <c r="I44" s="16"/>
      <c r="J44" s="16"/>
      <c r="K44" s="16"/>
    </row>
    <row r="45" spans="1:11" ht="54" customHeight="1">
      <c r="A45" s="8" t="s">
        <v>66</v>
      </c>
      <c r="B45" s="42" t="s">
        <v>67</v>
      </c>
      <c r="C45" s="37"/>
      <c r="D45" s="38"/>
      <c r="E45" s="12">
        <v>60</v>
      </c>
      <c r="F45" s="13">
        <f>SUM(F46:F51)</f>
        <v>60</v>
      </c>
      <c r="G45" s="14"/>
      <c r="H45" s="8"/>
      <c r="I45" s="4"/>
      <c r="J45" s="4"/>
      <c r="K45" s="4"/>
    </row>
    <row r="46" spans="1:11" ht="26.25" customHeight="1">
      <c r="A46" s="15"/>
      <c r="B46" s="40" t="s">
        <v>68</v>
      </c>
      <c r="C46" s="37"/>
      <c r="D46" s="38"/>
      <c r="E46" s="15">
        <v>60</v>
      </c>
      <c r="F46" s="15">
        <v>60</v>
      </c>
      <c r="G46" s="15"/>
      <c r="H46" s="15"/>
      <c r="I46" s="16"/>
      <c r="J46" s="16"/>
      <c r="K46" s="16"/>
    </row>
    <row r="47" spans="1:11" ht="26.25" customHeight="1">
      <c r="A47" s="15"/>
      <c r="B47" s="40" t="s">
        <v>69</v>
      </c>
      <c r="C47" s="37"/>
      <c r="D47" s="38"/>
      <c r="E47" s="15">
        <v>50</v>
      </c>
      <c r="F47" s="15"/>
      <c r="G47" s="15"/>
      <c r="H47" s="15"/>
      <c r="I47" s="16"/>
      <c r="J47" s="16"/>
      <c r="K47" s="16"/>
    </row>
    <row r="48" spans="1:11" ht="26.25" customHeight="1">
      <c r="A48" s="15"/>
      <c r="B48" s="40" t="s">
        <v>70</v>
      </c>
      <c r="C48" s="37"/>
      <c r="D48" s="38"/>
      <c r="E48" s="15">
        <v>40</v>
      </c>
      <c r="F48" s="15"/>
      <c r="G48" s="15"/>
      <c r="H48" s="15"/>
      <c r="I48" s="16"/>
      <c r="J48" s="16"/>
      <c r="K48" s="16"/>
    </row>
    <row r="49" spans="1:11" ht="26.25" customHeight="1">
      <c r="A49" s="15"/>
      <c r="B49" s="40" t="s">
        <v>71</v>
      </c>
      <c r="C49" s="37"/>
      <c r="D49" s="38"/>
      <c r="E49" s="15">
        <v>30</v>
      </c>
      <c r="F49" s="15"/>
      <c r="G49" s="15"/>
      <c r="H49" s="15"/>
      <c r="I49" s="16"/>
      <c r="J49" s="16"/>
      <c r="K49" s="16"/>
    </row>
    <row r="50" spans="1:11" ht="26.25" customHeight="1">
      <c r="A50" s="15"/>
      <c r="B50" s="40" t="s">
        <v>72</v>
      </c>
      <c r="C50" s="37"/>
      <c r="D50" s="38"/>
      <c r="E50" s="15">
        <v>20</v>
      </c>
      <c r="F50" s="15"/>
      <c r="G50" s="15"/>
      <c r="H50" s="15"/>
      <c r="I50" s="16"/>
      <c r="J50" s="16"/>
      <c r="K50" s="16"/>
    </row>
    <row r="51" spans="1:11" ht="26.25" customHeight="1">
      <c r="A51" s="15"/>
      <c r="B51" s="40" t="s">
        <v>73</v>
      </c>
      <c r="C51" s="37"/>
      <c r="D51" s="38"/>
      <c r="E51" s="15">
        <v>0</v>
      </c>
      <c r="F51" s="15"/>
      <c r="G51" s="15"/>
      <c r="H51" s="15"/>
      <c r="I51" s="16"/>
      <c r="J51" s="16"/>
      <c r="K51" s="16"/>
    </row>
    <row r="52" spans="1:11" ht="24" customHeight="1">
      <c r="A52" s="8"/>
      <c r="B52" s="36" t="s">
        <v>74</v>
      </c>
      <c r="C52" s="37"/>
      <c r="D52" s="38"/>
      <c r="E52" s="8">
        <f t="shared" ref="E52:F52" si="0">E14+E32+E45</f>
        <v>100</v>
      </c>
      <c r="F52" s="26">
        <f t="shared" si="0"/>
        <v>90</v>
      </c>
      <c r="G52" s="27"/>
      <c r="H52" s="8"/>
      <c r="I52" s="4"/>
      <c r="J52" s="4"/>
      <c r="K52" s="4"/>
    </row>
    <row r="53" spans="1:11" ht="26.25" customHeight="1">
      <c r="A53" s="28"/>
      <c r="B53" s="39" t="s">
        <v>75</v>
      </c>
      <c r="C53" s="37"/>
      <c r="D53" s="38"/>
      <c r="E53" s="28"/>
      <c r="F53" s="28"/>
      <c r="G53" s="28"/>
      <c r="H53" s="28"/>
      <c r="I53" s="1"/>
      <c r="J53" s="1"/>
      <c r="K53" s="1"/>
    </row>
    <row r="54" spans="1:11" ht="39" customHeight="1">
      <c r="A54" s="28"/>
      <c r="B54" s="36" t="s">
        <v>76</v>
      </c>
      <c r="C54" s="37"/>
      <c r="D54" s="38"/>
      <c r="E54" s="8">
        <f>E52-E53</f>
        <v>100</v>
      </c>
      <c r="F54" s="26">
        <f>ROUND(F52-F53,1)</f>
        <v>90</v>
      </c>
      <c r="G54" s="27"/>
      <c r="H54" s="8"/>
      <c r="I54" s="1"/>
      <c r="J54" s="1"/>
      <c r="K54" s="1"/>
    </row>
    <row r="55" spans="1:11" ht="17.25" customHeight="1">
      <c r="A55" s="1"/>
      <c r="B55" s="4"/>
      <c r="C55" s="4"/>
      <c r="D55" s="4"/>
      <c r="E55" s="1"/>
      <c r="F55" s="1"/>
      <c r="G55" s="1"/>
      <c r="H55" s="1"/>
      <c r="I55" s="1"/>
      <c r="J55" s="1"/>
      <c r="K55" s="1"/>
    </row>
    <row r="56" spans="1:11" ht="20.25" customHeight="1">
      <c r="A56" s="1"/>
      <c r="B56" s="52" t="s">
        <v>77</v>
      </c>
      <c r="C56" s="49"/>
      <c r="D56" s="49"/>
      <c r="E56" s="1"/>
      <c r="F56" s="1"/>
      <c r="G56" s="1"/>
      <c r="H56" s="1"/>
      <c r="I56" s="1"/>
      <c r="J56" s="1"/>
      <c r="K56" s="1"/>
    </row>
    <row r="57" spans="1:11" ht="32.25" customHeight="1">
      <c r="A57" s="61" t="s">
        <v>78</v>
      </c>
      <c r="B57" s="47"/>
      <c r="C57" s="62"/>
      <c r="D57" s="59" t="s">
        <v>79</v>
      </c>
      <c r="E57" s="54" t="s">
        <v>80</v>
      </c>
      <c r="F57" s="38"/>
      <c r="G57" s="54" t="s">
        <v>81</v>
      </c>
      <c r="H57" s="38"/>
      <c r="I57" s="6"/>
      <c r="J57" s="6"/>
      <c r="K57" s="6"/>
    </row>
    <row r="58" spans="1:11" ht="63" customHeight="1">
      <c r="A58" s="63"/>
      <c r="B58" s="44"/>
      <c r="C58" s="64"/>
      <c r="D58" s="60"/>
      <c r="E58" s="9" t="s">
        <v>82</v>
      </c>
      <c r="F58" s="9" t="s">
        <v>83</v>
      </c>
      <c r="G58" s="9" t="s">
        <v>84</v>
      </c>
      <c r="H58" s="9" t="s">
        <v>85</v>
      </c>
      <c r="I58" s="6"/>
      <c r="J58" s="6"/>
      <c r="K58" s="6"/>
    </row>
    <row r="59" spans="1:11" ht="33.75" customHeight="1">
      <c r="A59" s="55" t="s">
        <v>86</v>
      </c>
      <c r="B59" s="37"/>
      <c r="C59" s="38"/>
      <c r="D59" s="15" t="s">
        <v>87</v>
      </c>
      <c r="E59" s="29">
        <f>IF(AND(90&lt;=F54,F54&lt;100),F54,"")</f>
        <v>90</v>
      </c>
      <c r="F59" s="17" t="str">
        <f>IF(AND(90&lt;=G54,G54&lt;=100),G54,"")</f>
        <v/>
      </c>
      <c r="G59" s="17" t="str">
        <f t="shared" ref="G59:H59" si="1">IF(ISNUMBER(E59)=TRUE,"X","")</f>
        <v>X</v>
      </c>
      <c r="H59" s="17" t="str">
        <f t="shared" si="1"/>
        <v/>
      </c>
      <c r="I59" s="1"/>
      <c r="J59" s="1"/>
      <c r="K59" s="1"/>
    </row>
    <row r="60" spans="1:11" ht="49.5" customHeight="1">
      <c r="A60" s="55" t="s">
        <v>88</v>
      </c>
      <c r="B60" s="37"/>
      <c r="C60" s="38"/>
      <c r="D60" s="15" t="s">
        <v>89</v>
      </c>
      <c r="E60" s="15" t="str">
        <f t="shared" ref="E60:F60" si="2">IF(AND(75&lt;=F54,F54&lt;90),F54,"")</f>
        <v/>
      </c>
      <c r="F60" s="17" t="str">
        <f t="shared" si="2"/>
        <v/>
      </c>
      <c r="G60" s="17" t="str">
        <f t="shared" ref="G60:H60" si="3">IF(ISNUMBER(E60)=TRUE,"X","")</f>
        <v/>
      </c>
      <c r="H60" s="17" t="str">
        <f t="shared" si="3"/>
        <v/>
      </c>
      <c r="I60" s="1"/>
      <c r="J60" s="1"/>
      <c r="K60" s="1"/>
    </row>
    <row r="61" spans="1:11" ht="51.75" customHeight="1">
      <c r="A61" s="55" t="s">
        <v>90</v>
      </c>
      <c r="B61" s="37"/>
      <c r="C61" s="38"/>
      <c r="D61" s="15" t="s">
        <v>91</v>
      </c>
      <c r="E61" s="15" t="str">
        <f t="shared" ref="E61:F61" si="4">IF(AND(50&lt;=F54,F54&lt;75),F54,"")</f>
        <v/>
      </c>
      <c r="F61" s="17" t="str">
        <f t="shared" si="4"/>
        <v/>
      </c>
      <c r="G61" s="17" t="str">
        <f t="shared" ref="G61:H61" si="5">IF(ISNUMBER(E61)=TRUE,"X","")</f>
        <v/>
      </c>
      <c r="H61" s="17" t="str">
        <f t="shared" si="5"/>
        <v/>
      </c>
      <c r="I61" s="1"/>
      <c r="J61" s="1"/>
      <c r="K61" s="1"/>
    </row>
    <row r="62" spans="1:11" ht="34.5" customHeight="1">
      <c r="A62" s="55" t="s">
        <v>92</v>
      </c>
      <c r="B62" s="37"/>
      <c r="C62" s="38"/>
      <c r="D62" s="15" t="s">
        <v>93</v>
      </c>
      <c r="E62" s="15" t="str">
        <f t="shared" ref="E62:F62" si="6">IF(AND(0&lt;F54,F54&lt;50),F54,"")</f>
        <v/>
      </c>
      <c r="F62" s="30" t="str">
        <f t="shared" si="6"/>
        <v/>
      </c>
      <c r="G62" s="17" t="str">
        <f t="shared" ref="G62:H62" si="7">IF(ISNUMBER(E62)=TRUE,"X","")</f>
        <v/>
      </c>
      <c r="H62" s="30" t="str">
        <f t="shared" si="7"/>
        <v/>
      </c>
      <c r="I62" s="1"/>
      <c r="J62" s="1"/>
      <c r="K62" s="1"/>
    </row>
    <row r="63" spans="1:11" ht="15.75" customHeight="1">
      <c r="A63" s="1"/>
      <c r="B63" s="2"/>
      <c r="C63" s="1"/>
      <c r="D63" s="1"/>
      <c r="E63" s="1"/>
      <c r="F63" s="1"/>
      <c r="G63" s="1"/>
      <c r="H63" s="1"/>
      <c r="I63" s="1"/>
      <c r="J63" s="1"/>
      <c r="K63" s="1"/>
    </row>
    <row r="64" spans="1:11" ht="20.25" customHeight="1">
      <c r="A64" s="31"/>
      <c r="B64" s="32"/>
      <c r="C64" s="31"/>
      <c r="D64" s="58" t="s">
        <v>100</v>
      </c>
      <c r="E64" s="49"/>
      <c r="F64" s="49"/>
      <c r="G64" s="49"/>
      <c r="H64" s="49"/>
      <c r="I64" s="31"/>
      <c r="J64" s="31"/>
      <c r="K64" s="31"/>
    </row>
    <row r="65" spans="1:11" ht="35.25" customHeight="1">
      <c r="A65" s="4"/>
      <c r="B65" s="4"/>
      <c r="C65" s="4"/>
      <c r="D65" s="50" t="s">
        <v>94</v>
      </c>
      <c r="E65" s="49"/>
      <c r="F65" s="49"/>
      <c r="G65" s="49"/>
      <c r="H65" s="49"/>
      <c r="I65" s="4"/>
      <c r="J65" s="4"/>
      <c r="K65" s="4"/>
    </row>
    <row r="66" spans="1:11" ht="15.75" customHeight="1">
      <c r="A66" s="1"/>
      <c r="B66" s="2"/>
      <c r="C66" s="1"/>
      <c r="D66" s="33"/>
      <c r="E66" s="57"/>
      <c r="F66" s="49"/>
      <c r="G66" s="49"/>
      <c r="H66" s="33"/>
      <c r="I66" s="1"/>
      <c r="J66" s="1"/>
      <c r="K66" s="1"/>
    </row>
    <row r="67" spans="1:11" ht="15.75" customHeight="1">
      <c r="A67" s="1"/>
      <c r="B67" s="2"/>
      <c r="C67" s="1"/>
      <c r="D67" s="1"/>
      <c r="E67" s="49"/>
      <c r="F67" s="49"/>
      <c r="G67" s="49"/>
      <c r="H67" s="1"/>
      <c r="I67" s="1"/>
      <c r="J67" s="1"/>
      <c r="K67" s="1"/>
    </row>
    <row r="68" spans="1:11" ht="15.75" customHeight="1">
      <c r="A68" s="1"/>
      <c r="B68" s="2"/>
      <c r="C68" s="1"/>
      <c r="D68" s="1"/>
      <c r="E68" s="56" t="s">
        <v>95</v>
      </c>
      <c r="F68" s="49"/>
      <c r="G68" s="49"/>
      <c r="H68" s="1"/>
      <c r="I68" s="1"/>
      <c r="J68" s="1"/>
      <c r="K68" s="1"/>
    </row>
    <row r="69" spans="1:11" ht="15.75" customHeight="1">
      <c r="A69" s="1"/>
      <c r="B69" s="2"/>
      <c r="C69" s="1"/>
      <c r="D69" s="1"/>
      <c r="E69" s="1"/>
      <c r="F69" s="1"/>
      <c r="G69" s="1"/>
      <c r="H69" s="1"/>
      <c r="I69" s="1"/>
      <c r="J69" s="1"/>
      <c r="K69" s="1"/>
    </row>
    <row r="70" spans="1:11" ht="24.75" customHeight="1">
      <c r="A70" s="1"/>
      <c r="B70" s="43" t="s">
        <v>96</v>
      </c>
      <c r="C70" s="44"/>
      <c r="D70" s="44"/>
      <c r="E70" s="44"/>
      <c r="F70" s="44"/>
      <c r="G70" s="44"/>
      <c r="H70" s="44"/>
      <c r="I70" s="1"/>
      <c r="J70" s="1"/>
      <c r="K70" s="1"/>
    </row>
    <row r="71" spans="1:11" ht="106.5" customHeight="1">
      <c r="A71" s="1"/>
      <c r="B71" s="45" t="s">
        <v>97</v>
      </c>
      <c r="C71" s="37"/>
      <c r="D71" s="37"/>
      <c r="E71" s="37"/>
      <c r="F71" s="37"/>
      <c r="G71" s="37"/>
      <c r="H71" s="38"/>
      <c r="I71" s="1"/>
      <c r="J71" s="1"/>
      <c r="K71" s="1"/>
    </row>
    <row r="72" spans="1:11" ht="24.75" customHeight="1">
      <c r="A72" s="1"/>
      <c r="B72" s="34"/>
      <c r="C72" s="1"/>
      <c r="D72" s="46" t="s">
        <v>101</v>
      </c>
      <c r="E72" s="47"/>
      <c r="F72" s="47"/>
      <c r="G72" s="47"/>
      <c r="H72" s="47"/>
      <c r="I72" s="1"/>
      <c r="J72" s="1"/>
      <c r="K72" s="1"/>
    </row>
    <row r="73" spans="1:11" ht="21" customHeight="1">
      <c r="A73" s="1"/>
      <c r="B73" s="35"/>
      <c r="C73" s="1"/>
      <c r="D73" s="48" t="s">
        <v>98</v>
      </c>
      <c r="E73" s="49"/>
      <c r="F73" s="49"/>
      <c r="G73" s="49"/>
      <c r="H73" s="49"/>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sheetData>
  <autoFilter ref="A12:H54"/>
  <mergeCells count="67">
    <mergeCell ref="B54:D54"/>
    <mergeCell ref="B56:D56"/>
    <mergeCell ref="E57:F57"/>
    <mergeCell ref="G57:H57"/>
    <mergeCell ref="A59:C59"/>
    <mergeCell ref="A60:C60"/>
    <mergeCell ref="A61:C61"/>
    <mergeCell ref="E68:G68"/>
    <mergeCell ref="E66:G67"/>
    <mergeCell ref="A62:C62"/>
    <mergeCell ref="D64:H64"/>
    <mergeCell ref="D65:H65"/>
    <mergeCell ref="D57:D58"/>
    <mergeCell ref="A57:C58"/>
    <mergeCell ref="B70:H70"/>
    <mergeCell ref="B71:H71"/>
    <mergeCell ref="D72:H72"/>
    <mergeCell ref="D73:H73"/>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52:D52"/>
    <mergeCell ref="B53:D53"/>
    <mergeCell ref="B47:D47"/>
    <mergeCell ref="B48:D48"/>
    <mergeCell ref="B49:D49"/>
    <mergeCell ref="B50:D50"/>
    <mergeCell ref="B51:D5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vt:lpstr>
      <vt:lpstr>'Mẫu 1C -GV'!Print_Area</vt:lpstr>
      <vt:lpstr>'Mẫu 1C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AC</cp:lastModifiedBy>
  <cp:lastPrinted>2023-03-27T05:48:51Z</cp:lastPrinted>
  <dcterms:created xsi:type="dcterms:W3CDTF">2018-08-07T00:58:29Z</dcterms:created>
  <dcterms:modified xsi:type="dcterms:W3CDTF">2024-03-22T11:57:52Z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0A5F9AD8F2BA43738A6C2955DCAC0DF6_13</vt:lpwstr>
  </property>
  <property fmtid="{D5CDD505-2E9C-101B-9397-08002B2CF9AE}" pid="3" name="KSOProductBuildVer">
    <vt:lpwstr>1033-12.2.0.13359</vt:lpwstr>
  </property>
</Properties>
</file>