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580" windowHeight="6285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Area" localSheetId="0">'M. Tong hop'!$A$1:$I$76</definedName>
  </definedNames>
  <calcPr calcId="144525"/>
</workbook>
</file>

<file path=xl/calcChain.xml><?xml version="1.0" encoding="utf-8"?>
<calcChain xmlns="http://schemas.openxmlformats.org/spreadsheetml/2006/main">
  <c r="F13" i="25" l="1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57" i="25"/>
  <c r="F58" i="25"/>
  <c r="F59" i="25"/>
  <c r="H59" i="25" l="1"/>
  <c r="H58" i="25"/>
  <c r="H57" i="25"/>
  <c r="H56" i="25"/>
  <c r="H55" i="25"/>
  <c r="H54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H19" i="25"/>
  <c r="H18" i="25"/>
  <c r="H17" i="25"/>
  <c r="H16" i="25"/>
  <c r="H15" i="25"/>
  <c r="H14" i="25"/>
  <c r="H13" i="25"/>
  <c r="F12" i="25"/>
  <c r="E68" i="25" l="1"/>
  <c r="F68" i="25" s="1"/>
  <c r="E63" i="25"/>
  <c r="F63" i="25" s="1"/>
  <c r="E64" i="25"/>
  <c r="F64" i="25" s="1"/>
  <c r="E65" i="25"/>
  <c r="F65" i="25" s="1"/>
  <c r="E66" i="25"/>
  <c r="F66" i="25" s="1"/>
  <c r="E67" i="25"/>
  <c r="F67" i="25" s="1"/>
</calcChain>
</file>

<file path=xl/sharedStrings.xml><?xml version="1.0" encoding="utf-8"?>
<sst xmlns="http://schemas.openxmlformats.org/spreadsheetml/2006/main" count="183" uniqueCount="164">
  <si>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</si>
  <si>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</si>
  <si>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</si>
  <si>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</si>
  <si>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</si>
  <si>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</si>
  <si>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</si>
  <si>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</si>
  <si>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</si>
  <si>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</si>
  <si>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</si>
  <si>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</si>
  <si>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</si>
  <si>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</si>
  <si>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</si>
  <si>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</si>
  <si>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</si>
  <si>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</si>
  <si>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</si>
  <si>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</si>
  <si>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</si>
  <si>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</si>
  <si>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</si>
  <si>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</si>
  <si>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</si>
  <si>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</si>
  <si>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</si>
  <si>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r>
      <t>Học kỳ: I Năm học: 2023 - 2024</t>
    </r>
    <r>
      <rPr>
        <sz val="14"/>
        <rFont val="Times New Roman"/>
        <family val="1"/>
      </rPr>
      <t xml:space="preserve"> </t>
    </r>
  </si>
  <si>
    <t>Nguyễn Văn A</t>
  </si>
  <si>
    <t xml:space="preserve">Lớp: 23C2-CNÔ1                Sĩ số: 48         Khoa: Động lực                                                  </t>
  </si>
  <si>
    <t>TP. Hồ Chí Minh, ngày      tháng      năm 2024</t>
  </si>
  <si>
    <t>23003080</t>
  </si>
  <si>
    <t>Đặng Thành</t>
  </si>
  <si>
    <t>An</t>
  </si>
  <si>
    <t>23003081</t>
  </si>
  <si>
    <t>Tiêu Thiên</t>
  </si>
  <si>
    <t>Ân</t>
  </si>
  <si>
    <t>23000991</t>
  </si>
  <si>
    <t>Lê Quốc</t>
  </si>
  <si>
    <t>Bảo</t>
  </si>
  <si>
    <t>23003115</t>
  </si>
  <si>
    <t>Siu Thế</t>
  </si>
  <si>
    <t>Chí</t>
  </si>
  <si>
    <t>23003082</t>
  </si>
  <si>
    <t>Nguyễn Thành Công</t>
  </si>
  <si>
    <t>Danh</t>
  </si>
  <si>
    <t>23003116</t>
  </si>
  <si>
    <t>Đặng Ngọc</t>
  </si>
  <si>
    <t>Đạt</t>
  </si>
  <si>
    <t>23003118</t>
  </si>
  <si>
    <t>Ngô Thành</t>
  </si>
  <si>
    <t>23003117</t>
  </si>
  <si>
    <t>Nguyễn Đắc</t>
  </si>
  <si>
    <t>23005173</t>
  </si>
  <si>
    <t>Trương Gia</t>
  </si>
  <si>
    <t>Định</t>
  </si>
  <si>
    <t>23003085</t>
  </si>
  <si>
    <t>Nguyễn Công</t>
  </si>
  <si>
    <t>Hiền</t>
  </si>
  <si>
    <t>23003086</t>
  </si>
  <si>
    <t>Phan Bá Trọng</t>
  </si>
  <si>
    <t>Hiếu</t>
  </si>
  <si>
    <t>23003088</t>
  </si>
  <si>
    <t>Phan Thanh</t>
  </si>
  <si>
    <t>Hưng</t>
  </si>
  <si>
    <t>23003089</t>
  </si>
  <si>
    <t>Trần</t>
  </si>
  <si>
    <t>Hữu</t>
  </si>
  <si>
    <t>23003122</t>
  </si>
  <si>
    <t>Lâm</t>
  </si>
  <si>
    <t>Huy</t>
  </si>
  <si>
    <t>23001503</t>
  </si>
  <si>
    <t>Phạm Minh</t>
  </si>
  <si>
    <t>23003090</t>
  </si>
  <si>
    <t>Nguyễn</t>
  </si>
  <si>
    <t>Khánh</t>
  </si>
  <si>
    <t>23003124</t>
  </si>
  <si>
    <t>Nguyễn Ngọc Đăng</t>
  </si>
  <si>
    <t>Khoa</t>
  </si>
  <si>
    <t>23003125</t>
  </si>
  <si>
    <t>Văn Công Anh</t>
  </si>
  <si>
    <t>23003091</t>
  </si>
  <si>
    <t>Nguyễn Tuấn</t>
  </si>
  <si>
    <t>Kiệt</t>
  </si>
  <si>
    <t>23003126</t>
  </si>
  <si>
    <t>Hồ Hải</t>
  </si>
  <si>
    <t>23003127</t>
  </si>
  <si>
    <t>Lê Hoàng</t>
  </si>
  <si>
    <t>23003093</t>
  </si>
  <si>
    <t>Hà Văn Đức</t>
  </si>
  <si>
    <t>Lợi</t>
  </si>
  <si>
    <t>23003128</t>
  </si>
  <si>
    <t>Nguyễn Thành</t>
  </si>
  <si>
    <t>23003094</t>
  </si>
  <si>
    <t>Hà Văn</t>
  </si>
  <si>
    <t>Long</t>
  </si>
  <si>
    <t>20006630</t>
  </si>
  <si>
    <t>Trần Hoàng</t>
  </si>
  <si>
    <t>23003129</t>
  </si>
  <si>
    <t>Trần Nguyễn Hoàng</t>
  </si>
  <si>
    <t>23002406</t>
  </si>
  <si>
    <t>Vân Duy</t>
  </si>
  <si>
    <t>Mạnh</t>
  </si>
  <si>
    <t>23002491</t>
  </si>
  <si>
    <t>Vi Xuân</t>
  </si>
  <si>
    <t>23003097</t>
  </si>
  <si>
    <t>Phan Đặng Thanh</t>
  </si>
  <si>
    <t>Nhật</t>
  </si>
  <si>
    <t>23003098</t>
  </si>
  <si>
    <t>Huỳnh Vĩ</t>
  </si>
  <si>
    <t>Phong</t>
  </si>
  <si>
    <t>23003099</t>
  </si>
  <si>
    <t>Nguyễn Hồ Vĩnh</t>
  </si>
  <si>
    <t>Phước</t>
  </si>
  <si>
    <t>23003100</t>
  </si>
  <si>
    <t>Huỳnh Thanh</t>
  </si>
  <si>
    <t>Quân</t>
  </si>
  <si>
    <t>23003102</t>
  </si>
  <si>
    <t>Nguyễn Võ Phước</t>
  </si>
  <si>
    <t>Sang</t>
  </si>
  <si>
    <t>23003103</t>
  </si>
  <si>
    <t>Thiều Đình</t>
  </si>
  <si>
    <t>Sơn</t>
  </si>
  <si>
    <t>23003104</t>
  </si>
  <si>
    <t>Nguyễn Hữu</t>
  </si>
  <si>
    <t>Tài</t>
  </si>
  <si>
    <t>23003105</t>
  </si>
  <si>
    <t>Nguyễn Trọng</t>
  </si>
  <si>
    <t>Tấn</t>
  </si>
  <si>
    <t>23003106</t>
  </si>
  <si>
    <t>Phạm Quốc</t>
  </si>
  <si>
    <t>Thái</t>
  </si>
  <si>
    <t>23002703</t>
  </si>
  <si>
    <t>Võ Minh</t>
  </si>
  <si>
    <t>Thi</t>
  </si>
  <si>
    <t>23003107</t>
  </si>
  <si>
    <t>Lê Bảo</t>
  </si>
  <si>
    <t>Thịnh</t>
  </si>
  <si>
    <t>23000369</t>
  </si>
  <si>
    <t>Huỳnh Đức</t>
  </si>
  <si>
    <t>Thọ</t>
  </si>
  <si>
    <t>23002788</t>
  </si>
  <si>
    <t>Nguyễn Chí</t>
  </si>
  <si>
    <t>Thông</t>
  </si>
  <si>
    <t>23002550</t>
  </si>
  <si>
    <t>Liên Tuyền</t>
  </si>
  <si>
    <t>Thuận</t>
  </si>
  <si>
    <t>23004855</t>
  </si>
  <si>
    <t>Cao Văn</t>
  </si>
  <si>
    <t>Trí</t>
  </si>
  <si>
    <t>23003109</t>
  </si>
  <si>
    <t>Chu Nguyễn Quang</t>
  </si>
  <si>
    <t>Trung</t>
  </si>
  <si>
    <t>23003110</t>
  </si>
  <si>
    <t>Đặng Thanh</t>
  </si>
  <si>
    <t>Tú</t>
  </si>
  <si>
    <t>23003111</t>
  </si>
  <si>
    <t>Trương Ngọc</t>
  </si>
  <si>
    <t>Tùng</t>
  </si>
  <si>
    <t>23003113</t>
  </si>
  <si>
    <t>Đỗ Kiến</t>
  </si>
  <si>
    <t>Tường</t>
  </si>
  <si>
    <t>23003112</t>
  </si>
  <si>
    <t>Nguyễn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</si>
</sst>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8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sz val="10"/>
      <color theme="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6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5" fillId="0" borderId="0" xfId="0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/>
    <xf numFmtId="0" fontId="22" fillId="0" borderId="0" xfId="0" applyFont="1" applyAlignment="1">
      <alignment vertical="justify"/>
    </xf>
    <xf numFmtId="0" fontId="22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23" fillId="0" borderId="12" xfId="0" quotePrefix="1" applyFont="1" applyBorder="1" applyAlignment="1">
      <alignment horizontal="center" vertical="center" wrapText="1"/>
    </xf>
    <xf numFmtId="0" fontId="23" fillId="0" borderId="13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9" fillId="0" borderId="17" xfId="0" applyFont="1" applyBorder="1"/>
    <xf numFmtId="0" fontId="18" fillId="0" borderId="21" xfId="0" applyFont="1" applyBorder="1" applyAlignment="1">
      <alignment horizontal="center" vertical="center"/>
    </xf>
    <xf numFmtId="2" fontId="18" fillId="0" borderId="21" xfId="0" applyNumberFormat="1" applyFont="1" applyBorder="1" applyAlignment="1">
      <alignment horizontal="right" vertical="center"/>
    </xf>
    <xf numFmtId="0" fontId="9" fillId="0" borderId="22" xfId="0" applyFont="1" applyBorder="1"/>
    <xf numFmtId="2" fontId="23" fillId="0" borderId="0" xfId="0" applyNumberFormat="1" applyFont="1" applyBorder="1" applyAlignment="1">
      <alignment horizontal="right"/>
    </xf>
    <xf numFmtId="0" fontId="10" fillId="0" borderId="0" xfId="0" applyFont="1" applyAlignment="1"/>
    <xf numFmtId="4" fontId="26" fillId="2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914400</xdr:colOff>
      <xdr:row>4</xdr:row>
      <xdr:rowOff>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0150" y="8191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tabSelected="1" view="pageBreakPreview" zoomScaleNormal="100" zoomScaleSheetLayoutView="100" workbookViewId="0">
      <selection activeCell="C20" sqref="C20"/>
    </sheetView>
  </sheetViews>
  <sheetFormatPr defaultRowHeight="15"/>
  <cols>
    <col min="1" max="1" width="5.125" style="4" customWidth="1"/>
    <col min="2" max="2" width="10.625" style="4" customWidth="1"/>
    <col min="3" max="3" width="18.75" style="4" customWidth="1"/>
    <col min="4" max="4" width="7.625" style="4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20.625" style="4" customWidth="1"/>
    <col min="10" max="16384" width="9" style="4"/>
  </cols>
  <sheetData>
    <row r="1" spans="1:20" ht="15" customHeight="1">
      <c r="A1" s="13"/>
      <c r="B1" s="13"/>
      <c r="C1" s="13"/>
      <c r="D1" s="13"/>
      <c r="E1" s="13"/>
      <c r="F1" s="13"/>
      <c r="G1" s="13"/>
      <c r="H1" s="13"/>
      <c r="I1" s="14" t="s">
        <v>2</v>
      </c>
    </row>
    <row r="2" spans="1:20" ht="17.100000000000001" customHeight="1">
      <c r="A2" s="54" t="s">
        <v>3</v>
      </c>
      <c r="B2" s="54"/>
      <c r="C2" s="54"/>
      <c r="D2" s="54"/>
      <c r="E2" s="55" t="s">
        <v>4</v>
      </c>
      <c r="F2" s="55"/>
      <c r="G2" s="55"/>
      <c r="H2" s="55"/>
      <c r="I2" s="5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5" t="s">
        <v>5</v>
      </c>
      <c r="B3" s="55"/>
      <c r="C3" s="55"/>
      <c r="D3" s="55"/>
      <c r="E3" s="56" t="s">
        <v>6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5" t="s">
        <v>7</v>
      </c>
      <c r="B4" s="55"/>
      <c r="C4" s="55"/>
      <c r="D4" s="55"/>
      <c r="E4" s="34"/>
      <c r="F4" s="34"/>
      <c r="G4" s="34"/>
      <c r="H4" s="34"/>
      <c r="I4" s="3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6" customFormat="1" ht="12" customHeight="1">
      <c r="A5" s="57"/>
      <c r="B5" s="57"/>
      <c r="C5" s="57"/>
      <c r="D5" s="57"/>
      <c r="E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4.95" customHeight="1">
      <c r="A6" s="58" t="s">
        <v>8</v>
      </c>
      <c r="B6" s="58"/>
      <c r="C6" s="58"/>
      <c r="D6" s="58"/>
      <c r="E6" s="58"/>
      <c r="F6" s="58"/>
      <c r="G6" s="58"/>
      <c r="H6" s="58"/>
      <c r="I6" s="58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58" t="s">
        <v>27</v>
      </c>
      <c r="B7" s="58"/>
      <c r="C7" s="58"/>
      <c r="D7" s="58"/>
      <c r="E7" s="58"/>
      <c r="F7" s="58"/>
      <c r="G7" s="58"/>
      <c r="H7" s="58"/>
      <c r="I7" s="5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7" customFormat="1" ht="18" customHeight="1">
      <c r="A8" s="59" t="s">
        <v>29</v>
      </c>
      <c r="B8" s="59"/>
      <c r="C8" s="59"/>
      <c r="D8" s="59"/>
      <c r="E8" s="59"/>
      <c r="F8" s="59"/>
      <c r="G8" s="59"/>
      <c r="H8" s="59"/>
      <c r="I8" s="59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60" t="s">
        <v>0</v>
      </c>
      <c r="B10" s="60" t="s">
        <v>9</v>
      </c>
      <c r="C10" s="62" t="s">
        <v>10</v>
      </c>
      <c r="D10" s="63"/>
      <c r="E10" s="40" t="s">
        <v>11</v>
      </c>
      <c r="F10" s="41"/>
      <c r="G10" s="40" t="s">
        <v>12</v>
      </c>
      <c r="H10" s="41"/>
      <c r="I10" s="42" t="s">
        <v>1</v>
      </c>
    </row>
    <row r="11" spans="1:20" s="8" customFormat="1" ht="30" customHeight="1">
      <c r="A11" s="43"/>
      <c r="B11" s="61"/>
      <c r="C11" s="64"/>
      <c r="D11" s="65"/>
      <c r="E11" s="19" t="s">
        <v>13</v>
      </c>
      <c r="F11" s="19" t="s">
        <v>14</v>
      </c>
      <c r="G11" s="19" t="s">
        <v>13</v>
      </c>
      <c r="H11" s="19" t="s">
        <v>14</v>
      </c>
      <c r="I11" s="43"/>
    </row>
    <row r="12" spans="1:20" s="8" customFormat="1" ht="20.100000000000001" customHeight="1">
      <c r="A12" s="12">
        <v>1</v>
      </c>
      <c r="B12" s="20" t="s">
        <v>31</v>
      </c>
      <c r="C12" s="21" t="s">
        <v>32</v>
      </c>
      <c r="D12" s="22" t="s">
        <v>33</v>
      </c>
      <c r="E12" s="12"/>
      <c r="F12" s="23" t="str">
        <f>IF(AND(E12&gt;=90),"Xuất sắc",IF(AND(E12&gt;=80),"Tốt",IF(AND(E12&gt;=70),"Khá",IF(AND(E12&gt;=60),"TB",IF(AND(E12&gt;=50),"TB",IF(AND(E12&lt;50),IF(AND(E12&gt;0),"Yếu",IF(AND(E12=0),"Không XL"," "))))))))</f>
        <v>Không XL</v>
      </c>
      <c r="G12" s="12"/>
      <c r="H12" s="23"/>
      <c r="I12" s="24"/>
    </row>
    <row r="13" spans="1:20" s="8" customFormat="1" ht="20.100000000000001" customHeight="1">
      <c r="A13" s="12">
        <v>2</v>
      </c>
      <c r="B13" s="20" t="s">
        <v>34</v>
      </c>
      <c r="C13" s="21" t="s">
        <v>35</v>
      </c>
      <c r="D13" s="22" t="s">
        <v>36</v>
      </c>
      <c r="E13" s="12"/>
      <c r="F13" s="23" t="str">
        <f t="shared" ref="F13:F58" si="0">IF(AND(E13&gt;=90),"Xuất sắc",IF(AND(E13&gt;=80),"Tốt",IF(AND(E13&gt;=70),"Khá",IF(AND(E13&gt;=60),"TB",IF(AND(E13&gt;=50),"TB",IF(AND(E13&lt;50),IF(AND(E13&gt;0),"Yếu",IF(AND(E13=0),"Không XL"," "))))))))</f>
        <v>Không XL</v>
      </c>
      <c r="G13" s="12"/>
      <c r="H13" s="33" t="str">
        <f t="shared" ref="H13:H58" si="1">IF(AND(G13&gt;=90),"Xuất sắc",IF(AND(G13&gt;=80),"Tốt",IF(AND(G13&gt;=70),"Khá",IF(AND(G13&gt;=60),"TB",IF(AND(G13&gt;=50),"TB",IF(AND(G13&lt;50),IF(AND(G13&gt;0),"Yếu",IF(AND(G13=0),"Không XL"," "))))))))</f>
        <v>Không XL</v>
      </c>
      <c r="I13" s="24"/>
    </row>
    <row r="14" spans="1:20" s="8" customFormat="1" ht="20.100000000000001" customHeight="1">
      <c r="A14" s="12">
        <v>3</v>
      </c>
      <c r="B14" s="20" t="s">
        <v>37</v>
      </c>
      <c r="C14" s="21" t="s">
        <v>38</v>
      </c>
      <c r="D14" s="22" t="s">
        <v>39</v>
      </c>
      <c r="E14" s="12"/>
      <c r="F14" s="23" t="str">
        <f t="shared" si="0"/>
        <v>Không XL</v>
      </c>
      <c r="G14" s="12"/>
      <c r="H14" s="33" t="str">
        <f t="shared" si="1"/>
        <v>Không XL</v>
      </c>
      <c r="I14" s="24"/>
    </row>
    <row r="15" spans="1:20" s="8" customFormat="1" ht="20.100000000000001" customHeight="1">
      <c r="A15" s="12">
        <v>4</v>
      </c>
      <c r="B15" s="20" t="s">
        <v>40</v>
      </c>
      <c r="C15" s="21" t="s">
        <v>41</v>
      </c>
      <c r="D15" s="22" t="s">
        <v>42</v>
      </c>
      <c r="E15" s="12"/>
      <c r="F15" s="23" t="str">
        <f t="shared" si="0"/>
        <v>Không XL</v>
      </c>
      <c r="G15" s="12"/>
      <c r="H15" s="33" t="str">
        <f t="shared" si="1"/>
        <v>Không XL</v>
      </c>
      <c r="I15" s="9"/>
    </row>
    <row r="16" spans="1:20" s="8" customFormat="1" ht="20.100000000000001" customHeight="1">
      <c r="A16" s="12">
        <v>5</v>
      </c>
      <c r="B16" s="20" t="s">
        <v>43</v>
      </c>
      <c r="C16" s="21" t="s">
        <v>44</v>
      </c>
      <c r="D16" s="22" t="s">
        <v>45</v>
      </c>
      <c r="E16" s="12"/>
      <c r="F16" s="23" t="str">
        <f t="shared" si="0"/>
        <v>Không XL</v>
      </c>
      <c r="G16" s="12"/>
      <c r="H16" s="33" t="str">
        <f t="shared" si="1"/>
        <v>Không XL</v>
      </c>
      <c r="I16" s="9"/>
    </row>
    <row r="17" spans="1:9" s="8" customFormat="1" ht="20.100000000000001" customHeight="1">
      <c r="A17" s="12">
        <v>6</v>
      </c>
      <c r="B17" s="20" t="s">
        <v>46</v>
      </c>
      <c r="C17" s="21" t="s">
        <v>47</v>
      </c>
      <c r="D17" s="22" t="s">
        <v>48</v>
      </c>
      <c r="E17" s="12"/>
      <c r="F17" s="23" t="str">
        <f t="shared" si="0"/>
        <v>Không XL</v>
      </c>
      <c r="G17" s="12"/>
      <c r="H17" s="33" t="str">
        <f t="shared" si="1"/>
        <v>Không XL</v>
      </c>
      <c r="I17" s="9"/>
    </row>
    <row r="18" spans="1:9" s="8" customFormat="1" ht="20.100000000000001" customHeight="1">
      <c r="A18" s="12">
        <v>7</v>
      </c>
      <c r="B18" s="20" t="s">
        <v>49</v>
      </c>
      <c r="C18" s="21" t="s">
        <v>50</v>
      </c>
      <c r="D18" s="22" t="s">
        <v>48</v>
      </c>
      <c r="E18" s="12"/>
      <c r="F18" s="23" t="str">
        <f t="shared" si="0"/>
        <v>Không XL</v>
      </c>
      <c r="G18" s="12"/>
      <c r="H18" s="33" t="str">
        <f t="shared" si="1"/>
        <v>Không XL</v>
      </c>
      <c r="I18" s="9"/>
    </row>
    <row r="19" spans="1:9" s="8" customFormat="1" ht="20.100000000000001" customHeight="1">
      <c r="A19" s="12">
        <v>8</v>
      </c>
      <c r="B19" s="20" t="s">
        <v>51</v>
      </c>
      <c r="C19" s="21" t="s">
        <v>52</v>
      </c>
      <c r="D19" s="22" t="s">
        <v>48</v>
      </c>
      <c r="E19" s="12"/>
      <c r="F19" s="23" t="str">
        <f t="shared" si="0"/>
        <v>Không XL</v>
      </c>
      <c r="G19" s="12"/>
      <c r="H19" s="33" t="str">
        <f t="shared" si="1"/>
        <v>Không XL</v>
      </c>
      <c r="I19" s="9"/>
    </row>
    <row r="20" spans="1:9" s="8" customFormat="1" ht="20.100000000000001" customHeight="1">
      <c r="A20" s="12">
        <v>9</v>
      </c>
      <c r="B20" s="20" t="s">
        <v>53</v>
      </c>
      <c r="C20" s="21" t="s">
        <v>54</v>
      </c>
      <c r="D20" s="22" t="s">
        <v>55</v>
      </c>
      <c r="E20" s="12"/>
      <c r="F20" s="23" t="str">
        <f t="shared" si="0"/>
        <v>Không XL</v>
      </c>
      <c r="G20" s="12"/>
      <c r="H20" s="33" t="str">
        <f t="shared" si="1"/>
        <v>Không XL</v>
      </c>
      <c r="I20" s="24"/>
    </row>
    <row r="21" spans="1:9" s="8" customFormat="1" ht="20.100000000000001" customHeight="1">
      <c r="A21" s="12">
        <v>10</v>
      </c>
      <c r="B21" s="20" t="s">
        <v>56</v>
      </c>
      <c r="C21" s="21" t="s">
        <v>57</v>
      </c>
      <c r="D21" s="22" t="s">
        <v>58</v>
      </c>
      <c r="E21" s="12"/>
      <c r="F21" s="23" t="str">
        <f t="shared" si="0"/>
        <v>Không XL</v>
      </c>
      <c r="G21" s="12"/>
      <c r="H21" s="33" t="str">
        <f t="shared" si="1"/>
        <v>Không XL</v>
      </c>
      <c r="I21" s="24"/>
    </row>
    <row r="22" spans="1:9" s="8" customFormat="1" ht="20.100000000000001" customHeight="1">
      <c r="A22" s="12">
        <v>11</v>
      </c>
      <c r="B22" s="20" t="s">
        <v>59</v>
      </c>
      <c r="C22" s="21" t="s">
        <v>60</v>
      </c>
      <c r="D22" s="22" t="s">
        <v>61</v>
      </c>
      <c r="E22" s="12"/>
      <c r="F22" s="23" t="str">
        <f t="shared" si="0"/>
        <v>Không XL</v>
      </c>
      <c r="G22" s="12"/>
      <c r="H22" s="33" t="str">
        <f t="shared" si="1"/>
        <v>Không XL</v>
      </c>
      <c r="I22" s="24"/>
    </row>
    <row r="23" spans="1:9" s="8" customFormat="1" ht="20.100000000000001" customHeight="1">
      <c r="A23" s="12">
        <v>12</v>
      </c>
      <c r="B23" s="20" t="s">
        <v>62</v>
      </c>
      <c r="C23" s="21" t="s">
        <v>63</v>
      </c>
      <c r="D23" s="22" t="s">
        <v>64</v>
      </c>
      <c r="E23" s="12"/>
      <c r="F23" s="23" t="str">
        <f t="shared" si="0"/>
        <v>Không XL</v>
      </c>
      <c r="G23" s="12"/>
      <c r="H23" s="33" t="str">
        <f t="shared" si="1"/>
        <v>Không XL</v>
      </c>
      <c r="I23" s="9"/>
    </row>
    <row r="24" spans="1:9" s="8" customFormat="1" ht="20.100000000000001" customHeight="1">
      <c r="A24" s="12">
        <v>13</v>
      </c>
      <c r="B24" s="20" t="s">
        <v>65</v>
      </c>
      <c r="C24" s="21" t="s">
        <v>66</v>
      </c>
      <c r="D24" s="22" t="s">
        <v>67</v>
      </c>
      <c r="E24" s="12"/>
      <c r="F24" s="23" t="str">
        <f t="shared" si="0"/>
        <v>Không XL</v>
      </c>
      <c r="G24" s="12"/>
      <c r="H24" s="33" t="str">
        <f t="shared" si="1"/>
        <v>Không XL</v>
      </c>
      <c r="I24" s="9"/>
    </row>
    <row r="25" spans="1:9" s="8" customFormat="1" ht="20.100000000000001" customHeight="1">
      <c r="A25" s="12">
        <v>14</v>
      </c>
      <c r="B25" s="20" t="s">
        <v>68</v>
      </c>
      <c r="C25" s="21" t="s">
        <v>69</v>
      </c>
      <c r="D25" s="22" t="s">
        <v>70</v>
      </c>
      <c r="E25" s="12"/>
      <c r="F25" s="23" t="str">
        <f t="shared" si="0"/>
        <v>Không XL</v>
      </c>
      <c r="G25" s="12"/>
      <c r="H25" s="33" t="str">
        <f t="shared" si="1"/>
        <v>Không XL</v>
      </c>
      <c r="I25" s="9"/>
    </row>
    <row r="26" spans="1:9" s="8" customFormat="1" ht="20.100000000000001" customHeight="1">
      <c r="A26" s="12">
        <v>15</v>
      </c>
      <c r="B26" s="20" t="s">
        <v>71</v>
      </c>
      <c r="C26" s="21" t="s">
        <v>72</v>
      </c>
      <c r="D26" s="22" t="s">
        <v>70</v>
      </c>
      <c r="E26" s="12"/>
      <c r="F26" s="23" t="str">
        <f t="shared" si="0"/>
        <v>Không XL</v>
      </c>
      <c r="G26" s="12"/>
      <c r="H26" s="33" t="str">
        <f t="shared" si="1"/>
        <v>Không XL</v>
      </c>
      <c r="I26" s="9"/>
    </row>
    <row r="27" spans="1:9" s="8" customFormat="1" ht="20.100000000000001" customHeight="1">
      <c r="A27" s="12">
        <v>16</v>
      </c>
      <c r="B27" s="20" t="s">
        <v>73</v>
      </c>
      <c r="C27" s="21" t="s">
        <v>74</v>
      </c>
      <c r="D27" s="22" t="s">
        <v>75</v>
      </c>
      <c r="E27" s="12"/>
      <c r="F27" s="23" t="str">
        <f t="shared" si="0"/>
        <v>Không XL</v>
      </c>
      <c r="G27" s="12"/>
      <c r="H27" s="33" t="str">
        <f t="shared" si="1"/>
        <v>Không XL</v>
      </c>
      <c r="I27" s="9"/>
    </row>
    <row r="28" spans="1:9" s="8" customFormat="1" ht="20.100000000000001" customHeight="1">
      <c r="A28" s="12">
        <v>17</v>
      </c>
      <c r="B28" s="20" t="s">
        <v>76</v>
      </c>
      <c r="C28" s="21" t="s">
        <v>77</v>
      </c>
      <c r="D28" s="22" t="s">
        <v>78</v>
      </c>
      <c r="E28" s="12"/>
      <c r="F28" s="23" t="str">
        <f t="shared" si="0"/>
        <v>Không XL</v>
      </c>
      <c r="G28" s="12"/>
      <c r="H28" s="33" t="str">
        <f t="shared" si="1"/>
        <v>Không XL</v>
      </c>
      <c r="I28" s="9"/>
    </row>
    <row r="29" spans="1:9" s="8" customFormat="1" ht="20.100000000000001" customHeight="1">
      <c r="A29" s="12">
        <v>18</v>
      </c>
      <c r="B29" s="20" t="s">
        <v>79</v>
      </c>
      <c r="C29" s="21" t="s">
        <v>80</v>
      </c>
      <c r="D29" s="22" t="s">
        <v>78</v>
      </c>
      <c r="E29" s="12"/>
      <c r="F29" s="23" t="str">
        <f t="shared" si="0"/>
        <v>Không XL</v>
      </c>
      <c r="G29" s="12"/>
      <c r="H29" s="33" t="str">
        <f t="shared" si="1"/>
        <v>Không XL</v>
      </c>
      <c r="I29" s="9"/>
    </row>
    <row r="30" spans="1:9" s="8" customFormat="1" ht="20.100000000000001" customHeight="1">
      <c r="A30" s="12">
        <v>19</v>
      </c>
      <c r="B30" s="20" t="s">
        <v>81</v>
      </c>
      <c r="C30" s="21" t="s">
        <v>82</v>
      </c>
      <c r="D30" s="22" t="s">
        <v>83</v>
      </c>
      <c r="E30" s="12"/>
      <c r="F30" s="23" t="str">
        <f t="shared" si="0"/>
        <v>Không XL</v>
      </c>
      <c r="G30" s="12"/>
      <c r="H30" s="33" t="str">
        <f t="shared" si="1"/>
        <v>Không XL</v>
      </c>
      <c r="I30" s="9"/>
    </row>
    <row r="31" spans="1:9" s="8" customFormat="1" ht="20.100000000000001" customHeight="1">
      <c r="A31" s="12">
        <v>20</v>
      </c>
      <c r="B31" s="20" t="s">
        <v>84</v>
      </c>
      <c r="C31" s="21" t="s">
        <v>85</v>
      </c>
      <c r="D31" s="22" t="s">
        <v>69</v>
      </c>
      <c r="E31" s="12"/>
      <c r="F31" s="23" t="str">
        <f t="shared" si="0"/>
        <v>Không XL</v>
      </c>
      <c r="G31" s="12"/>
      <c r="H31" s="33" t="str">
        <f t="shared" si="1"/>
        <v>Không XL</v>
      </c>
      <c r="I31" s="24"/>
    </row>
    <row r="32" spans="1:9" s="8" customFormat="1" ht="20.100000000000001" customHeight="1">
      <c r="A32" s="12">
        <v>21</v>
      </c>
      <c r="B32" s="20" t="s">
        <v>86</v>
      </c>
      <c r="C32" s="21" t="s">
        <v>87</v>
      </c>
      <c r="D32" s="22" t="s">
        <v>69</v>
      </c>
      <c r="E32" s="12"/>
      <c r="F32" s="23" t="str">
        <f t="shared" si="0"/>
        <v>Không XL</v>
      </c>
      <c r="G32" s="12"/>
      <c r="H32" s="33" t="str">
        <f t="shared" si="1"/>
        <v>Không XL</v>
      </c>
      <c r="I32" s="9"/>
    </row>
    <row r="33" spans="1:9" s="8" customFormat="1" ht="20.100000000000001" customHeight="1">
      <c r="A33" s="12">
        <v>22</v>
      </c>
      <c r="B33" s="20" t="s">
        <v>88</v>
      </c>
      <c r="C33" s="21" t="s">
        <v>89</v>
      </c>
      <c r="D33" s="22" t="s">
        <v>90</v>
      </c>
      <c r="E33" s="12"/>
      <c r="F33" s="23" t="str">
        <f t="shared" si="0"/>
        <v>Không XL</v>
      </c>
      <c r="G33" s="12"/>
      <c r="H33" s="33" t="str">
        <f t="shared" si="1"/>
        <v>Không XL</v>
      </c>
      <c r="I33" s="9"/>
    </row>
    <row r="34" spans="1:9" s="8" customFormat="1" ht="20.100000000000001" customHeight="1">
      <c r="A34" s="12">
        <v>23</v>
      </c>
      <c r="B34" s="20" t="s">
        <v>91</v>
      </c>
      <c r="C34" s="21" t="s">
        <v>92</v>
      </c>
      <c r="D34" s="22" t="s">
        <v>90</v>
      </c>
      <c r="E34" s="12"/>
      <c r="F34" s="23" t="str">
        <f t="shared" si="0"/>
        <v>Không XL</v>
      </c>
      <c r="G34" s="12"/>
      <c r="H34" s="33" t="str">
        <f t="shared" si="1"/>
        <v>Không XL</v>
      </c>
      <c r="I34" s="9"/>
    </row>
    <row r="35" spans="1:9" s="8" customFormat="1" ht="20.100000000000001" customHeight="1">
      <c r="A35" s="12">
        <v>24</v>
      </c>
      <c r="B35" s="20" t="s">
        <v>93</v>
      </c>
      <c r="C35" s="21" t="s">
        <v>94</v>
      </c>
      <c r="D35" s="22" t="s">
        <v>95</v>
      </c>
      <c r="E35" s="12"/>
      <c r="F35" s="23" t="str">
        <f t="shared" si="0"/>
        <v>Không XL</v>
      </c>
      <c r="G35" s="12"/>
      <c r="H35" s="33" t="str">
        <f t="shared" si="1"/>
        <v>Không XL</v>
      </c>
      <c r="I35" s="9"/>
    </row>
    <row r="36" spans="1:9" s="8" customFormat="1" ht="20.100000000000001" customHeight="1">
      <c r="A36" s="12">
        <v>25</v>
      </c>
      <c r="B36" s="20" t="s">
        <v>96</v>
      </c>
      <c r="C36" s="21" t="s">
        <v>97</v>
      </c>
      <c r="D36" s="22" t="s">
        <v>95</v>
      </c>
      <c r="E36" s="12"/>
      <c r="F36" s="23" t="str">
        <f t="shared" si="0"/>
        <v>Không XL</v>
      </c>
      <c r="G36" s="12"/>
      <c r="H36" s="33" t="str">
        <f t="shared" si="1"/>
        <v>Không XL</v>
      </c>
      <c r="I36" s="9"/>
    </row>
    <row r="37" spans="1:9" s="8" customFormat="1" ht="20.100000000000001" customHeight="1">
      <c r="A37" s="12">
        <v>26</v>
      </c>
      <c r="B37" s="20" t="s">
        <v>98</v>
      </c>
      <c r="C37" s="21" t="s">
        <v>99</v>
      </c>
      <c r="D37" s="22" t="s">
        <v>95</v>
      </c>
      <c r="E37" s="12"/>
      <c r="F37" s="23" t="str">
        <f t="shared" si="0"/>
        <v>Không XL</v>
      </c>
      <c r="G37" s="12"/>
      <c r="H37" s="33" t="str">
        <f t="shared" si="1"/>
        <v>Không XL</v>
      </c>
      <c r="I37" s="9"/>
    </row>
    <row r="38" spans="1:9" s="8" customFormat="1" ht="20.100000000000001" customHeight="1">
      <c r="A38" s="12">
        <v>27</v>
      </c>
      <c r="B38" s="20" t="s">
        <v>100</v>
      </c>
      <c r="C38" s="21" t="s">
        <v>101</v>
      </c>
      <c r="D38" s="22" t="s">
        <v>102</v>
      </c>
      <c r="E38" s="12"/>
      <c r="F38" s="23" t="str">
        <f t="shared" si="0"/>
        <v>Không XL</v>
      </c>
      <c r="G38" s="12"/>
      <c r="H38" s="33" t="str">
        <f t="shared" si="1"/>
        <v>Không XL</v>
      </c>
      <c r="I38" s="24"/>
    </row>
    <row r="39" spans="1:9" s="8" customFormat="1" ht="20.100000000000001" customHeight="1">
      <c r="A39" s="12">
        <v>28</v>
      </c>
      <c r="B39" s="20" t="s">
        <v>103</v>
      </c>
      <c r="C39" s="21" t="s">
        <v>104</v>
      </c>
      <c r="D39" s="22" t="s">
        <v>102</v>
      </c>
      <c r="E39" s="12"/>
      <c r="F39" s="23" t="str">
        <f t="shared" si="0"/>
        <v>Không XL</v>
      </c>
      <c r="G39" s="12"/>
      <c r="H39" s="33" t="str">
        <f t="shared" si="1"/>
        <v>Không XL</v>
      </c>
      <c r="I39" s="9"/>
    </row>
    <row r="40" spans="1:9" s="8" customFormat="1" ht="20.100000000000001" customHeight="1">
      <c r="A40" s="12">
        <v>29</v>
      </c>
      <c r="B40" s="20" t="s">
        <v>105</v>
      </c>
      <c r="C40" s="21" t="s">
        <v>106</v>
      </c>
      <c r="D40" s="22" t="s">
        <v>107</v>
      </c>
      <c r="E40" s="12"/>
      <c r="F40" s="23" t="str">
        <f t="shared" si="0"/>
        <v>Không XL</v>
      </c>
      <c r="G40" s="12"/>
      <c r="H40" s="33" t="str">
        <f t="shared" si="1"/>
        <v>Không XL</v>
      </c>
      <c r="I40" s="24"/>
    </row>
    <row r="41" spans="1:9" s="8" customFormat="1" ht="20.100000000000001" customHeight="1">
      <c r="A41" s="12">
        <v>30</v>
      </c>
      <c r="B41" s="20" t="s">
        <v>108</v>
      </c>
      <c r="C41" s="21" t="s">
        <v>109</v>
      </c>
      <c r="D41" s="22" t="s">
        <v>110</v>
      </c>
      <c r="E41" s="12"/>
      <c r="F41" s="23" t="str">
        <f t="shared" si="0"/>
        <v>Không XL</v>
      </c>
      <c r="G41" s="12"/>
      <c r="H41" s="33" t="str">
        <f t="shared" si="1"/>
        <v>Không XL</v>
      </c>
      <c r="I41" s="24"/>
    </row>
    <row r="42" spans="1:9" s="8" customFormat="1" ht="20.100000000000001" customHeight="1">
      <c r="A42" s="12">
        <v>31</v>
      </c>
      <c r="B42" s="20" t="s">
        <v>111</v>
      </c>
      <c r="C42" s="21" t="s">
        <v>112</v>
      </c>
      <c r="D42" s="22" t="s">
        <v>113</v>
      </c>
      <c r="E42" s="12"/>
      <c r="F42" s="23" t="str">
        <f t="shared" si="0"/>
        <v>Không XL</v>
      </c>
      <c r="G42" s="12"/>
      <c r="H42" s="33" t="str">
        <f t="shared" si="1"/>
        <v>Không XL</v>
      </c>
      <c r="I42" s="24"/>
    </row>
    <row r="43" spans="1:9" s="8" customFormat="1" ht="20.100000000000001" customHeight="1">
      <c r="A43" s="12">
        <v>32</v>
      </c>
      <c r="B43" s="20" t="s">
        <v>114</v>
      </c>
      <c r="C43" s="21" t="s">
        <v>115</v>
      </c>
      <c r="D43" s="22" t="s">
        <v>116</v>
      </c>
      <c r="E43" s="12"/>
      <c r="F43" s="23" t="str">
        <f t="shared" si="0"/>
        <v>Không XL</v>
      </c>
      <c r="G43" s="12"/>
      <c r="H43" s="33" t="str">
        <f t="shared" si="1"/>
        <v>Không XL</v>
      </c>
      <c r="I43" s="9"/>
    </row>
    <row r="44" spans="1:9" s="8" customFormat="1" ht="20.100000000000001" customHeight="1">
      <c r="A44" s="12">
        <v>33</v>
      </c>
      <c r="B44" s="20" t="s">
        <v>117</v>
      </c>
      <c r="C44" s="21" t="s">
        <v>118</v>
      </c>
      <c r="D44" s="22" t="s">
        <v>119</v>
      </c>
      <c r="E44" s="12"/>
      <c r="F44" s="23" t="str">
        <f t="shared" si="0"/>
        <v>Không XL</v>
      </c>
      <c r="G44" s="12"/>
      <c r="H44" s="33" t="str">
        <f t="shared" si="1"/>
        <v>Không XL</v>
      </c>
      <c r="I44" s="9"/>
    </row>
    <row r="45" spans="1:9" s="8" customFormat="1" ht="20.100000000000001" customHeight="1">
      <c r="A45" s="12">
        <v>34</v>
      </c>
      <c r="B45" s="20" t="s">
        <v>120</v>
      </c>
      <c r="C45" s="21" t="s">
        <v>121</v>
      </c>
      <c r="D45" s="22" t="s">
        <v>122</v>
      </c>
      <c r="E45" s="12"/>
      <c r="F45" s="23" t="str">
        <f t="shared" si="0"/>
        <v>Không XL</v>
      </c>
      <c r="G45" s="12"/>
      <c r="H45" s="33" t="str">
        <f t="shared" si="1"/>
        <v>Không XL</v>
      </c>
      <c r="I45" s="9"/>
    </row>
    <row r="46" spans="1:9" s="8" customFormat="1" ht="20.100000000000001" customHeight="1">
      <c r="A46" s="12">
        <v>35</v>
      </c>
      <c r="B46" s="20" t="s">
        <v>123</v>
      </c>
      <c r="C46" s="21" t="s">
        <v>124</v>
      </c>
      <c r="D46" s="22" t="s">
        <v>125</v>
      </c>
      <c r="E46" s="12"/>
      <c r="F46" s="23" t="str">
        <f t="shared" si="0"/>
        <v>Không XL</v>
      </c>
      <c r="G46" s="12"/>
      <c r="H46" s="33" t="str">
        <f t="shared" si="1"/>
        <v>Không XL</v>
      </c>
      <c r="I46" s="9"/>
    </row>
    <row r="47" spans="1:9" s="8" customFormat="1" ht="20.100000000000001" customHeight="1">
      <c r="A47" s="12">
        <v>36</v>
      </c>
      <c r="B47" s="20" t="s">
        <v>126</v>
      </c>
      <c r="C47" s="21" t="s">
        <v>127</v>
      </c>
      <c r="D47" s="22" t="s">
        <v>128</v>
      </c>
      <c r="E47" s="12"/>
      <c r="F47" s="23" t="str">
        <f t="shared" si="0"/>
        <v>Không XL</v>
      </c>
      <c r="G47" s="12"/>
      <c r="H47" s="33" t="str">
        <f t="shared" si="1"/>
        <v>Không XL</v>
      </c>
      <c r="I47" s="9"/>
    </row>
    <row r="48" spans="1:9" s="8" customFormat="1" ht="20.100000000000001" customHeight="1">
      <c r="A48" s="12">
        <v>37</v>
      </c>
      <c r="B48" s="20" t="s">
        <v>129</v>
      </c>
      <c r="C48" s="21" t="s">
        <v>130</v>
      </c>
      <c r="D48" s="22" t="s">
        <v>131</v>
      </c>
      <c r="E48" s="12"/>
      <c r="F48" s="23" t="str">
        <f t="shared" si="0"/>
        <v>Không XL</v>
      </c>
      <c r="G48" s="12"/>
      <c r="H48" s="33" t="str">
        <f t="shared" si="1"/>
        <v>Không XL</v>
      </c>
      <c r="I48" s="9"/>
    </row>
    <row r="49" spans="1:9" s="8" customFormat="1" ht="20.100000000000001" customHeight="1">
      <c r="A49" s="12">
        <v>38</v>
      </c>
      <c r="B49" s="20" t="s">
        <v>132</v>
      </c>
      <c r="C49" s="21" t="s">
        <v>133</v>
      </c>
      <c r="D49" s="22" t="s">
        <v>134</v>
      </c>
      <c r="E49" s="12"/>
      <c r="F49" s="23" t="str">
        <f t="shared" si="0"/>
        <v>Không XL</v>
      </c>
      <c r="G49" s="12"/>
      <c r="H49" s="33" t="str">
        <f t="shared" si="1"/>
        <v>Không XL</v>
      </c>
      <c r="I49" s="9"/>
    </row>
    <row r="50" spans="1:9" s="8" customFormat="1" ht="20.100000000000001" customHeight="1">
      <c r="A50" s="12">
        <v>39</v>
      </c>
      <c r="B50" s="20" t="s">
        <v>135</v>
      </c>
      <c r="C50" s="21" t="s">
        <v>136</v>
      </c>
      <c r="D50" s="22" t="s">
        <v>137</v>
      </c>
      <c r="E50" s="12"/>
      <c r="F50" s="23" t="str">
        <f t="shared" si="0"/>
        <v>Không XL</v>
      </c>
      <c r="G50" s="12"/>
      <c r="H50" s="33" t="str">
        <f t="shared" si="1"/>
        <v>Không XL</v>
      </c>
      <c r="I50" s="9"/>
    </row>
    <row r="51" spans="1:9" s="8" customFormat="1" ht="20.100000000000001" customHeight="1">
      <c r="A51" s="12">
        <v>40</v>
      </c>
      <c r="B51" s="20" t="s">
        <v>138</v>
      </c>
      <c r="C51" s="21" t="s">
        <v>139</v>
      </c>
      <c r="D51" s="22" t="s">
        <v>140</v>
      </c>
      <c r="E51" s="12"/>
      <c r="F51" s="23" t="str">
        <f t="shared" si="0"/>
        <v>Không XL</v>
      </c>
      <c r="G51" s="12"/>
      <c r="H51" s="33" t="str">
        <f t="shared" si="1"/>
        <v>Không XL</v>
      </c>
      <c r="I51" s="24"/>
    </row>
    <row r="52" spans="1:9" s="8" customFormat="1" ht="20.100000000000001" customHeight="1">
      <c r="A52" s="12">
        <v>41</v>
      </c>
      <c r="B52" s="20" t="s">
        <v>141</v>
      </c>
      <c r="C52" s="21" t="s">
        <v>142</v>
      </c>
      <c r="D52" s="22" t="s">
        <v>143</v>
      </c>
      <c r="E52" s="12"/>
      <c r="F52" s="23" t="str">
        <f t="shared" si="0"/>
        <v>Không XL</v>
      </c>
      <c r="G52" s="12"/>
      <c r="H52" s="33" t="str">
        <f t="shared" si="1"/>
        <v>Không XL</v>
      </c>
      <c r="I52" s="9"/>
    </row>
    <row r="53" spans="1:9" s="8" customFormat="1" ht="20.100000000000001" customHeight="1">
      <c r="A53" s="12">
        <v>42</v>
      </c>
      <c r="B53" s="20" t="s">
        <v>144</v>
      </c>
      <c r="C53" s="21" t="s">
        <v>145</v>
      </c>
      <c r="D53" s="22" t="s">
        <v>146</v>
      </c>
      <c r="E53" s="12"/>
      <c r="F53" s="23" t="str">
        <f t="shared" si="0"/>
        <v>Không XL</v>
      </c>
      <c r="G53" s="12"/>
      <c r="H53" s="33" t="str">
        <f t="shared" si="1"/>
        <v>Không XL</v>
      </c>
      <c r="I53" s="9"/>
    </row>
    <row r="54" spans="1:9" s="8" customFormat="1" ht="20.100000000000001" customHeight="1">
      <c r="A54" s="12">
        <v>43</v>
      </c>
      <c r="B54" s="20" t="s">
        <v>147</v>
      </c>
      <c r="C54" s="21" t="s">
        <v>148</v>
      </c>
      <c r="D54" s="22" t="s">
        <v>149</v>
      </c>
      <c r="E54" s="12"/>
      <c r="F54" s="23" t="str">
        <f t="shared" si="0"/>
        <v>Không XL</v>
      </c>
      <c r="G54" s="12"/>
      <c r="H54" s="33" t="str">
        <f t="shared" si="1"/>
        <v>Không XL</v>
      </c>
      <c r="I54" s="9"/>
    </row>
    <row r="55" spans="1:9" s="8" customFormat="1" ht="20.100000000000001" customHeight="1">
      <c r="A55" s="12">
        <v>44</v>
      </c>
      <c r="B55" s="20" t="s">
        <v>150</v>
      </c>
      <c r="C55" s="21" t="s">
        <v>151</v>
      </c>
      <c r="D55" s="22" t="s">
        <v>152</v>
      </c>
      <c r="E55" s="12"/>
      <c r="F55" s="23" t="str">
        <f t="shared" si="0"/>
        <v>Không XL</v>
      </c>
      <c r="G55" s="12"/>
      <c r="H55" s="33" t="str">
        <f t="shared" si="1"/>
        <v>Không XL</v>
      </c>
      <c r="I55" s="9"/>
    </row>
    <row r="56" spans="1:9" s="8" customFormat="1" ht="20.100000000000001" customHeight="1">
      <c r="A56" s="12">
        <v>45</v>
      </c>
      <c r="B56" s="20" t="s">
        <v>153</v>
      </c>
      <c r="C56" s="21" t="s">
        <v>154</v>
      </c>
      <c r="D56" s="22" t="s">
        <v>155</v>
      </c>
      <c r="E56" s="12"/>
      <c r="F56" s="23" t="str">
        <f t="shared" si="0"/>
        <v>Không XL</v>
      </c>
      <c r="G56" s="12"/>
      <c r="H56" s="33" t="str">
        <f t="shared" si="1"/>
        <v>Không XL</v>
      </c>
      <c r="I56" s="9"/>
    </row>
    <row r="57" spans="1:9" s="8" customFormat="1" ht="20.100000000000001" customHeight="1">
      <c r="A57" s="12">
        <v>46</v>
      </c>
      <c r="B57" s="20" t="s">
        <v>156</v>
      </c>
      <c r="C57" s="21" t="s">
        <v>157</v>
      </c>
      <c r="D57" s="22" t="s">
        <v>158</v>
      </c>
      <c r="E57" s="12"/>
      <c r="F57" s="23" t="str">
        <f t="shared" si="0"/>
        <v>Không XL</v>
      </c>
      <c r="G57" s="12"/>
      <c r="H57" s="33" t="str">
        <f t="shared" si="1"/>
        <v>Không XL</v>
      </c>
      <c r="I57" s="9"/>
    </row>
    <row r="58" spans="1:9" s="8" customFormat="1" ht="20.100000000000001" customHeight="1">
      <c r="A58" s="12">
        <v>47</v>
      </c>
      <c r="B58" s="20" t="s">
        <v>159</v>
      </c>
      <c r="C58" s="21" t="s">
        <v>160</v>
      </c>
      <c r="D58" s="22" t="s">
        <v>161</v>
      </c>
      <c r="E58" s="12"/>
      <c r="F58" s="23" t="str">
        <f t="shared" si="0"/>
        <v>Không XL</v>
      </c>
      <c r="G58" s="12"/>
      <c r="H58" s="33" t="str">
        <f t="shared" si="1"/>
        <v>Không XL</v>
      </c>
      <c r="I58" s="24"/>
    </row>
    <row r="59" spans="1:9" s="8" customFormat="1" ht="20.100000000000001" customHeight="1">
      <c r="A59" s="12">
        <v>48</v>
      </c>
      <c r="B59" s="20" t="s">
        <v>162</v>
      </c>
      <c r="C59" s="21" t="s">
        <v>163</v>
      </c>
      <c r="D59" s="22" t="s">
        <v>161</v>
      </c>
      <c r="E59" s="12"/>
      <c r="F59" s="23" t="str">
        <f t="shared" ref="F59" si="2">IF(AND(E59&gt;=90),"Xuất sắc",IF(AND(E59&gt;=80),"Tốt",IF(AND(E59&gt;=70),"Khá",IF(AND(E59&gt;=60),"TB",IF(AND(E59&gt;=50),"TB",IF(AND(E59&lt;50),IF(AND(E59&gt;0),"Yếu",IF(AND(E59=0),"Không XL"," "))))))))</f>
        <v>Không XL</v>
      </c>
      <c r="G59" s="12"/>
      <c r="H59" s="33" t="str">
        <f t="shared" ref="H59" si="3">IF(AND(G59&gt;=90),"Xuất sắc",IF(AND(G59&gt;=80),"Tốt",IF(AND(G59&gt;=70),"Khá",IF(AND(G59&gt;=60),"TB",IF(AND(G59&gt;=50),"TB",IF(AND(G59&lt;50),IF(AND(G59&gt;0),"Yếu",IF(AND(G59=0),"Không XL"," "))))))))</f>
        <v>Không XL</v>
      </c>
      <c r="I59" s="9"/>
    </row>
    <row r="60" spans="1:9" ht="20.100000000000001" customHeight="1">
      <c r="A60" s="13"/>
      <c r="B60" s="13"/>
      <c r="C60" s="44" t="s">
        <v>15</v>
      </c>
      <c r="D60" s="44"/>
      <c r="E60" s="44"/>
      <c r="F60" s="44"/>
      <c r="G60" s="44"/>
      <c r="H60" s="44"/>
      <c r="I60" s="44"/>
    </row>
    <row r="61" spans="1:9" ht="18" customHeight="1">
      <c r="C61" s="45" t="s">
        <v>16</v>
      </c>
      <c r="D61" s="46"/>
      <c r="E61" s="49" t="s">
        <v>11</v>
      </c>
      <c r="F61" s="50"/>
      <c r="G61" s="49" t="s">
        <v>12</v>
      </c>
      <c r="H61" s="50"/>
      <c r="I61" s="51" t="s">
        <v>1</v>
      </c>
    </row>
    <row r="62" spans="1:9" s="8" customFormat="1" ht="18" customHeight="1">
      <c r="C62" s="47"/>
      <c r="D62" s="48"/>
      <c r="E62" s="19" t="s">
        <v>17</v>
      </c>
      <c r="F62" s="10" t="s">
        <v>18</v>
      </c>
      <c r="G62" s="19" t="s">
        <v>17</v>
      </c>
      <c r="H62" s="10" t="s">
        <v>18</v>
      </c>
      <c r="I62" s="52"/>
    </row>
    <row r="63" spans="1:9" ht="18" customHeight="1">
      <c r="C63" s="35" t="s">
        <v>19</v>
      </c>
      <c r="D63" s="36"/>
      <c r="E63" s="25">
        <f>COUNTIF(F12:F59,"Xuất sắc")</f>
        <v>0</v>
      </c>
      <c r="F63" s="26">
        <f>E63*100/$A$59</f>
        <v>0</v>
      </c>
      <c r="G63" s="25"/>
      <c r="H63" s="26"/>
      <c r="I63" s="27"/>
    </row>
    <row r="64" spans="1:9" ht="18" customHeight="1">
      <c r="C64" s="35" t="s">
        <v>20</v>
      </c>
      <c r="D64" s="36"/>
      <c r="E64" s="25">
        <f>COUNTIF(F12:F59,"Tốt")</f>
        <v>0</v>
      </c>
      <c r="F64" s="26">
        <f>E64*100/$A$59</f>
        <v>0</v>
      </c>
      <c r="G64" s="25"/>
      <c r="H64" s="26"/>
      <c r="I64" s="27"/>
    </row>
    <row r="65" spans="1:10" ht="18" customHeight="1">
      <c r="C65" s="35" t="s">
        <v>21</v>
      </c>
      <c r="D65" s="36"/>
      <c r="E65" s="25">
        <f>COUNTIF(F12:F59,"Khá")</f>
        <v>0</v>
      </c>
      <c r="F65" s="26">
        <f t="shared" ref="F65:F68" si="4">E65*100/$A$59</f>
        <v>0</v>
      </c>
      <c r="G65" s="25"/>
      <c r="H65" s="26"/>
      <c r="I65" s="27"/>
    </row>
    <row r="66" spans="1:10" ht="18" customHeight="1">
      <c r="C66" s="35" t="s">
        <v>22</v>
      </c>
      <c r="D66" s="36"/>
      <c r="E66" s="25">
        <f>COUNTIF(F12:F59,"TB")</f>
        <v>0</v>
      </c>
      <c r="F66" s="26">
        <f t="shared" si="4"/>
        <v>0</v>
      </c>
      <c r="G66" s="25"/>
      <c r="H66" s="26"/>
      <c r="I66" s="27"/>
    </row>
    <row r="67" spans="1:10" ht="18" customHeight="1">
      <c r="C67" s="35" t="s">
        <v>23</v>
      </c>
      <c r="D67" s="36"/>
      <c r="E67" s="25">
        <f>COUNTIF(F12:F59,"Yếu")</f>
        <v>0</v>
      </c>
      <c r="F67" s="26">
        <f t="shared" si="4"/>
        <v>0</v>
      </c>
      <c r="G67" s="25"/>
      <c r="H67" s="26"/>
      <c r="I67" s="27"/>
    </row>
    <row r="68" spans="1:10" ht="18" customHeight="1" thickBot="1">
      <c r="C68" s="37" t="s">
        <v>24</v>
      </c>
      <c r="D68" s="38"/>
      <c r="E68" s="28">
        <f>COUNTIF(F12:F59,"Không XL")</f>
        <v>48</v>
      </c>
      <c r="F68" s="29">
        <f t="shared" si="4"/>
        <v>100</v>
      </c>
      <c r="G68" s="28"/>
      <c r="H68" s="29"/>
      <c r="I68" s="30"/>
    </row>
    <row r="69" spans="1:10">
      <c r="C69" s="11"/>
      <c r="D69" s="11"/>
      <c r="F69" s="31"/>
    </row>
    <row r="70" spans="1:10" ht="18" customHeight="1">
      <c r="E70" s="39" t="s">
        <v>30</v>
      </c>
      <c r="F70" s="39"/>
      <c r="G70" s="39"/>
      <c r="H70" s="39"/>
      <c r="I70" s="39"/>
    </row>
    <row r="71" spans="1:10" ht="18" customHeight="1">
      <c r="A71" s="34" t="s">
        <v>25</v>
      </c>
      <c r="B71" s="34"/>
      <c r="C71" s="34"/>
      <c r="D71" s="34"/>
      <c r="E71" s="34"/>
      <c r="F71" s="34" t="s">
        <v>11</v>
      </c>
      <c r="G71" s="34"/>
      <c r="H71" s="34"/>
      <c r="I71" s="32" t="s">
        <v>26</v>
      </c>
      <c r="J71" s="32"/>
    </row>
    <row r="72" spans="1:10" ht="18" customHeight="1"/>
    <row r="73" spans="1:10" ht="18" customHeight="1"/>
    <row r="74" spans="1:10" ht="18" customHeight="1"/>
    <row r="75" spans="1:10" ht="18" customHeight="1"/>
    <row r="76" spans="1:10" ht="15.75">
      <c r="F76" s="53" t="s">
        <v>28</v>
      </c>
      <c r="G76" s="53"/>
      <c r="H76" s="53"/>
    </row>
  </sheetData>
  <mergeCells count="31">
    <mergeCell ref="F76:H76"/>
    <mergeCell ref="A2:D2"/>
    <mergeCell ref="E2:I2"/>
    <mergeCell ref="A3:D3"/>
    <mergeCell ref="E3:I3"/>
    <mergeCell ref="A4:D4"/>
    <mergeCell ref="E4:I4"/>
    <mergeCell ref="C63:D63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60:I60"/>
    <mergeCell ref="C61:D62"/>
    <mergeCell ref="E61:F61"/>
    <mergeCell ref="G61:H61"/>
    <mergeCell ref="I61:I62"/>
    <mergeCell ref="A71:E71"/>
    <mergeCell ref="F71:H71"/>
    <mergeCell ref="C64:D64"/>
    <mergeCell ref="C65:D65"/>
    <mergeCell ref="C66:D66"/>
    <mergeCell ref="C67:D67"/>
    <mergeCell ref="C68:D68"/>
    <mergeCell ref="E70:I70"/>
  </mergeCells>
  <conditionalFormatting sqref="H12:H59 F12:F59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5" bottom="0.5" header="0" footer="0.25"/>
  <pageSetup paperSize="9" scale="9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/>
      <c r="C9" s="2"/>
    </row>
    <row r="10" spans="1:3" ht="16.5">
      <c r="A10" s="2"/>
      <c r="C10" s="2"/>
    </row>
    <row r="11" spans="1:3" ht="17.25" thickBot="1">
      <c r="A11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/>
    </row>
    <row r="15" spans="1:3" ht="16.5">
      <c r="A15" s="2"/>
    </row>
    <row r="16" spans="1:3" ht="17.25" thickBot="1">
      <c r="A16" s="2"/>
    </row>
    <row r="17" spans="1:3" ht="17.25" thickBot="1">
      <c r="A17"/>
      <c r="C17" s="2"/>
    </row>
    <row r="18" spans="1:3" ht="16.5">
      <c r="C18" s="2"/>
    </row>
    <row r="19" spans="1:3" ht="16.5">
      <c r="C19" s="2"/>
    </row>
    <row r="20" spans="1:3" ht="16.5">
      <c r="A20"/>
      <c r="C20" s="2"/>
    </row>
    <row r="21" spans="1:3" ht="16.5">
      <c r="A21"/>
      <c r="C21" s="2"/>
    </row>
    <row r="22" spans="1:3" ht="16.5">
      <c r="A22" s="2"/>
      <c r="C22" s="2"/>
    </row>
    <row r="23" spans="1:3" ht="16.5">
      <c r="A23" s="2"/>
      <c r="C23"/>
    </row>
    <row r="24" spans="1:3" ht="16.5">
      <c r="A24" s="2"/>
    </row>
    <row r="25" spans="1:3" ht="16.5">
      <c r="A25" s="2"/>
    </row>
    <row r="26" spans="1:3" ht="17.25" thickBot="1">
      <c r="A26" s="2"/>
      <c r="C26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/>
    </row>
    <row r="37" spans="1:3" ht="16.5">
      <c r="A37" s="2"/>
    </row>
    <row r="38" spans="1:3" ht="16.5">
      <c r="A38" s="2"/>
    </row>
    <row r="39" spans="1:3" ht="16.5">
      <c r="A39" s="2"/>
      <c r="C39"/>
    </row>
    <row r="40" spans="1:3" ht="16.5">
      <c r="A40" s="2"/>
      <c r="C40" s="2"/>
    </row>
    <row r="41" spans="1:3" ht="16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 Tong hop</vt:lpstr>
      <vt:lpstr>'M. Tong hop'!Print_Area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Windows User</cp:lastModifiedBy>
  <cp:lastPrinted>2022-02-11T01:30:58Z</cp:lastPrinted>
  <dcterms:created xsi:type="dcterms:W3CDTF">1999-12-31T18:49:42Z</dcterms:created>
  <dcterms:modified xsi:type="dcterms:W3CDTF">2024-03-04T02:40:55Z</dcterms:modified>
</cp:coreProperties>
</file>