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ULIEUMAYCU\Quynh chung\Quynh Exel\2024\Tong hop\"/>
    </mc:Choice>
  </mc:AlternateContent>
  <bookViews>
    <workbookView xWindow="0" yWindow="0" windowWidth="2880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19" i="1" s="1"/>
  <c r="L18" i="1"/>
  <c r="K18" i="1"/>
  <c r="I18" i="1"/>
  <c r="G18" i="1"/>
  <c r="A6" i="1"/>
  <c r="A7" i="1" s="1"/>
  <c r="A8" i="1" s="1"/>
  <c r="I12" i="1"/>
  <c r="I13" i="1"/>
  <c r="I14" i="1"/>
  <c r="I15" i="1"/>
  <c r="I16" i="1"/>
  <c r="I17" i="1"/>
  <c r="I19" i="1"/>
  <c r="I20" i="1"/>
  <c r="I21" i="1"/>
  <c r="I22" i="1"/>
  <c r="I23" i="1"/>
  <c r="I24" i="1"/>
  <c r="I25" i="1"/>
  <c r="I26" i="1"/>
  <c r="I27" i="1"/>
  <c r="I28" i="1"/>
  <c r="I29" i="1"/>
  <c r="I30" i="1"/>
  <c r="G22" i="1"/>
  <c r="K22" i="1"/>
  <c r="L22" i="1" s="1"/>
  <c r="K30" i="1"/>
  <c r="L30" i="1" s="1"/>
  <c r="G30" i="1"/>
  <c r="K28" i="1"/>
  <c r="L28" i="1" s="1"/>
  <c r="G28" i="1"/>
  <c r="K26" i="1"/>
  <c r="L26" i="1" s="1"/>
  <c r="G26" i="1"/>
  <c r="K23" i="1"/>
  <c r="L23" i="1" s="1"/>
  <c r="G23" i="1"/>
  <c r="K20" i="1"/>
  <c r="L20" i="1" s="1"/>
  <c r="G20" i="1"/>
  <c r="K17" i="1"/>
  <c r="L17" i="1" s="1"/>
  <c r="G17" i="1"/>
  <c r="K15" i="1"/>
  <c r="L15" i="1" s="1"/>
  <c r="G15" i="1"/>
  <c r="G29" i="1"/>
  <c r="K29" i="1"/>
  <c r="L29" i="1" s="1"/>
  <c r="G27" i="1"/>
  <c r="K27" i="1"/>
  <c r="L27" i="1" s="1"/>
  <c r="G25" i="1"/>
  <c r="K25" i="1"/>
  <c r="L25" i="1" s="1"/>
  <c r="G24" i="1"/>
  <c r="K24" i="1"/>
  <c r="L24" i="1" s="1"/>
  <c r="G21" i="1"/>
  <c r="K21" i="1"/>
  <c r="L21" i="1" s="1"/>
  <c r="G19" i="1"/>
  <c r="K19" i="1"/>
  <c r="L19" i="1" s="1"/>
  <c r="G16" i="1"/>
  <c r="K16" i="1"/>
  <c r="L16" i="1" s="1"/>
  <c r="G14" i="1"/>
  <c r="K14" i="1"/>
  <c r="L14" i="1" s="1"/>
  <c r="G13" i="1"/>
  <c r="K13" i="1"/>
  <c r="L13" i="1" s="1"/>
  <c r="G12" i="1"/>
  <c r="K12" i="1"/>
  <c r="L12" i="1" s="1"/>
  <c r="K35" i="1"/>
  <c r="L35" i="1" s="1"/>
  <c r="K36" i="1"/>
  <c r="L36" i="1" s="1"/>
  <c r="K37" i="1"/>
  <c r="L37" i="1" s="1"/>
  <c r="K38" i="1"/>
  <c r="L38" i="1" s="1"/>
  <c r="K39" i="1"/>
  <c r="L39" i="1" s="1"/>
  <c r="G36" i="1"/>
  <c r="G37" i="1"/>
  <c r="G38" i="1"/>
  <c r="G39" i="1"/>
  <c r="I35" i="1"/>
  <c r="I36" i="1"/>
  <c r="I37" i="1"/>
  <c r="I38" i="1"/>
  <c r="I39" i="1"/>
  <c r="G35" i="1"/>
  <c r="K7" i="1"/>
  <c r="L7" i="1" s="1"/>
  <c r="K8" i="1"/>
  <c r="L8" i="1" s="1"/>
  <c r="K9" i="1"/>
  <c r="L9" i="1" s="1"/>
  <c r="K10" i="1"/>
  <c r="L10" i="1" s="1"/>
  <c r="K11" i="1"/>
  <c r="L11" i="1" s="1"/>
  <c r="K31" i="1"/>
  <c r="L31" i="1" s="1"/>
  <c r="K32" i="1"/>
  <c r="L32" i="1" s="1"/>
  <c r="K33" i="1"/>
  <c r="L33" i="1" s="1"/>
  <c r="K34" i="1"/>
  <c r="L34" i="1" s="1"/>
  <c r="K6" i="1"/>
  <c r="L6" i="1" s="1"/>
  <c r="I7" i="1"/>
  <c r="I8" i="1"/>
  <c r="I9" i="1"/>
  <c r="I10" i="1"/>
  <c r="I11" i="1"/>
  <c r="I31" i="1"/>
  <c r="I32" i="1"/>
  <c r="I33" i="1"/>
  <c r="I34" i="1"/>
  <c r="I6" i="1"/>
  <c r="G7" i="1"/>
  <c r="G8" i="1"/>
  <c r="G9" i="1"/>
  <c r="G10" i="1"/>
  <c r="G11" i="1"/>
  <c r="G31" i="1"/>
  <c r="G32" i="1"/>
  <c r="G33" i="1"/>
  <c r="G34" i="1"/>
  <c r="G6" i="1"/>
  <c r="A20" i="1" l="1"/>
  <c r="A21" i="1" s="1"/>
  <c r="A9" i="1"/>
  <c r="A10" i="1" l="1"/>
  <c r="A11" i="1" l="1"/>
  <c r="A12" i="1" l="1"/>
  <c r="A13" i="1" l="1"/>
  <c r="A14" i="1" l="1"/>
  <c r="A15" i="1" l="1"/>
  <c r="A16" i="1" s="1"/>
  <c r="A17" i="1" s="1"/>
  <c r="A22" i="1" s="1"/>
  <c r="A23" i="1" s="1"/>
  <c r="A24" i="1" s="1"/>
  <c r="A25" i="1" s="1"/>
  <c r="A26" i="1" s="1"/>
  <c r="A27" i="1" s="1"/>
  <c r="A28" i="1" s="1"/>
  <c r="A29" i="1" s="1"/>
  <c r="A30" i="1" l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<sst xmlns="http://schemas.openxmlformats.org/spreadsheetml/2006/main" count="116" uniqueCount="82">
  <si>
    <t>Từ tháng</t>
  </si>
  <si>
    <t>Đến tháng</t>
  </si>
  <si>
    <t>Hệ số lương</t>
  </si>
  <si>
    <t>HS PCCV</t>
  </si>
  <si>
    <t>% PCTN NG</t>
  </si>
  <si>
    <t>HS PCTN NG</t>
  </si>
  <si>
    <t>LCS</t>
  </si>
  <si>
    <t>Thành tiền</t>
  </si>
  <si>
    <t>04/2019</t>
  </si>
  <si>
    <t>Trưởng khoa Điện - Điện tử - Trường CĐ LTT TP.HCM</t>
  </si>
  <si>
    <t>Phó Hiệu trưởng - Trường CĐ LTT TP.HCM</t>
  </si>
  <si>
    <t>01/2015</t>
  </si>
  <si>
    <t>03/2024</t>
  </si>
  <si>
    <t>06/2019</t>
  </si>
  <si>
    <t>07/2019</t>
  </si>
  <si>
    <t>08/2019</t>
  </si>
  <si>
    <t>09/2019</t>
  </si>
  <si>
    <t>08/2020</t>
  </si>
  <si>
    <t>09/2020</t>
  </si>
  <si>
    <t>03/2021</t>
  </si>
  <si>
    <t>04/2021</t>
  </si>
  <si>
    <t>08/2021</t>
  </si>
  <si>
    <t>09/2021</t>
  </si>
  <si>
    <t>08/2022</t>
  </si>
  <si>
    <t>09/2022</t>
  </si>
  <si>
    <t>08/2023</t>
  </si>
  <si>
    <t>06/2023</t>
  </si>
  <si>
    <t>07/2023</t>
  </si>
  <si>
    <t>09/2023</t>
  </si>
  <si>
    <t>04/2005</t>
  </si>
  <si>
    <t>09/2005</t>
  </si>
  <si>
    <t>GV Trường ĐH Công nghiệp TP.HCM</t>
  </si>
  <si>
    <t>10/2005</t>
  </si>
  <si>
    <t>09/2006</t>
  </si>
  <si>
    <t>10/2006</t>
  </si>
  <si>
    <t>12/2007</t>
  </si>
  <si>
    <t>01/2008</t>
  </si>
  <si>
    <t>03/2008</t>
  </si>
  <si>
    <t>04/2008</t>
  </si>
  <si>
    <t>04/2009</t>
  </si>
  <si>
    <t>05/2009</t>
  </si>
  <si>
    <t>04/2010</t>
  </si>
  <si>
    <t>05/2010</t>
  </si>
  <si>
    <t>04/2011</t>
  </si>
  <si>
    <t>05/2011</t>
  </si>
  <si>
    <t>03/2011</t>
  </si>
  <si>
    <t>04/2012</t>
  </si>
  <si>
    <t>05/2013</t>
  </si>
  <si>
    <t>05/2012</t>
  </si>
  <si>
    <t>06/2013</t>
  </si>
  <si>
    <t>07/2013</t>
  </si>
  <si>
    <t>03/2014</t>
  </si>
  <si>
    <t>04/2014</t>
  </si>
  <si>
    <t>03/2016</t>
  </si>
  <si>
    <t>04/2016</t>
  </si>
  <si>
    <t>05/2016</t>
  </si>
  <si>
    <t>06/2017</t>
  </si>
  <si>
    <t>07/2017</t>
  </si>
  <si>
    <t>06/2018</t>
  </si>
  <si>
    <t>07/2018</t>
  </si>
  <si>
    <t>03/2019</t>
  </si>
  <si>
    <t>08/2011</t>
  </si>
  <si>
    <t>09/2011</t>
  </si>
  <si>
    <t>08/2012</t>
  </si>
  <si>
    <t>09/2012</t>
  </si>
  <si>
    <t>08/2013</t>
  </si>
  <si>
    <t>09/2013</t>
  </si>
  <si>
    <t>08/2015</t>
  </si>
  <si>
    <t>09/2015</t>
  </si>
  <si>
    <t>08/2016</t>
  </si>
  <si>
    <t>09/2016</t>
  </si>
  <si>
    <t>08/2017</t>
  </si>
  <si>
    <t>09/2017</t>
  </si>
  <si>
    <t>08/2018</t>
  </si>
  <si>
    <t>09/2018</t>
  </si>
  <si>
    <t>12/2014</t>
  </si>
  <si>
    <t>Đơn vị</t>
  </si>
  <si>
    <t>STT</t>
  </si>
  <si>
    <t>QUÁ TRÌNH HƯỞNG LƯƠNG VÀ CÁC LOẠI PHỤ CẤP</t>
  </si>
  <si>
    <t>VIÊN CHỨC: CHÂU VĂN BẢO (TỪ THÁNG 04/2005 ĐẾN HẾT THÁNG 03/2024)</t>
  </si>
  <si>
    <t>04/2013</t>
  </si>
  <si>
    <t>Trưởng Bộ môn Cơ sở ngành - Trường ĐH Công nghiệp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</si>
</sst>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14" fontId="2" fillId="2" borderId="1" xfId="0" quotePrefix="1" applyNumberFormat="1" applyFont="1" applyFill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9" fontId="2" fillId="0" borderId="1" xfId="2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165" fontId="2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9" fontId="2" fillId="2" borderId="1" xfId="2" applyFont="1" applyFill="1" applyBorder="1" applyAlignment="1">
      <alignment vertical="center"/>
    </xf>
    <xf numFmtId="9" fontId="2" fillId="0" borderId="1" xfId="0" applyNumberFormat="1" applyFont="1" applyBorder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1"/>
  <sheetViews>
    <sheetView tabSelected="1" topLeftCell="A10" workbookViewId="0">
      <selection activeCell="N20" sqref="N20"/>
    </sheetView>
  </sheetViews>
  <sheetFormatPr defaultColWidth="14.28515625" defaultRowHeight="15.75" x14ac:dyDescent="0.25"/>
  <cols>
    <col min="1" max="1" width="6.28515625" style="1" customWidth="1"/>
    <col min="2" max="2" width="10.140625" style="1" customWidth="1"/>
    <col min="3" max="3" width="10.42578125" style="1" customWidth="1"/>
    <col min="4" max="4" width="36.140625" style="3" customWidth="1"/>
    <col min="5" max="5" width="13.140625" style="1" customWidth="1"/>
    <col min="6" max="6" width="9.85546875" style="1" customWidth="1"/>
    <col min="7" max="7" width="14.28515625" style="1"/>
    <col min="8" max="8" width="8.5703125" style="1" customWidth="1"/>
    <col min="9" max="9" width="14.28515625" style="1"/>
    <col min="10" max="10" width="9.7109375" style="1" customWidth="1"/>
    <col min="11" max="11" width="11.140625" style="1" customWidth="1"/>
    <col min="12" max="16384" width="14.28515625" style="1"/>
  </cols>
  <sheetData>
    <row r="2" spans="1:12" ht="20.25" x14ac:dyDescent="0.3">
      <c r="A2" s="8" t="s">
        <v>78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20.25" x14ac:dyDescent="0.3">
      <c r="A3" s="8" t="s">
        <v>79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5" spans="1:12" s="7" customFormat="1" ht="35.25" customHeight="1" x14ac:dyDescent="0.25">
      <c r="A5" s="6" t="s">
        <v>77</v>
      </c>
      <c r="B5" s="6" t="s">
        <v>0</v>
      </c>
      <c r="C5" s="6" t="s">
        <v>1</v>
      </c>
      <c r="D5" s="6" t="s">
        <v>76</v>
      </c>
      <c r="E5" s="6" t="s">
        <v>6</v>
      </c>
      <c r="F5" s="6" t="s">
        <v>2</v>
      </c>
      <c r="G5" s="6" t="s">
        <v>7</v>
      </c>
      <c r="H5" s="6" t="s">
        <v>3</v>
      </c>
      <c r="I5" s="6" t="s">
        <v>7</v>
      </c>
      <c r="J5" s="6" t="s">
        <v>4</v>
      </c>
      <c r="K5" s="6" t="s">
        <v>5</v>
      </c>
      <c r="L5" s="6" t="s">
        <v>7</v>
      </c>
    </row>
    <row r="6" spans="1:12" ht="33.75" customHeight="1" x14ac:dyDescent="0.25">
      <c r="A6" s="5">
        <f>_xlfn.AGGREGATE(4,7,A$5:A5)+1</f>
        <v>1</v>
      </c>
      <c r="B6" s="9" t="s">
        <v>29</v>
      </c>
      <c r="C6" s="9" t="s">
        <v>30</v>
      </c>
      <c r="D6" s="14" t="s">
        <v>31</v>
      </c>
      <c r="E6" s="16">
        <v>290000</v>
      </c>
      <c r="F6" s="17">
        <v>2.67</v>
      </c>
      <c r="G6" s="18">
        <f>F6*E6</f>
        <v>774300</v>
      </c>
      <c r="H6" s="17"/>
      <c r="I6" s="18">
        <f>H6*E6</f>
        <v>0</v>
      </c>
      <c r="J6" s="19"/>
      <c r="K6" s="17">
        <f>(F6+H6)*J6</f>
        <v>0</v>
      </c>
      <c r="L6" s="18">
        <f>K6*E6</f>
        <v>0</v>
      </c>
    </row>
    <row r="7" spans="1:12" ht="33.75" customHeight="1" x14ac:dyDescent="0.25">
      <c r="A7" s="5">
        <f>_xlfn.AGGREGATE(4,7,A$5:A6)+1</f>
        <v>2</v>
      </c>
      <c r="B7" s="9" t="s">
        <v>32</v>
      </c>
      <c r="C7" s="9" t="s">
        <v>33</v>
      </c>
      <c r="D7" s="14" t="s">
        <v>31</v>
      </c>
      <c r="E7" s="16">
        <v>350000</v>
      </c>
      <c r="F7" s="17">
        <v>2.67</v>
      </c>
      <c r="G7" s="18">
        <f t="shared" ref="G7:G39" si="0">F7*E7</f>
        <v>934500</v>
      </c>
      <c r="H7" s="17"/>
      <c r="I7" s="18">
        <f t="shared" ref="I7:I39" si="1">H7*E7</f>
        <v>0</v>
      </c>
      <c r="J7" s="19"/>
      <c r="K7" s="17">
        <f t="shared" ref="K7:K39" si="2">(F7+H7)*J7</f>
        <v>0</v>
      </c>
      <c r="L7" s="18">
        <f t="shared" ref="L7:L39" si="3">K7*E7</f>
        <v>0</v>
      </c>
    </row>
    <row r="8" spans="1:12" ht="33.75" customHeight="1" x14ac:dyDescent="0.25">
      <c r="A8" s="5">
        <f>_xlfn.AGGREGATE(4,7,A$5:A7)+1</f>
        <v>3</v>
      </c>
      <c r="B8" s="9" t="s">
        <v>34</v>
      </c>
      <c r="C8" s="9" t="s">
        <v>35</v>
      </c>
      <c r="D8" s="14" t="s">
        <v>31</v>
      </c>
      <c r="E8" s="16">
        <v>450000</v>
      </c>
      <c r="F8" s="17">
        <v>2.67</v>
      </c>
      <c r="G8" s="18">
        <f t="shared" si="0"/>
        <v>1201500</v>
      </c>
      <c r="H8" s="17"/>
      <c r="I8" s="18">
        <f t="shared" si="1"/>
        <v>0</v>
      </c>
      <c r="J8" s="19"/>
      <c r="K8" s="17">
        <f t="shared" si="2"/>
        <v>0</v>
      </c>
      <c r="L8" s="18">
        <f t="shared" si="3"/>
        <v>0</v>
      </c>
    </row>
    <row r="9" spans="1:12" ht="33.75" customHeight="1" x14ac:dyDescent="0.25">
      <c r="A9" s="5">
        <f>_xlfn.AGGREGATE(4,7,A$5:A8)+1</f>
        <v>4</v>
      </c>
      <c r="B9" s="9" t="s">
        <v>36</v>
      </c>
      <c r="C9" s="9" t="s">
        <v>37</v>
      </c>
      <c r="D9" s="14" t="s">
        <v>31</v>
      </c>
      <c r="E9" s="16">
        <v>540000</v>
      </c>
      <c r="F9" s="17">
        <v>2.67</v>
      </c>
      <c r="G9" s="18">
        <f t="shared" si="0"/>
        <v>1441800</v>
      </c>
      <c r="H9" s="17"/>
      <c r="I9" s="18">
        <f t="shared" si="1"/>
        <v>0</v>
      </c>
      <c r="J9" s="19"/>
      <c r="K9" s="17">
        <f t="shared" si="2"/>
        <v>0</v>
      </c>
      <c r="L9" s="18">
        <f t="shared" si="3"/>
        <v>0</v>
      </c>
    </row>
    <row r="10" spans="1:12" ht="33.75" customHeight="1" x14ac:dyDescent="0.25">
      <c r="A10" s="5">
        <f>_xlfn.AGGREGATE(4,7,A$5:A9)+1</f>
        <v>5</v>
      </c>
      <c r="B10" s="9" t="s">
        <v>38</v>
      </c>
      <c r="C10" s="9" t="s">
        <v>39</v>
      </c>
      <c r="D10" s="14" t="s">
        <v>31</v>
      </c>
      <c r="E10" s="16">
        <v>540000</v>
      </c>
      <c r="F10" s="20">
        <v>3</v>
      </c>
      <c r="G10" s="18">
        <f t="shared" si="0"/>
        <v>1620000</v>
      </c>
      <c r="H10" s="17"/>
      <c r="I10" s="18">
        <f t="shared" si="1"/>
        <v>0</v>
      </c>
      <c r="J10" s="19"/>
      <c r="K10" s="17">
        <f t="shared" si="2"/>
        <v>0</v>
      </c>
      <c r="L10" s="18">
        <f t="shared" si="3"/>
        <v>0</v>
      </c>
    </row>
    <row r="11" spans="1:12" ht="33.75" customHeight="1" x14ac:dyDescent="0.25">
      <c r="A11" s="5">
        <f>_xlfn.AGGREGATE(4,7,A$5:A10)+1</f>
        <v>6</v>
      </c>
      <c r="B11" s="9" t="s">
        <v>40</v>
      </c>
      <c r="C11" s="9" t="s">
        <v>41</v>
      </c>
      <c r="D11" s="14" t="s">
        <v>31</v>
      </c>
      <c r="E11" s="16">
        <v>650000</v>
      </c>
      <c r="F11" s="20">
        <v>3</v>
      </c>
      <c r="G11" s="18">
        <f t="shared" si="0"/>
        <v>1950000</v>
      </c>
      <c r="H11" s="17"/>
      <c r="I11" s="18">
        <f t="shared" si="1"/>
        <v>0</v>
      </c>
      <c r="J11" s="19"/>
      <c r="K11" s="17">
        <f t="shared" si="2"/>
        <v>0</v>
      </c>
      <c r="L11" s="18">
        <f t="shared" si="3"/>
        <v>0</v>
      </c>
    </row>
    <row r="12" spans="1:12" ht="33.75" customHeight="1" x14ac:dyDescent="0.25">
      <c r="A12" s="5">
        <f>_xlfn.AGGREGATE(4,7,A$5:A11)+1</f>
        <v>7</v>
      </c>
      <c r="B12" s="9" t="s">
        <v>42</v>
      </c>
      <c r="C12" s="9" t="s">
        <v>45</v>
      </c>
      <c r="D12" s="14" t="s">
        <v>31</v>
      </c>
      <c r="E12" s="16">
        <v>730000</v>
      </c>
      <c r="F12" s="20">
        <v>3</v>
      </c>
      <c r="G12" s="18">
        <f t="shared" si="0"/>
        <v>2190000</v>
      </c>
      <c r="H12" s="17"/>
      <c r="I12" s="18">
        <f t="shared" si="1"/>
        <v>0</v>
      </c>
      <c r="J12" s="19"/>
      <c r="K12" s="17">
        <f t="shared" si="2"/>
        <v>0</v>
      </c>
      <c r="L12" s="18">
        <f t="shared" si="3"/>
        <v>0</v>
      </c>
    </row>
    <row r="13" spans="1:12" ht="33.75" customHeight="1" x14ac:dyDescent="0.25">
      <c r="A13" s="5">
        <f>_xlfn.AGGREGATE(4,7,A$5:A12)+1</f>
        <v>8</v>
      </c>
      <c r="B13" s="9" t="s">
        <v>43</v>
      </c>
      <c r="C13" s="9" t="s">
        <v>43</v>
      </c>
      <c r="D13" s="14" t="s">
        <v>31</v>
      </c>
      <c r="E13" s="16">
        <v>730000</v>
      </c>
      <c r="F13" s="20">
        <v>3.33</v>
      </c>
      <c r="G13" s="18">
        <f t="shared" si="0"/>
        <v>2430900</v>
      </c>
      <c r="H13" s="17"/>
      <c r="I13" s="18">
        <f t="shared" si="1"/>
        <v>0</v>
      </c>
      <c r="J13" s="19"/>
      <c r="K13" s="17">
        <f t="shared" si="2"/>
        <v>0</v>
      </c>
      <c r="L13" s="18">
        <f t="shared" si="3"/>
        <v>0</v>
      </c>
    </row>
    <row r="14" spans="1:12" s="4" customFormat="1" ht="33.75" customHeight="1" x14ac:dyDescent="0.25">
      <c r="A14" s="10">
        <f>_xlfn.AGGREGATE(4,7,A$5:A13)+1</f>
        <v>9</v>
      </c>
      <c r="B14" s="11" t="s">
        <v>44</v>
      </c>
      <c r="C14" s="11" t="s">
        <v>61</v>
      </c>
      <c r="D14" s="15" t="s">
        <v>31</v>
      </c>
      <c r="E14" s="21">
        <v>830000</v>
      </c>
      <c r="F14" s="22">
        <v>3.33</v>
      </c>
      <c r="G14" s="23">
        <f t="shared" si="0"/>
        <v>2763900</v>
      </c>
      <c r="H14" s="24"/>
      <c r="I14" s="23">
        <f t="shared" si="1"/>
        <v>0</v>
      </c>
      <c r="J14" s="25">
        <v>0.08</v>
      </c>
      <c r="K14" s="24">
        <f t="shared" si="2"/>
        <v>0.26640000000000003</v>
      </c>
      <c r="L14" s="23">
        <f t="shared" si="3"/>
        <v>221112.00000000003</v>
      </c>
    </row>
    <row r="15" spans="1:12" ht="33.75" customHeight="1" x14ac:dyDescent="0.25">
      <c r="A15" s="5">
        <f>_xlfn.AGGREGATE(4,7,A$5:A14)+1</f>
        <v>10</v>
      </c>
      <c r="B15" s="9" t="s">
        <v>62</v>
      </c>
      <c r="C15" s="9" t="s">
        <v>46</v>
      </c>
      <c r="D15" s="14" t="s">
        <v>31</v>
      </c>
      <c r="E15" s="16">
        <v>830000</v>
      </c>
      <c r="F15" s="20">
        <v>3.33</v>
      </c>
      <c r="G15" s="18">
        <f t="shared" si="0"/>
        <v>2763900</v>
      </c>
      <c r="H15" s="17"/>
      <c r="I15" s="18">
        <f t="shared" si="1"/>
        <v>0</v>
      </c>
      <c r="J15" s="19">
        <v>0.09</v>
      </c>
      <c r="K15" s="17">
        <f t="shared" si="2"/>
        <v>0.29970000000000002</v>
      </c>
      <c r="L15" s="18">
        <f t="shared" si="3"/>
        <v>248751.00000000003</v>
      </c>
    </row>
    <row r="16" spans="1:12" ht="33.75" customHeight="1" x14ac:dyDescent="0.25">
      <c r="A16" s="5">
        <f>_xlfn.AGGREGATE(4,7,A$5:A15)+1</f>
        <v>11</v>
      </c>
      <c r="B16" s="9" t="s">
        <v>48</v>
      </c>
      <c r="C16" s="9" t="s">
        <v>63</v>
      </c>
      <c r="D16" s="14" t="s">
        <v>31</v>
      </c>
      <c r="E16" s="16">
        <v>1050000</v>
      </c>
      <c r="F16" s="20">
        <v>3.33</v>
      </c>
      <c r="G16" s="18">
        <f t="shared" si="0"/>
        <v>3496500</v>
      </c>
      <c r="H16" s="17"/>
      <c r="I16" s="18">
        <f t="shared" si="1"/>
        <v>0</v>
      </c>
      <c r="J16" s="19">
        <v>0.09</v>
      </c>
      <c r="K16" s="17">
        <f t="shared" si="2"/>
        <v>0.29970000000000002</v>
      </c>
      <c r="L16" s="18">
        <f t="shared" si="3"/>
        <v>314685</v>
      </c>
    </row>
    <row r="17" spans="1:12" ht="33.75" customHeight="1" x14ac:dyDescent="0.25">
      <c r="A17" s="5">
        <f>_xlfn.AGGREGATE(4,7,A$5:A16)+1</f>
        <v>12</v>
      </c>
      <c r="B17" s="9" t="s">
        <v>64</v>
      </c>
      <c r="C17" s="9" t="s">
        <v>80</v>
      </c>
      <c r="D17" s="14" t="s">
        <v>31</v>
      </c>
      <c r="E17" s="16">
        <v>1050000</v>
      </c>
      <c r="F17" s="20">
        <v>3.33</v>
      </c>
      <c r="G17" s="18">
        <f t="shared" si="0"/>
        <v>3496500</v>
      </c>
      <c r="H17" s="17"/>
      <c r="I17" s="18">
        <f t="shared" si="1"/>
        <v>0</v>
      </c>
      <c r="J17" s="19">
        <v>0.1</v>
      </c>
      <c r="K17" s="17">
        <f t="shared" si="2"/>
        <v>0.33300000000000002</v>
      </c>
      <c r="L17" s="18">
        <f t="shared" si="3"/>
        <v>349650</v>
      </c>
    </row>
    <row r="18" spans="1:12" ht="37.5" customHeight="1" x14ac:dyDescent="0.25">
      <c r="A18" s="5">
        <f>_xlfn.AGGREGATE(4,7,A$5:A17)+1</f>
        <v>13</v>
      </c>
      <c r="B18" s="9" t="s">
        <v>47</v>
      </c>
      <c r="C18" s="9" t="s">
        <v>49</v>
      </c>
      <c r="D18" s="14" t="s">
        <v>81</v>
      </c>
      <c r="E18" s="16">
        <v>1050000</v>
      </c>
      <c r="F18" s="20">
        <v>3.33</v>
      </c>
      <c r="G18" s="18">
        <f t="shared" si="0"/>
        <v>3496500</v>
      </c>
      <c r="H18" s="17">
        <v>0.4</v>
      </c>
      <c r="I18" s="18">
        <f t="shared" si="1"/>
        <v>420000</v>
      </c>
      <c r="J18" s="19">
        <v>0.1</v>
      </c>
      <c r="K18" s="17">
        <f t="shared" si="2"/>
        <v>0.373</v>
      </c>
      <c r="L18" s="18">
        <f t="shared" si="3"/>
        <v>391650</v>
      </c>
    </row>
    <row r="19" spans="1:12" ht="37.5" customHeight="1" x14ac:dyDescent="0.25">
      <c r="A19" s="5">
        <f>_xlfn.AGGREGATE(4,7,A$5:A18)+1</f>
        <v>14</v>
      </c>
      <c r="B19" s="9" t="s">
        <v>50</v>
      </c>
      <c r="C19" s="9" t="s">
        <v>65</v>
      </c>
      <c r="D19" s="14" t="s">
        <v>81</v>
      </c>
      <c r="E19" s="16">
        <v>1150000</v>
      </c>
      <c r="F19" s="20">
        <v>3.33</v>
      </c>
      <c r="G19" s="18">
        <f t="shared" si="0"/>
        <v>3829500</v>
      </c>
      <c r="H19" s="17">
        <v>0.4</v>
      </c>
      <c r="I19" s="18">
        <f t="shared" si="1"/>
        <v>460000</v>
      </c>
      <c r="J19" s="19">
        <v>0.1</v>
      </c>
      <c r="K19" s="17">
        <f t="shared" si="2"/>
        <v>0.373</v>
      </c>
      <c r="L19" s="18">
        <f t="shared" si="3"/>
        <v>428950</v>
      </c>
    </row>
    <row r="20" spans="1:12" ht="37.5" customHeight="1" x14ac:dyDescent="0.25">
      <c r="A20" s="5">
        <f>_xlfn.AGGREGATE(4,7,A$5:A19)+1</f>
        <v>15</v>
      </c>
      <c r="B20" s="9" t="s">
        <v>66</v>
      </c>
      <c r="C20" s="9" t="s">
        <v>51</v>
      </c>
      <c r="D20" s="14" t="s">
        <v>81</v>
      </c>
      <c r="E20" s="16">
        <v>1150000</v>
      </c>
      <c r="F20" s="20">
        <v>3.33</v>
      </c>
      <c r="G20" s="18">
        <f t="shared" si="0"/>
        <v>3829500</v>
      </c>
      <c r="H20" s="17">
        <v>0.4</v>
      </c>
      <c r="I20" s="18">
        <f t="shared" si="1"/>
        <v>460000</v>
      </c>
      <c r="J20" s="19">
        <v>0.11</v>
      </c>
      <c r="K20" s="17">
        <f t="shared" si="2"/>
        <v>0.4103</v>
      </c>
      <c r="L20" s="18">
        <f t="shared" si="3"/>
        <v>471845</v>
      </c>
    </row>
    <row r="21" spans="1:12" ht="37.5" customHeight="1" x14ac:dyDescent="0.25">
      <c r="A21" s="5">
        <f>_xlfn.AGGREGATE(4,7,A$5:A20)+1</f>
        <v>16</v>
      </c>
      <c r="B21" s="9" t="s">
        <v>52</v>
      </c>
      <c r="C21" s="9" t="s">
        <v>75</v>
      </c>
      <c r="D21" s="14" t="s">
        <v>81</v>
      </c>
      <c r="E21" s="16">
        <v>1150000</v>
      </c>
      <c r="F21" s="20">
        <v>3.66</v>
      </c>
      <c r="G21" s="18">
        <f t="shared" si="0"/>
        <v>4209000</v>
      </c>
      <c r="H21" s="17">
        <v>0.4</v>
      </c>
      <c r="I21" s="18">
        <f t="shared" si="1"/>
        <v>460000</v>
      </c>
      <c r="J21" s="19">
        <v>0.11</v>
      </c>
      <c r="K21" s="17">
        <f t="shared" si="2"/>
        <v>0.44660000000000005</v>
      </c>
      <c r="L21" s="18">
        <f t="shared" si="3"/>
        <v>513590.00000000006</v>
      </c>
    </row>
    <row r="22" spans="1:12" ht="31.5" x14ac:dyDescent="0.25">
      <c r="A22" s="5">
        <f>_xlfn.AGGREGATE(4,7,A$5:A21)+1</f>
        <v>17</v>
      </c>
      <c r="B22" s="9" t="s">
        <v>11</v>
      </c>
      <c r="C22" s="9" t="s">
        <v>67</v>
      </c>
      <c r="D22" s="14" t="s">
        <v>9</v>
      </c>
      <c r="E22" s="16">
        <v>1150000</v>
      </c>
      <c r="F22" s="20">
        <v>3.66</v>
      </c>
      <c r="G22" s="18">
        <f t="shared" si="0"/>
        <v>4209000</v>
      </c>
      <c r="H22" s="17">
        <v>0.45</v>
      </c>
      <c r="I22" s="18">
        <f t="shared" si="1"/>
        <v>517500</v>
      </c>
      <c r="J22" s="19">
        <v>0.11</v>
      </c>
      <c r="K22" s="17">
        <f t="shared" si="2"/>
        <v>0.45210000000000006</v>
      </c>
      <c r="L22" s="18">
        <f t="shared" si="3"/>
        <v>519915.00000000006</v>
      </c>
    </row>
    <row r="23" spans="1:12" ht="31.5" x14ac:dyDescent="0.25">
      <c r="A23" s="5">
        <f>_xlfn.AGGREGATE(4,7,A$5:A22)+1</f>
        <v>18</v>
      </c>
      <c r="B23" s="9" t="s">
        <v>68</v>
      </c>
      <c r="C23" s="9" t="s">
        <v>53</v>
      </c>
      <c r="D23" s="14" t="s">
        <v>9</v>
      </c>
      <c r="E23" s="16">
        <v>1150000</v>
      </c>
      <c r="F23" s="20">
        <v>3.66</v>
      </c>
      <c r="G23" s="18">
        <f t="shared" si="0"/>
        <v>4209000</v>
      </c>
      <c r="H23" s="17">
        <v>0.45</v>
      </c>
      <c r="I23" s="18">
        <f t="shared" si="1"/>
        <v>517500</v>
      </c>
      <c r="J23" s="19">
        <v>0.12</v>
      </c>
      <c r="K23" s="17">
        <f t="shared" si="2"/>
        <v>0.49320000000000003</v>
      </c>
      <c r="L23" s="18">
        <f t="shared" si="3"/>
        <v>567180</v>
      </c>
    </row>
    <row r="24" spans="1:12" ht="31.5" x14ac:dyDescent="0.25">
      <c r="A24" s="5">
        <f>_xlfn.AGGREGATE(4,7,A$5:A23)+1</f>
        <v>19</v>
      </c>
      <c r="B24" s="9" t="s">
        <v>54</v>
      </c>
      <c r="C24" s="9" t="s">
        <v>54</v>
      </c>
      <c r="D24" s="14" t="s">
        <v>9</v>
      </c>
      <c r="E24" s="16">
        <v>1150000</v>
      </c>
      <c r="F24" s="20">
        <v>3.99</v>
      </c>
      <c r="G24" s="18">
        <f t="shared" si="0"/>
        <v>4588500</v>
      </c>
      <c r="H24" s="17">
        <v>0.45</v>
      </c>
      <c r="I24" s="18">
        <f t="shared" si="1"/>
        <v>517500</v>
      </c>
      <c r="J24" s="19">
        <v>0.12</v>
      </c>
      <c r="K24" s="17">
        <f t="shared" si="2"/>
        <v>0.53280000000000005</v>
      </c>
      <c r="L24" s="18">
        <f t="shared" si="3"/>
        <v>612720.00000000012</v>
      </c>
    </row>
    <row r="25" spans="1:12" ht="31.5" x14ac:dyDescent="0.25">
      <c r="A25" s="5">
        <f>_xlfn.AGGREGATE(4,7,A$5:A24)+1</f>
        <v>20</v>
      </c>
      <c r="B25" s="9" t="s">
        <v>55</v>
      </c>
      <c r="C25" s="9" t="s">
        <v>69</v>
      </c>
      <c r="D25" s="14" t="s">
        <v>9</v>
      </c>
      <c r="E25" s="16">
        <v>1210000</v>
      </c>
      <c r="F25" s="20">
        <v>3.99</v>
      </c>
      <c r="G25" s="18">
        <f t="shared" si="0"/>
        <v>4827900</v>
      </c>
      <c r="H25" s="17">
        <v>0.45</v>
      </c>
      <c r="I25" s="18">
        <f t="shared" si="1"/>
        <v>544500</v>
      </c>
      <c r="J25" s="19">
        <v>0.12</v>
      </c>
      <c r="K25" s="17">
        <f t="shared" si="2"/>
        <v>0.53280000000000005</v>
      </c>
      <c r="L25" s="18">
        <f t="shared" si="3"/>
        <v>644688.00000000012</v>
      </c>
    </row>
    <row r="26" spans="1:12" ht="31.5" x14ac:dyDescent="0.25">
      <c r="A26" s="5">
        <f>_xlfn.AGGREGATE(4,7,A$5:A25)+1</f>
        <v>21</v>
      </c>
      <c r="B26" s="9" t="s">
        <v>70</v>
      </c>
      <c r="C26" s="9" t="s">
        <v>56</v>
      </c>
      <c r="D26" s="14" t="s">
        <v>9</v>
      </c>
      <c r="E26" s="16">
        <v>1210000</v>
      </c>
      <c r="F26" s="20">
        <v>3.99</v>
      </c>
      <c r="G26" s="18">
        <f t="shared" si="0"/>
        <v>4827900</v>
      </c>
      <c r="H26" s="17">
        <v>0.45</v>
      </c>
      <c r="I26" s="18">
        <f t="shared" si="1"/>
        <v>544500</v>
      </c>
      <c r="J26" s="19">
        <v>0.13</v>
      </c>
      <c r="K26" s="17">
        <f t="shared" si="2"/>
        <v>0.57720000000000005</v>
      </c>
      <c r="L26" s="18">
        <f t="shared" si="3"/>
        <v>698412</v>
      </c>
    </row>
    <row r="27" spans="1:12" ht="31.5" x14ac:dyDescent="0.25">
      <c r="A27" s="5">
        <f>_xlfn.AGGREGATE(4,7,A$5:A26)+1</f>
        <v>22</v>
      </c>
      <c r="B27" s="9" t="s">
        <v>57</v>
      </c>
      <c r="C27" s="9" t="s">
        <v>71</v>
      </c>
      <c r="D27" s="14" t="s">
        <v>9</v>
      </c>
      <c r="E27" s="16">
        <v>1300000</v>
      </c>
      <c r="F27" s="20">
        <v>3.99</v>
      </c>
      <c r="G27" s="18">
        <f t="shared" si="0"/>
        <v>5187000</v>
      </c>
      <c r="H27" s="17">
        <v>0.45</v>
      </c>
      <c r="I27" s="18">
        <f t="shared" si="1"/>
        <v>585000</v>
      </c>
      <c r="J27" s="19">
        <v>0.14000000000000001</v>
      </c>
      <c r="K27" s="17">
        <f t="shared" si="2"/>
        <v>0.62160000000000015</v>
      </c>
      <c r="L27" s="18">
        <f t="shared" si="3"/>
        <v>808080.00000000023</v>
      </c>
    </row>
    <row r="28" spans="1:12" ht="31.5" x14ac:dyDescent="0.25">
      <c r="A28" s="5">
        <f>_xlfn.AGGREGATE(4,7,A$5:A27)+1</f>
        <v>23</v>
      </c>
      <c r="B28" s="9" t="s">
        <v>72</v>
      </c>
      <c r="C28" s="9" t="s">
        <v>58</v>
      </c>
      <c r="D28" s="14" t="s">
        <v>9</v>
      </c>
      <c r="E28" s="16">
        <v>1300000</v>
      </c>
      <c r="F28" s="20">
        <v>3.99</v>
      </c>
      <c r="G28" s="18">
        <f t="shared" si="0"/>
        <v>5187000</v>
      </c>
      <c r="H28" s="17">
        <v>0.45</v>
      </c>
      <c r="I28" s="18">
        <f t="shared" si="1"/>
        <v>585000</v>
      </c>
      <c r="J28" s="19">
        <v>0.15</v>
      </c>
      <c r="K28" s="17">
        <f t="shared" si="2"/>
        <v>0.66600000000000004</v>
      </c>
      <c r="L28" s="18">
        <f t="shared" si="3"/>
        <v>865800</v>
      </c>
    </row>
    <row r="29" spans="1:12" ht="31.5" x14ac:dyDescent="0.25">
      <c r="A29" s="5">
        <f>_xlfn.AGGREGATE(4,7,A$5:A28)+1</f>
        <v>24</v>
      </c>
      <c r="B29" s="9" t="s">
        <v>59</v>
      </c>
      <c r="C29" s="9" t="s">
        <v>73</v>
      </c>
      <c r="D29" s="14" t="s">
        <v>9</v>
      </c>
      <c r="E29" s="16">
        <v>1390000</v>
      </c>
      <c r="F29" s="20">
        <v>3.99</v>
      </c>
      <c r="G29" s="18">
        <f t="shared" si="0"/>
        <v>5546100</v>
      </c>
      <c r="H29" s="17">
        <v>0.45</v>
      </c>
      <c r="I29" s="18">
        <f t="shared" si="1"/>
        <v>625500</v>
      </c>
      <c r="J29" s="19">
        <v>0.15</v>
      </c>
      <c r="K29" s="17">
        <f t="shared" si="2"/>
        <v>0.66600000000000004</v>
      </c>
      <c r="L29" s="18">
        <f t="shared" si="3"/>
        <v>925740</v>
      </c>
    </row>
    <row r="30" spans="1:12" ht="31.5" x14ac:dyDescent="0.25">
      <c r="A30" s="5">
        <f>_xlfn.AGGREGATE(4,7,A$5:A29)+1</f>
        <v>25</v>
      </c>
      <c r="B30" s="9" t="s">
        <v>74</v>
      </c>
      <c r="C30" s="9" t="s">
        <v>60</v>
      </c>
      <c r="D30" s="14" t="s">
        <v>9</v>
      </c>
      <c r="E30" s="16">
        <v>1390000</v>
      </c>
      <c r="F30" s="20">
        <v>3.99</v>
      </c>
      <c r="G30" s="18">
        <f t="shared" si="0"/>
        <v>5546100</v>
      </c>
      <c r="H30" s="17">
        <v>0.45</v>
      </c>
      <c r="I30" s="18">
        <f t="shared" si="1"/>
        <v>625500</v>
      </c>
      <c r="J30" s="19">
        <v>0.16</v>
      </c>
      <c r="K30" s="17">
        <f t="shared" si="2"/>
        <v>0.71040000000000003</v>
      </c>
      <c r="L30" s="18">
        <f t="shared" si="3"/>
        <v>987456</v>
      </c>
    </row>
    <row r="31" spans="1:12" s="4" customFormat="1" ht="31.5" x14ac:dyDescent="0.25">
      <c r="A31" s="5">
        <f>_xlfn.AGGREGATE(4,7,A$5:A30)+1</f>
        <v>26</v>
      </c>
      <c r="B31" s="12" t="s">
        <v>8</v>
      </c>
      <c r="C31" s="11" t="s">
        <v>13</v>
      </c>
      <c r="D31" s="15" t="s">
        <v>10</v>
      </c>
      <c r="E31" s="21">
        <v>1390000</v>
      </c>
      <c r="F31" s="24">
        <v>4.32</v>
      </c>
      <c r="G31" s="23">
        <f t="shared" si="0"/>
        <v>6004800</v>
      </c>
      <c r="H31" s="24">
        <v>0.7</v>
      </c>
      <c r="I31" s="23">
        <f t="shared" si="1"/>
        <v>972999.99999999988</v>
      </c>
      <c r="J31" s="25">
        <v>0.16</v>
      </c>
      <c r="K31" s="24">
        <f t="shared" si="2"/>
        <v>0.80320000000000014</v>
      </c>
      <c r="L31" s="23">
        <f t="shared" si="3"/>
        <v>1116448.0000000002</v>
      </c>
    </row>
    <row r="32" spans="1:12" ht="31.5" x14ac:dyDescent="0.25">
      <c r="A32" s="5">
        <f>_xlfn.AGGREGATE(4,7,A$5:A31)+1</f>
        <v>27</v>
      </c>
      <c r="B32" s="13" t="s">
        <v>14</v>
      </c>
      <c r="C32" s="9" t="s">
        <v>15</v>
      </c>
      <c r="D32" s="14" t="s">
        <v>10</v>
      </c>
      <c r="E32" s="16">
        <v>1490000</v>
      </c>
      <c r="F32" s="17">
        <v>4.32</v>
      </c>
      <c r="G32" s="18">
        <f t="shared" si="0"/>
        <v>6436800</v>
      </c>
      <c r="H32" s="17">
        <v>0.7</v>
      </c>
      <c r="I32" s="18">
        <f t="shared" si="1"/>
        <v>1042999.9999999999</v>
      </c>
      <c r="J32" s="19">
        <v>0.16</v>
      </c>
      <c r="K32" s="17">
        <f t="shared" si="2"/>
        <v>0.80320000000000014</v>
      </c>
      <c r="L32" s="18">
        <f t="shared" si="3"/>
        <v>1196768.0000000002</v>
      </c>
    </row>
    <row r="33" spans="1:12" ht="31.5" x14ac:dyDescent="0.25">
      <c r="A33" s="5">
        <f>_xlfn.AGGREGATE(4,7,A$5:A32)+1</f>
        <v>28</v>
      </c>
      <c r="B33" s="13" t="s">
        <v>16</v>
      </c>
      <c r="C33" s="9" t="s">
        <v>17</v>
      </c>
      <c r="D33" s="14" t="s">
        <v>10</v>
      </c>
      <c r="E33" s="16">
        <v>1490000</v>
      </c>
      <c r="F33" s="17">
        <v>4.32</v>
      </c>
      <c r="G33" s="18">
        <f t="shared" si="0"/>
        <v>6436800</v>
      </c>
      <c r="H33" s="17">
        <v>0.7</v>
      </c>
      <c r="I33" s="18">
        <f t="shared" si="1"/>
        <v>1042999.9999999999</v>
      </c>
      <c r="J33" s="19">
        <v>0.17</v>
      </c>
      <c r="K33" s="17">
        <f t="shared" si="2"/>
        <v>0.85340000000000016</v>
      </c>
      <c r="L33" s="18">
        <f t="shared" si="3"/>
        <v>1271566.0000000002</v>
      </c>
    </row>
    <row r="34" spans="1:12" ht="31.5" x14ac:dyDescent="0.25">
      <c r="A34" s="5">
        <f>_xlfn.AGGREGATE(4,7,A$5:A33)+1</f>
        <v>29</v>
      </c>
      <c r="B34" s="13" t="s">
        <v>18</v>
      </c>
      <c r="C34" s="9" t="s">
        <v>19</v>
      </c>
      <c r="D34" s="14" t="s">
        <v>10</v>
      </c>
      <c r="E34" s="16">
        <v>1490000</v>
      </c>
      <c r="F34" s="17">
        <v>4.32</v>
      </c>
      <c r="G34" s="18">
        <f t="shared" si="0"/>
        <v>6436800</v>
      </c>
      <c r="H34" s="17">
        <v>0.7</v>
      </c>
      <c r="I34" s="18">
        <f t="shared" si="1"/>
        <v>1042999.9999999999</v>
      </c>
      <c r="J34" s="19">
        <v>0.18</v>
      </c>
      <c r="K34" s="17">
        <f t="shared" si="2"/>
        <v>0.90360000000000007</v>
      </c>
      <c r="L34" s="18">
        <f t="shared" si="3"/>
        <v>1346364</v>
      </c>
    </row>
    <row r="35" spans="1:12" ht="31.5" x14ac:dyDescent="0.25">
      <c r="A35" s="5">
        <f>_xlfn.AGGREGATE(4,7,A$5:A34)+1</f>
        <v>30</v>
      </c>
      <c r="B35" s="13" t="s">
        <v>20</v>
      </c>
      <c r="C35" s="9" t="s">
        <v>21</v>
      </c>
      <c r="D35" s="14" t="s">
        <v>10</v>
      </c>
      <c r="E35" s="16">
        <v>1490000</v>
      </c>
      <c r="F35" s="17">
        <v>4.6500000000000004</v>
      </c>
      <c r="G35" s="18">
        <f t="shared" si="0"/>
        <v>6928500.0000000009</v>
      </c>
      <c r="H35" s="17">
        <v>0.7</v>
      </c>
      <c r="I35" s="18">
        <f t="shared" si="1"/>
        <v>1042999.9999999999</v>
      </c>
      <c r="J35" s="26">
        <v>0.18</v>
      </c>
      <c r="K35" s="17">
        <f t="shared" si="2"/>
        <v>0.96300000000000008</v>
      </c>
      <c r="L35" s="18">
        <f t="shared" si="3"/>
        <v>1434870</v>
      </c>
    </row>
    <row r="36" spans="1:12" ht="31.5" x14ac:dyDescent="0.25">
      <c r="A36" s="5">
        <f>_xlfn.AGGREGATE(4,7,A$5:A35)+1</f>
        <v>31</v>
      </c>
      <c r="B36" s="13" t="s">
        <v>22</v>
      </c>
      <c r="C36" s="9" t="s">
        <v>23</v>
      </c>
      <c r="D36" s="14" t="s">
        <v>10</v>
      </c>
      <c r="E36" s="16">
        <v>1490000</v>
      </c>
      <c r="F36" s="17">
        <v>4.6500000000000004</v>
      </c>
      <c r="G36" s="18">
        <f t="shared" si="0"/>
        <v>6928500.0000000009</v>
      </c>
      <c r="H36" s="17">
        <v>0.7</v>
      </c>
      <c r="I36" s="18">
        <f t="shared" si="1"/>
        <v>1042999.9999999999</v>
      </c>
      <c r="J36" s="26">
        <v>0.19</v>
      </c>
      <c r="K36" s="17">
        <f t="shared" si="2"/>
        <v>1.0165000000000002</v>
      </c>
      <c r="L36" s="18">
        <f t="shared" si="3"/>
        <v>1514585.0000000002</v>
      </c>
    </row>
    <row r="37" spans="1:12" ht="31.5" x14ac:dyDescent="0.25">
      <c r="A37" s="5">
        <f>_xlfn.AGGREGATE(4,7,A$5:A36)+1</f>
        <v>32</v>
      </c>
      <c r="B37" s="13" t="s">
        <v>24</v>
      </c>
      <c r="C37" s="9" t="s">
        <v>26</v>
      </c>
      <c r="D37" s="14" t="s">
        <v>10</v>
      </c>
      <c r="E37" s="16">
        <v>1490000</v>
      </c>
      <c r="F37" s="17">
        <v>4.6500000000000004</v>
      </c>
      <c r="G37" s="18">
        <f t="shared" si="0"/>
        <v>6928500.0000000009</v>
      </c>
      <c r="H37" s="17">
        <v>0.7</v>
      </c>
      <c r="I37" s="18">
        <f t="shared" si="1"/>
        <v>1042999.9999999999</v>
      </c>
      <c r="J37" s="26">
        <v>0.2</v>
      </c>
      <c r="K37" s="17">
        <f t="shared" si="2"/>
        <v>1.07</v>
      </c>
      <c r="L37" s="18">
        <f t="shared" si="3"/>
        <v>1594300</v>
      </c>
    </row>
    <row r="38" spans="1:12" ht="31.5" x14ac:dyDescent="0.25">
      <c r="A38" s="5">
        <f>_xlfn.AGGREGATE(4,7,A$5:A37)+1</f>
        <v>33</v>
      </c>
      <c r="B38" s="13" t="s">
        <v>27</v>
      </c>
      <c r="C38" s="9" t="s">
        <v>25</v>
      </c>
      <c r="D38" s="14" t="s">
        <v>10</v>
      </c>
      <c r="E38" s="16">
        <v>1800000</v>
      </c>
      <c r="F38" s="17">
        <v>4.6500000000000004</v>
      </c>
      <c r="G38" s="18">
        <f t="shared" si="0"/>
        <v>8370000.0000000009</v>
      </c>
      <c r="H38" s="17">
        <v>0.7</v>
      </c>
      <c r="I38" s="18">
        <f t="shared" si="1"/>
        <v>1260000</v>
      </c>
      <c r="J38" s="26">
        <v>0.2</v>
      </c>
      <c r="K38" s="17">
        <f t="shared" si="2"/>
        <v>1.07</v>
      </c>
      <c r="L38" s="18">
        <f t="shared" si="3"/>
        <v>1926000</v>
      </c>
    </row>
    <row r="39" spans="1:12" ht="31.5" x14ac:dyDescent="0.25">
      <c r="A39" s="5">
        <f>_xlfn.AGGREGATE(4,7,A$5:A38)+1</f>
        <v>34</v>
      </c>
      <c r="B39" s="9" t="s">
        <v>28</v>
      </c>
      <c r="C39" s="9" t="s">
        <v>12</v>
      </c>
      <c r="D39" s="14" t="s">
        <v>10</v>
      </c>
      <c r="E39" s="16">
        <v>1800000</v>
      </c>
      <c r="F39" s="17">
        <v>4.6500000000000004</v>
      </c>
      <c r="G39" s="18">
        <f t="shared" si="0"/>
        <v>8370000.0000000009</v>
      </c>
      <c r="H39" s="17">
        <v>0.7</v>
      </c>
      <c r="I39" s="18">
        <f t="shared" si="1"/>
        <v>1260000</v>
      </c>
      <c r="J39" s="26">
        <v>0.21</v>
      </c>
      <c r="K39" s="17">
        <f t="shared" si="2"/>
        <v>1.1235000000000002</v>
      </c>
      <c r="L39" s="18">
        <f t="shared" si="3"/>
        <v>2022300.0000000002</v>
      </c>
    </row>
    <row r="40" spans="1:12" x14ac:dyDescent="0.25">
      <c r="E40" s="2"/>
    </row>
    <row r="41" spans="1:12" x14ac:dyDescent="0.25">
      <c r="E41" s="2"/>
    </row>
  </sheetData>
  <mergeCells count="2">
    <mergeCell ref="A2:L2"/>
    <mergeCell ref="A3:L3"/>
  </mergeCells>
  <pageMargins left="0.26" right="0.18" top="0.36" bottom="0.28999999999999998" header="0.22" footer="0.16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2024-03-06T08:13:22Z</cp:lastPrinted>
  <dcterms:created xsi:type="dcterms:W3CDTF">2024-03-06T06:40:14Z</dcterms:created>
  <dcterms:modified xsi:type="dcterms:W3CDTF">2024-03-06T08:29:27Z</dcterms:modified>
</cp:coreProperties>
</file>