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11430" yWindow="0" windowWidth="11715" windowHeight="12330"/>
  </bookViews>
  <sheets>
    <sheet name="GV"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 l="1"/>
  <c r="D17" i="1" l="1"/>
  <c r="H75" i="1" l="1"/>
  <c r="H74" i="1"/>
  <c r="H72" i="1"/>
  <c r="H71" i="1"/>
  <c r="H67" i="1"/>
  <c r="H68" i="1"/>
  <c r="H69" i="1"/>
  <c r="H66" i="1"/>
  <c r="H63" i="1"/>
  <c r="H62" i="1"/>
  <c r="H60" i="1"/>
  <c r="H59" i="1"/>
  <c r="H55" i="1"/>
  <c r="H56" i="1"/>
  <c r="H57" i="1"/>
  <c r="H54" i="1"/>
  <c r="H52" i="1"/>
  <c r="H51" i="1"/>
  <c r="H49" i="1"/>
  <c r="H48" i="1"/>
  <c r="H46" i="1"/>
  <c r="H45" i="1"/>
  <c r="H41" i="1"/>
  <c r="H42" i="1"/>
  <c r="H43" i="1"/>
  <c r="H40" i="1"/>
  <c r="H34" i="1"/>
  <c r="H35" i="1"/>
  <c r="H36" i="1"/>
  <c r="H37" i="1"/>
  <c r="H38" i="1"/>
  <c r="H33" i="1"/>
  <c r="H31" i="1"/>
  <c r="H30" i="1"/>
  <c r="H27" i="1"/>
  <c r="H25" i="1"/>
  <c r="H24" i="1"/>
  <c r="H18" i="1"/>
  <c r="H19" i="1"/>
  <c r="H20" i="1"/>
  <c r="H21" i="1"/>
  <c r="H22" i="1"/>
  <c r="H17" i="1"/>
  <c r="D75" i="1"/>
  <c r="D74" i="1"/>
  <c r="D72" i="1"/>
  <c r="D71" i="1"/>
  <c r="D67" i="1"/>
  <c r="D68" i="1"/>
  <c r="D69" i="1"/>
  <c r="D66" i="1"/>
  <c r="D63" i="1"/>
  <c r="D62" i="1"/>
  <c r="D60" i="1"/>
  <c r="D59" i="1"/>
  <c r="D55" i="1"/>
  <c r="D56" i="1"/>
  <c r="D57" i="1"/>
  <c r="D54" i="1"/>
  <c r="D52" i="1"/>
  <c r="D51" i="1"/>
  <c r="D49" i="1"/>
  <c r="D48" i="1"/>
  <c r="D46" i="1"/>
  <c r="D45" i="1"/>
  <c r="D41" i="1"/>
  <c r="D42" i="1"/>
  <c r="D43" i="1"/>
  <c r="D40" i="1"/>
  <c r="D34" i="1"/>
  <c r="D35" i="1"/>
  <c r="D36" i="1"/>
  <c r="D37" i="1"/>
  <c r="D38" i="1"/>
  <c r="D33" i="1"/>
  <c r="D31" i="1"/>
  <c r="D30" i="1"/>
  <c r="D27" i="1"/>
  <c r="D25" i="1"/>
  <c r="D24" i="1"/>
  <c r="C16" i="1"/>
  <c r="D16" i="1" s="1"/>
  <c r="D18" i="1"/>
  <c r="D19" i="1"/>
  <c r="D20" i="1"/>
  <c r="D21" i="1"/>
  <c r="D22" i="1"/>
  <c r="F73" i="1"/>
  <c r="G73" i="1"/>
  <c r="H73" i="1" s="1"/>
  <c r="C73" i="1"/>
  <c r="D73" i="1" s="1"/>
  <c r="F70" i="1"/>
  <c r="G70" i="1"/>
  <c r="H70" i="1" s="1"/>
  <c r="C70" i="1"/>
  <c r="D70" i="1" s="1"/>
  <c r="F65" i="1"/>
  <c r="G65" i="1"/>
  <c r="H65" i="1" s="1"/>
  <c r="C65" i="1"/>
  <c r="D65" i="1" s="1"/>
  <c r="F61" i="1"/>
  <c r="G61" i="1"/>
  <c r="H61" i="1" s="1"/>
  <c r="C61" i="1"/>
  <c r="D61" i="1" s="1"/>
  <c r="F58" i="1"/>
  <c r="G58" i="1"/>
  <c r="H58" i="1" s="1"/>
  <c r="C58" i="1"/>
  <c r="D58" i="1" s="1"/>
  <c r="F53" i="1"/>
  <c r="G53" i="1"/>
  <c r="H53" i="1" s="1"/>
  <c r="C53" i="1"/>
  <c r="D53" i="1" s="1"/>
  <c r="F50" i="1"/>
  <c r="G50" i="1"/>
  <c r="H50" i="1" s="1"/>
  <c r="C50" i="1"/>
  <c r="D50" i="1" s="1"/>
  <c r="F47" i="1"/>
  <c r="G47" i="1"/>
  <c r="H47" i="1" s="1"/>
  <c r="C47" i="1"/>
  <c r="D47" i="1" s="1"/>
  <c r="F44" i="1"/>
  <c r="G44" i="1"/>
  <c r="H44" i="1" s="1"/>
  <c r="C44" i="1"/>
  <c r="D44" i="1" s="1"/>
  <c r="F39" i="1"/>
  <c r="G39" i="1"/>
  <c r="H39" i="1" s="1"/>
  <c r="C39" i="1"/>
  <c r="D39" i="1" s="1"/>
  <c r="F32" i="1"/>
  <c r="G32" i="1"/>
  <c r="H32" i="1" s="1"/>
  <c r="C32" i="1"/>
  <c r="D32" i="1" s="1"/>
  <c r="F29" i="1"/>
  <c r="G29" i="1"/>
  <c r="H29" i="1" s="1"/>
  <c r="C29" i="1"/>
  <c r="D29" i="1" s="1"/>
  <c r="F26" i="1"/>
  <c r="G26" i="1"/>
  <c r="H26" i="1" s="1"/>
  <c r="C26" i="1"/>
  <c r="D26" i="1" s="1"/>
  <c r="F23" i="1"/>
  <c r="G23" i="1"/>
  <c r="H23" i="1" s="1"/>
  <c r="D23" i="1"/>
  <c r="G16" i="1"/>
  <c r="H16" i="1" s="1"/>
  <c r="F16" i="1"/>
  <c r="F64" i="1" l="1"/>
  <c r="G64" i="1"/>
  <c r="H64" i="1" s="1"/>
  <c r="F15" i="1"/>
  <c r="G28" i="1"/>
  <c r="H28" i="1" s="1"/>
  <c r="G15" i="1"/>
  <c r="H15" i="1" s="1"/>
  <c r="C64" i="1"/>
  <c r="D64" i="1" s="1"/>
  <c r="F28" i="1"/>
  <c r="F76" i="1" s="1"/>
  <c r="F77" i="1" s="1"/>
  <c r="C28" i="1"/>
  <c r="D28" i="1" s="1"/>
  <c r="C15" i="1"/>
  <c r="D15" i="1" s="1"/>
  <c r="G76" i="1" l="1"/>
  <c r="G77" i="1" s="1"/>
  <c r="G78" i="1" s="1"/>
  <c r="C76" i="1"/>
  <c r="C77" i="1" s="1"/>
  <c r="C78" i="1" s="1"/>
</calcChain>
</file>

<file path=xl/sharedStrings.xml><?xml version="1.0" encoding="utf-8"?>
<sst xmlns="http://schemas.openxmlformats.org/spreadsheetml/2006/main" count="124" uniqueCount="119">
  <si>
    <t>Các tiêu chí và tiêu chuẩn</t>
  </si>
  <si>
    <t>Điểm tối đa</t>
  </si>
  <si>
    <t>Nhà giáo tự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</si>
  <si>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</si>
  <si>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</si>
  <si>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</si>
  <si>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</si>
  <si>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</si>
  <si>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</si>
  <si>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</si>
  <si>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</si>
  <si>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</si>
  <si>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</si>
  <si>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</si>
  <si>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</si>
  <si>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</si>
  <si>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</si>
  <si>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</si>
  <si>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</si>
  <si>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</si>
  <si>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</si>
  <si>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</si>
  <si>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</si>
  <si>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</si>
  <si>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</si>
  <si>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</si>
  <si>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</si>
  <si>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</si>
  <si>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</si>
  <si>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</si>
  <si>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</si>
  <si>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</si>
  <si>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</si>
  <si>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</si>
  <si>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</si>
  <si>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</si>
  <si>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</si>
  <si>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</si>
  <si>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</si>
  <si>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</si>
  <si>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</si>
  <si>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</si>
  <si>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</si>
  <si>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</si>
  <si>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</si>
  <si>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</si>
  <si>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</si>
  <si>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</si>
  <si>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</si>
  <si>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</si>
  <si>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</si>
  <si>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</si>
  <si>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</si>
  <si>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</si>
  <si>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</si>
  <si>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</si>
  <si>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</si>
  <si>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</si>
  <si>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</si>
  <si>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</si>
  <si>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</si>
  <si>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t>PHIẾU ĐÁNH GIÁ, XẾP LOẠI CHUYÊN MÔN, NGHIỆP VỤ CỦA NHÀ GIÁO
Năm học 2023-2024</t>
  </si>
  <si>
    <t>Cấp trình độ giảng dạy: Cao đẳng, Trung cấp</t>
  </si>
  <si>
    <t xml:space="preserve"> + Có bằng cử nhân hoặc văn bằng trình độ tương đương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</si>
  <si>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</si>
  <si>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 xml:space="preserve">  Có năng lực sử dụng ngoại ngữ trong thực hiện nhiệm vụ của nhà giáo dạy trình độ cao đẳng theo yêu cầu vị trí việc làm do người đứng đầu cơ sở hoạt động giáo dục nghề nghiệp quy định.”</t>
  </si>
  <si>
    <t>Có năng lực ứng dụng công nghệ thông tin trong thực hiện nhiệm vụ của nhà giáo dạy trình độ cao đẳng theo yêu cầu vị trí việc làm do người đứng đầu cơ sở hoạt động giáo dục nghề nghiệp quy định.”</t>
  </si>
  <si>
    <t>Được phân công dạy hơn 2 học phần năm học.</t>
  </si>
  <si>
    <t xml:space="preserve">- Trực tiếp tham gia giảng dạy các môn  lý thuyết
</t>
  </si>
  <si>
    <t>- Chứng chỉ tin học ứng dụng cơ bản</t>
  </si>
  <si>
    <t>- Chứng chỉ NVSP dạy học cao đẳng, đại học.</t>
  </si>
  <si>
    <t>Giáo án các môn học</t>
  </si>
  <si>
    <t>- Thực hiện giảng dạy đúng, đủ theo lịch giảng dạy đã được duyệt</t>
  </si>
  <si>
    <t xml:space="preserve">Quản lý lớp tốt.
Sử dụng tivi, máy tính laptop.
</t>
  </si>
  <si>
    <t>- Thực hiện đúng, đủ và đúng hạn các hồ sơ dạy học theo yêu cầu</t>
  </si>
  <si>
    <t>- Có hồ sơ lưu của cá nhân GV ở Khoa, Tổ chuyên môn theo quy định.</t>
  </si>
  <si>
    <t>- Thực hiện đúng, đủ và đúng hạn các hồ sơ dạy học theo yêu cầu.</t>
  </si>
  <si>
    <t>- Có quyết định hoặc biên bản phân công tham gia xây dựng, hiệu chỉnh chương trình đào tạo.</t>
  </si>
  <si>
    <t>- Tham gia biên soạn giáo trình, tài liệu giảng dạy.</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</si>
  <si>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</si>
  <si>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</si>
  <si>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</si>
  <si>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</si>
  <si>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</si>
  <si>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</si>
  <si>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</si>
  <si>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xml:space="preserve">- Có tham gia dự giờ đồng nghiệp và thực hiện đúng, đủ các hồ sơ yêu cầu về công tác dự giờ.
</t>
  </si>
  <si>
    <t xml:space="preserve">- Tự tham gia học tập, sinh hoạt về chuyên môn, nghiệp vụ.
</t>
  </si>
  <si>
    <t>- Tham gia công tác hướng dẫn HSSV thực tập tại công ty, doanh nghiệp (có quyết định);</t>
  </si>
  <si>
    <t xml:space="preserve">  - Tiêu chuẩn 7 về Xây dựng kế hoạch, thực hiện các hoạt động giáo dục</t>
  </si>
  <si>
    <t xml:space="preserve">Các minh chứng </t>
  </si>
  <si>
    <t>Khoa, tổ bộ môn đánh giá, xếp loại</t>
  </si>
  <si>
    <t xml:space="preserve">Điểm đánh giá đạt được </t>
  </si>
  <si>
    <t xml:space="preserve"> Họ và tên giảng viên: PHAN THỊ XUÂN TRANG</t>
  </si>
  <si>
    <t xml:space="preserve"> Khoa, tổ bộ môn: Khoa Cơ Khí, tổ Cơ sở cơ khí</t>
  </si>
  <si>
    <t>Nhiệm vụ được phân công giảng dạy (Lý thuyết, thực hành, tích hợp):  Lý thuyết</t>
  </si>
  <si>
    <t xml:space="preserve">- Bằng Kỹ sư Kỹ thuật Công nghiệp
- Chứng chỉ kỹ năng nghề Quốc gia bậc 3 </t>
  </si>
  <si>
    <t>- Kết quả dự giờ đạt loại tốt</t>
  </si>
  <si>
    <t>- Tham gia thực tập, đưa SV thực tập tại doanh nghiệp</t>
  </si>
  <si>
    <t xml:space="preserve">Chứng chỉ tiếng Anh trình độ B </t>
  </si>
  <si>
    <t xml:space="preserve">Sử dụng phần mềm AutoCad,… </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</si>
  <si>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</si>
  <si>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</si>
  <si>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</si>
  <si>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</si>
  <si>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</si>
  <si>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Sử dụng phần mềm AutoCad, Solid Works,… - Ứng dụng google Classroom trong giảng dạy</t>
  </si>
  <si>
    <t>- Kế hoạch giảng dạy, giáo án, bài giảng thể hiện rõ các phương pháp dạy tích cực phát triển năng lực tự học của HSSV</t>
  </si>
  <si>
    <t>- Có  chứng chỉ NCKH</t>
  </si>
  <si>
    <t>PHAN THỊ XUÂN TRANG</t>
  </si>
  <si>
    <t xml:space="preserve">   CHUNG TRẦN THẾ VINH</t>
  </si>
  <si>
    <t>- Tham gia, hỗ trợ vận động nguồn lực giúp sinh viên khó khăn.
- Thực hiện tốt công tác CVHT</t>
  </si>
  <si>
    <t xml:space="preserve">- Tham gia đầy đủ các buổi học tập, sinh hoạt chuyên môn do khoa, trường tổ chức
</t>
  </si>
  <si>
    <t xml:space="preserve"> + Lập được kế hoạch giảng dạy môn học, mô-đun được phân công trên cơ sở chương trình, kế hoạch đào tạo của cả khóa học.</t>
  </si>
  <si>
    <t xml:space="preserve"> + Bảo quản, lưu trữ, sử dụng hồ sơ dạy học theo quy định</t>
  </si>
  <si>
    <r>
      <t xml:space="preserve">TRƯỜNG CAO ĐẲNG LÝ TỰ TRỌNG
THÀNH PHỐ HỒ CHÍ MINH
</t>
    </r>
    <r>
      <rPr>
        <b/>
        <sz val="15"/>
        <rFont val="Times New Roman"/>
        <family val="1"/>
      </rPr>
      <t>KHOA: CƠ KHÍ</t>
    </r>
  </si>
  <si>
    <r>
      <t>Tỷ lệ % của điểm đánh giá đạt được so với điểm đánh giá tối đa của mỗi tiêu chuẩn</t>
    </r>
    <r>
      <rPr>
        <i/>
        <sz val="15"/>
        <color rgb="FF000000"/>
        <rFont val="Times New Roman"/>
        <family val="1"/>
      </rPr>
      <t>(lấy đến 1 chữ số thập phân, không làm tròn)</t>
    </r>
  </si>
  <si>
    <r>
      <rPr>
        <i/>
        <sz val="15"/>
        <rFont val="Times New Roman"/>
        <family val="1"/>
      </rPr>
      <t>Tp.HCM, ngày 15 tháng 05 năm 2024</t>
    </r>
    <r>
      <rPr>
        <sz val="15"/>
        <rFont val="Times New Roman"/>
        <family val="1"/>
      </rPr>
      <t xml:space="preserve">
</t>
    </r>
    <r>
      <rPr>
        <b/>
        <sz val="15"/>
        <rFont val="Times New Roman"/>
        <family val="1"/>
      </rPr>
      <t>Nhà giáo tự đánh giá</t>
    </r>
  </si>
  <si>
    <r>
      <rPr>
        <i/>
        <sz val="15"/>
        <rFont val="Times New Roman"/>
        <family val="1"/>
      </rPr>
      <t>Tp.HCM, ngày…… tháng …… năm 2024</t>
    </r>
    <r>
      <rPr>
        <sz val="15"/>
        <rFont val="Times New Roman"/>
        <family val="1"/>
      </rPr>
      <t xml:space="preserve">
</t>
    </r>
    <r>
      <rPr>
        <b/>
        <sz val="15"/>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</si>
</sst>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2" x14ac:knownFonts="1">
    <font>
      <sz val="11"/>
      <color theme="1"/>
      <name val="Calibri"/>
      <family val="2"/>
      <scheme val="minor"/>
    </font>
    <font>
      <sz val="13"/>
      <name val="Times New Roman"/>
      <family val="1"/>
    </font>
    <font>
      <sz val="11"/>
      <name val="Calibri"/>
      <family val="2"/>
      <scheme val="minor"/>
    </font>
    <font>
      <sz val="11"/>
      <name val="Times New Roman"/>
      <family val="1"/>
    </font>
    <font>
      <sz val="15"/>
      <name val="Times New Roman"/>
      <family val="1"/>
    </font>
    <font>
      <b/>
      <sz val="15"/>
      <name val="Times New Roman"/>
      <family val="1"/>
    </font>
    <font>
      <sz val="15"/>
      <name val="Calibri"/>
      <family val="2"/>
      <scheme val="minor"/>
    </font>
    <font>
      <b/>
      <i/>
      <sz val="15"/>
      <name val="Times New Roman"/>
      <family val="1"/>
    </font>
    <font>
      <b/>
      <i/>
      <sz val="15"/>
      <color rgb="FF000000"/>
      <name val="Times New Roman"/>
      <family val="1"/>
    </font>
    <font>
      <i/>
      <sz val="15"/>
      <color rgb="FF000000"/>
      <name val="Times New Roman"/>
      <family val="1"/>
    </font>
    <font>
      <sz val="15"/>
      <color rgb="FF000000"/>
      <name val="Times New Roman"/>
      <family val="1"/>
    </font>
    <font>
      <i/>
      <sz val="15"/>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2" fillId="0" borderId="0" xfId="0" applyFont="1" applyFill="1" applyProtection="1">
      <protection locked="0"/>
    </xf>
    <xf numFmtId="0" fontId="3" fillId="0" borderId="0" xfId="0" applyFont="1" applyFill="1" applyProtection="1">
      <protection locked="0"/>
    </xf>
    <xf numFmtId="0" fontId="2" fillId="0" borderId="0" xfId="0" applyFont="1" applyFill="1"/>
    <xf numFmtId="0" fontId="1" fillId="0" borderId="0" xfId="0" applyFont="1" applyFill="1" applyProtection="1">
      <protection locked="0"/>
    </xf>
    <xf numFmtId="0" fontId="1" fillId="0" borderId="0" xfId="0" applyFont="1" applyFill="1"/>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top"/>
      <protection locked="0"/>
    </xf>
    <xf numFmtId="0" fontId="6" fillId="0" borderId="0" xfId="0" applyFont="1" applyFill="1" applyProtection="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wrapText="1"/>
      <protection locked="0"/>
    </xf>
    <xf numFmtId="0" fontId="5" fillId="0" borderId="0" xfId="0" applyFont="1" applyFill="1" applyAlignment="1" applyProtection="1">
      <alignment horizontal="left" vertical="center"/>
      <protection locked="0"/>
    </xf>
    <xf numFmtId="0" fontId="4" fillId="0" borderId="0" xfId="0" applyFont="1" applyFill="1" applyAlignment="1" applyProtection="1">
      <alignment vertical="center"/>
      <protection locked="0"/>
    </xf>
    <xf numFmtId="0" fontId="4" fillId="0" borderId="0" xfId="0" applyFont="1" applyFill="1" applyProtection="1">
      <protection locked="0"/>
    </xf>
    <xf numFmtId="0" fontId="5" fillId="0" borderId="0" xfId="0" applyFont="1" applyFill="1" applyAlignment="1" applyProtection="1">
      <alignment vertical="center"/>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8" fillId="0" borderId="0" xfId="0" applyFont="1" applyAlignment="1">
      <alignment wrapText="1"/>
    </xf>
    <xf numFmtId="0" fontId="5" fillId="0" borderId="1"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hidden="1"/>
    </xf>
    <xf numFmtId="1" fontId="5" fillId="0" borderId="1" xfId="0" applyNumberFormat="1" applyFont="1" applyFill="1" applyBorder="1" applyAlignment="1" applyProtection="1">
      <alignment horizontal="center" vertical="center" wrapText="1"/>
      <protection hidden="1"/>
    </xf>
    <xf numFmtId="164" fontId="5" fillId="0" borderId="1" xfId="0" applyNumberFormat="1" applyFont="1" applyFill="1" applyBorder="1" applyAlignment="1" applyProtection="1">
      <alignment horizontal="center" vertical="center" wrapText="1"/>
      <protection hidden="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protection hidden="1"/>
    </xf>
    <xf numFmtId="1" fontId="4" fillId="0" borderId="4" xfId="0" applyNumberFormat="1" applyFont="1" applyFill="1" applyBorder="1" applyAlignment="1" applyProtection="1">
      <alignment horizontal="center" vertical="center" wrapText="1"/>
      <protection locked="0"/>
    </xf>
    <xf numFmtId="164" fontId="4" fillId="0" borderId="1" xfId="0" applyNumberFormat="1" applyFont="1" applyFill="1" applyBorder="1" applyAlignment="1" applyProtection="1">
      <alignment horizontal="center" vertical="center" wrapText="1"/>
      <protection hidden="1"/>
    </xf>
    <xf numFmtId="49" fontId="10" fillId="2"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left" vertical="top" wrapText="1"/>
      <protection locked="0"/>
    </xf>
    <xf numFmtId="1" fontId="5" fillId="0" borderId="1" xfId="0" applyNumberFormat="1" applyFont="1" applyFill="1" applyBorder="1" applyAlignment="1">
      <alignment horizontal="left" vertical="center" wrapText="1"/>
    </xf>
    <xf numFmtId="0" fontId="5" fillId="0" borderId="6"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protection locked="0"/>
    </xf>
    <xf numFmtId="0" fontId="4" fillId="0" borderId="4" xfId="0" applyFont="1" applyFill="1" applyBorder="1" applyAlignment="1" applyProtection="1">
      <alignment vertical="center" wrapText="1"/>
      <protection locked="0"/>
    </xf>
    <xf numFmtId="0" fontId="4" fillId="0" borderId="4" xfId="0" applyFont="1" applyFill="1" applyBorder="1" applyAlignment="1" applyProtection="1">
      <alignment horizontal="center" vertical="center" wrapText="1"/>
      <protection locked="0"/>
    </xf>
    <xf numFmtId="0" fontId="5" fillId="0" borderId="4" xfId="0" applyFont="1" applyFill="1" applyBorder="1" applyAlignment="1" applyProtection="1">
      <alignment vertical="center" wrapText="1"/>
      <protection locked="0"/>
    </xf>
    <xf numFmtId="49" fontId="4" fillId="0" borderId="1" xfId="0" applyNumberFormat="1" applyFont="1" applyFill="1" applyBorder="1" applyAlignment="1" applyProtection="1">
      <alignment horizontal="left" wrapText="1"/>
      <protection locked="0"/>
    </xf>
    <xf numFmtId="1" fontId="5"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164" fontId="5" fillId="0" borderId="1" xfId="0" applyNumberFormat="1" applyFont="1" applyFill="1" applyBorder="1" applyAlignment="1" applyProtection="1">
      <alignment horizontal="center" vertical="center" wrapText="1"/>
      <protection locked="0"/>
    </xf>
    <xf numFmtId="10" fontId="5" fillId="0" borderId="1" xfId="0" applyNumberFormat="1" applyFont="1" applyFill="1" applyBorder="1" applyAlignment="1" applyProtection="1">
      <alignment horizontal="center" vertical="center" wrapText="1"/>
      <protection locked="0"/>
    </xf>
    <xf numFmtId="0" fontId="5" fillId="0" borderId="6" xfId="0" applyFont="1" applyFill="1" applyBorder="1" applyAlignment="1" applyProtection="1">
      <alignment vertical="center" wrapText="1"/>
      <protection locked="0"/>
    </xf>
    <xf numFmtId="0" fontId="5" fillId="0" borderId="4" xfId="0" applyFont="1" applyFill="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4"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95"/>
  <sheetViews>
    <sheetView tabSelected="1" topLeftCell="A64" zoomScale="70" zoomScaleNormal="70" workbookViewId="0">
      <selection activeCell="A85" sqref="A1:I85"/>
    </sheetView>
  </sheetViews>
  <sheetFormatPr defaultColWidth="8.85546875" defaultRowHeight="15" x14ac:dyDescent="0.25"/>
  <cols>
    <col min="1" max="1" width="39.28515625" style="3" customWidth="1"/>
    <col min="2" max="2" width="7.5703125" style="3" customWidth="1"/>
    <col min="3" max="3" width="9.7109375" style="3" customWidth="1"/>
    <col min="4" max="4" width="13" style="3" customWidth="1"/>
    <col min="5" max="5" width="31.5703125" style="3" customWidth="1"/>
    <col min="6" max="6" width="10.28515625" style="3" customWidth="1"/>
    <col min="7" max="7" width="9" style="3" customWidth="1"/>
    <col min="8" max="8" width="12.7109375" style="3" customWidth="1"/>
    <col min="9" max="9" width="36.28515625" style="3" customWidth="1"/>
    <col min="10" max="16384" width="8.85546875" style="3"/>
  </cols>
  <sheetData>
    <row r="1" spans="1:9" s="1" customFormat="1" ht="12.2" customHeight="1" x14ac:dyDescent="0.3">
      <c r="A1" s="6" t="s">
        <v>115</v>
      </c>
      <c r="B1" s="7"/>
      <c r="C1" s="8"/>
      <c r="D1" s="8"/>
      <c r="E1" s="9" t="s">
        <v>60</v>
      </c>
      <c r="F1" s="9"/>
      <c r="G1" s="9"/>
      <c r="H1" s="9"/>
      <c r="I1" s="8"/>
    </row>
    <row r="2" spans="1:9" s="1" customFormat="1" ht="33.6" customHeight="1" x14ac:dyDescent="0.3">
      <c r="A2" s="7"/>
      <c r="B2" s="7"/>
      <c r="C2" s="8"/>
      <c r="D2" s="8"/>
      <c r="E2" s="9"/>
      <c r="F2" s="9"/>
      <c r="G2" s="9"/>
      <c r="H2" s="9"/>
      <c r="I2" s="8"/>
    </row>
    <row r="3" spans="1:9" s="1" customFormat="1" ht="19.5" x14ac:dyDescent="0.3">
      <c r="A3" s="7"/>
      <c r="B3" s="7"/>
      <c r="C3" s="8"/>
      <c r="D3" s="8"/>
      <c r="E3" s="8"/>
      <c r="F3" s="8"/>
      <c r="G3" s="8"/>
      <c r="H3" s="8"/>
      <c r="I3" s="8"/>
    </row>
    <row r="4" spans="1:9" s="1" customFormat="1" ht="19.5" x14ac:dyDescent="0.3">
      <c r="A4" s="8"/>
      <c r="B4" s="8"/>
      <c r="C4" s="8"/>
      <c r="D4" s="8"/>
      <c r="E4" s="8"/>
      <c r="F4" s="8"/>
      <c r="G4" s="8"/>
      <c r="H4" s="8"/>
      <c r="I4" s="8"/>
    </row>
    <row r="5" spans="1:9" s="1" customFormat="1" ht="47.85" customHeight="1" x14ac:dyDescent="0.3">
      <c r="A5" s="10" t="s">
        <v>61</v>
      </c>
      <c r="B5" s="10"/>
      <c r="C5" s="10"/>
      <c r="D5" s="10"/>
      <c r="E5" s="10"/>
      <c r="F5" s="10"/>
      <c r="G5" s="10"/>
      <c r="H5" s="10"/>
      <c r="I5" s="10"/>
    </row>
    <row r="6" spans="1:9" s="1" customFormat="1" ht="19.5" x14ac:dyDescent="0.3">
      <c r="A6" s="8"/>
      <c r="B6" s="8"/>
      <c r="C6" s="8"/>
      <c r="D6" s="8"/>
      <c r="E6" s="8"/>
      <c r="F6" s="8"/>
      <c r="G6" s="8"/>
      <c r="H6" s="8"/>
      <c r="I6" s="8"/>
    </row>
    <row r="7" spans="1:9" s="2" customFormat="1" ht="22.15" customHeight="1" x14ac:dyDescent="0.3">
      <c r="A7" s="11" t="s">
        <v>93</v>
      </c>
      <c r="B7" s="12"/>
      <c r="C7" s="12"/>
      <c r="D7" s="12"/>
      <c r="E7" s="12"/>
      <c r="F7" s="12"/>
      <c r="G7" s="13"/>
      <c r="H7" s="13"/>
      <c r="I7" s="13"/>
    </row>
    <row r="8" spans="1:9" s="2" customFormat="1" ht="20.100000000000001" customHeight="1" x14ac:dyDescent="0.3">
      <c r="A8" s="14" t="s">
        <v>94</v>
      </c>
      <c r="B8" s="12"/>
      <c r="C8" s="12"/>
      <c r="D8" s="12"/>
      <c r="E8" s="12"/>
      <c r="F8" s="12"/>
      <c r="G8" s="13"/>
      <c r="H8" s="13"/>
      <c r="I8" s="13"/>
    </row>
    <row r="9" spans="1:9" s="2" customFormat="1" ht="21.4" customHeight="1" x14ac:dyDescent="0.3">
      <c r="A9" s="14" t="s">
        <v>62</v>
      </c>
      <c r="B9" s="12"/>
      <c r="C9" s="12"/>
      <c r="D9" s="12"/>
      <c r="E9" s="12"/>
      <c r="F9" s="12"/>
      <c r="G9" s="13"/>
      <c r="H9" s="13"/>
      <c r="I9" s="13"/>
    </row>
    <row r="10" spans="1:9" s="2" customFormat="1" ht="20.100000000000001" customHeight="1" x14ac:dyDescent="0.3">
      <c r="A10" s="14" t="s">
        <v>95</v>
      </c>
      <c r="B10" s="12"/>
      <c r="C10" s="12"/>
      <c r="D10" s="12"/>
      <c r="E10" s="12"/>
      <c r="F10" s="12"/>
      <c r="G10" s="13"/>
      <c r="H10" s="13"/>
      <c r="I10" s="13"/>
    </row>
    <row r="11" spans="1:9" s="1" customFormat="1" ht="19.5" x14ac:dyDescent="0.3">
      <c r="A11" s="8"/>
      <c r="B11" s="8"/>
      <c r="C11" s="8"/>
      <c r="D11" s="8"/>
      <c r="E11" s="8"/>
      <c r="F11" s="8"/>
      <c r="G11" s="8"/>
      <c r="H11" s="8"/>
      <c r="I11" s="8"/>
    </row>
    <row r="12" spans="1:9" s="1" customFormat="1" ht="11.45" customHeight="1" thickBot="1" x14ac:dyDescent="0.35">
      <c r="A12" s="8"/>
      <c r="B12" s="8"/>
      <c r="C12" s="8"/>
      <c r="D12" s="8"/>
      <c r="E12" s="8"/>
      <c r="F12" s="8"/>
      <c r="G12" s="8"/>
      <c r="H12" s="8"/>
      <c r="I12" s="8"/>
    </row>
    <row r="13" spans="1:9" ht="17.45" customHeight="1" thickBot="1" x14ac:dyDescent="0.3">
      <c r="A13" s="15" t="s">
        <v>0</v>
      </c>
      <c r="B13" s="15" t="s">
        <v>1</v>
      </c>
      <c r="C13" s="16" t="s">
        <v>2</v>
      </c>
      <c r="D13" s="17"/>
      <c r="E13" s="18"/>
      <c r="F13" s="16" t="s">
        <v>91</v>
      </c>
      <c r="G13" s="17"/>
      <c r="H13" s="17"/>
      <c r="I13" s="18"/>
    </row>
    <row r="14" spans="1:9" ht="211.15" customHeight="1" thickBot="1" x14ac:dyDescent="0.35">
      <c r="A14" s="19"/>
      <c r="B14" s="19"/>
      <c r="C14" s="20" t="s">
        <v>92</v>
      </c>
      <c r="D14" s="21" t="s">
        <v>116</v>
      </c>
      <c r="E14" s="20" t="s">
        <v>90</v>
      </c>
      <c r="F14" s="20" t="s">
        <v>92</v>
      </c>
      <c r="G14" s="20" t="s">
        <v>92</v>
      </c>
      <c r="H14" s="21" t="s">
        <v>116</v>
      </c>
      <c r="I14" s="20" t="s">
        <v>90</v>
      </c>
    </row>
    <row r="15" spans="1:9" ht="39.75" thickBot="1" x14ac:dyDescent="0.3">
      <c r="A15" s="22" t="s">
        <v>3</v>
      </c>
      <c r="B15" s="23">
        <v>18</v>
      </c>
      <c r="C15" s="24">
        <f>ROUND(C16+C23+C26,0)</f>
        <v>16</v>
      </c>
      <c r="D15" s="25">
        <f>C15/$B$15</f>
        <v>0.88888888888888884</v>
      </c>
      <c r="E15" s="26"/>
      <c r="F15" s="24">
        <f>ROUND(F16+F23+F26,0)</f>
        <v>0</v>
      </c>
      <c r="G15" s="24">
        <f>ROUND(G16+G23+G26,0)</f>
        <v>0</v>
      </c>
      <c r="H15" s="25">
        <f>G15/$B$15</f>
        <v>0</v>
      </c>
      <c r="I15" s="27"/>
    </row>
    <row r="16" spans="1:9" ht="39.75" thickBot="1" x14ac:dyDescent="0.3">
      <c r="A16" s="28" t="s">
        <v>4</v>
      </c>
      <c r="B16" s="23">
        <v>12</v>
      </c>
      <c r="C16" s="24">
        <f>IF(SUM(C17:C22)&gt;12,"12",SUM(C17:C22))</f>
        <v>10</v>
      </c>
      <c r="D16" s="25">
        <f>C16/B16</f>
        <v>0.83333333333333337</v>
      </c>
      <c r="E16" s="26"/>
      <c r="F16" s="24">
        <f>IF(SUM(F17:F22)&gt;12,"12",SUM(F17:F22))</f>
        <v>0</v>
      </c>
      <c r="G16" s="24">
        <f>IF(SUM(G17:G22)&gt;12,"12",SUM(G17:G22))</f>
        <v>0</v>
      </c>
      <c r="H16" s="25">
        <f>G16/B16</f>
        <v>0</v>
      </c>
      <c r="I16" s="27"/>
    </row>
    <row r="17" spans="1:9" ht="272.25" customHeight="1" thickBot="1" x14ac:dyDescent="0.3">
      <c r="A17" s="28" t="s">
        <v>63</v>
      </c>
      <c r="B17" s="29">
        <v>2</v>
      </c>
      <c r="C17" s="30">
        <v>2</v>
      </c>
      <c r="D17" s="31">
        <f>IF(C17/B17&gt;1,"100%",C17/B17)</f>
        <v>1</v>
      </c>
      <c r="E17" s="32" t="s">
        <v>96</v>
      </c>
      <c r="F17" s="30"/>
      <c r="G17" s="30"/>
      <c r="H17" s="31">
        <f>IF(G17/B17&gt;1,"100%",G17/B17)</f>
        <v>0</v>
      </c>
      <c r="I17" s="33"/>
    </row>
    <row r="18" spans="1:9" ht="57.75" customHeight="1" thickBot="1" x14ac:dyDescent="0.3">
      <c r="A18" s="28" t="s">
        <v>5</v>
      </c>
      <c r="B18" s="29">
        <v>2</v>
      </c>
      <c r="C18" s="30">
        <v>2</v>
      </c>
      <c r="D18" s="31">
        <f t="shared" ref="D18:D22" si="0">IF(C18/B18&gt;1,"100%",C18/B18)</f>
        <v>1</v>
      </c>
      <c r="E18" s="32" t="s">
        <v>97</v>
      </c>
      <c r="F18" s="30"/>
      <c r="G18" s="30"/>
      <c r="H18" s="31">
        <f t="shared" ref="H18:H22" si="1">IF(G18/B18&gt;1,"100%",G18/B18)</f>
        <v>0</v>
      </c>
      <c r="I18" s="33"/>
    </row>
    <row r="19" spans="1:9" ht="39.75" thickBot="1" x14ac:dyDescent="0.3">
      <c r="A19" s="28" t="s">
        <v>6</v>
      </c>
      <c r="B19" s="29">
        <v>2</v>
      </c>
      <c r="C19" s="30">
        <v>2</v>
      </c>
      <c r="D19" s="31">
        <f t="shared" si="0"/>
        <v>1</v>
      </c>
      <c r="E19" s="33" t="s">
        <v>67</v>
      </c>
      <c r="F19" s="30"/>
      <c r="G19" s="30"/>
      <c r="H19" s="31">
        <f t="shared" si="1"/>
        <v>0</v>
      </c>
      <c r="I19" s="33"/>
    </row>
    <row r="20" spans="1:9" ht="122.25" customHeight="1" thickBot="1" x14ac:dyDescent="0.3">
      <c r="A20" s="28" t="s">
        <v>7</v>
      </c>
      <c r="B20" s="29">
        <v>2</v>
      </c>
      <c r="C20" s="30">
        <v>2</v>
      </c>
      <c r="D20" s="31">
        <f t="shared" si="0"/>
        <v>1</v>
      </c>
      <c r="E20" s="33" t="s">
        <v>98</v>
      </c>
      <c r="F20" s="30"/>
      <c r="G20" s="30"/>
      <c r="H20" s="31">
        <f t="shared" si="1"/>
        <v>0</v>
      </c>
      <c r="I20" s="33"/>
    </row>
    <row r="21" spans="1:9" ht="62.25" customHeight="1" thickBot="1" x14ac:dyDescent="0.3">
      <c r="A21" s="28" t="s">
        <v>8</v>
      </c>
      <c r="B21" s="29">
        <v>2</v>
      </c>
      <c r="C21" s="30">
        <v>2</v>
      </c>
      <c r="D21" s="31">
        <f t="shared" si="0"/>
        <v>1</v>
      </c>
      <c r="E21" s="34" t="s">
        <v>68</v>
      </c>
      <c r="F21" s="30"/>
      <c r="G21" s="30"/>
      <c r="H21" s="31">
        <f t="shared" si="1"/>
        <v>0</v>
      </c>
      <c r="I21" s="33"/>
    </row>
    <row r="22" spans="1:9" ht="81" customHeight="1" thickBot="1" x14ac:dyDescent="0.3">
      <c r="A22" s="28" t="s">
        <v>9</v>
      </c>
      <c r="B22" s="29">
        <v>2</v>
      </c>
      <c r="C22" s="30">
        <v>0</v>
      </c>
      <c r="D22" s="31">
        <f t="shared" si="0"/>
        <v>0</v>
      </c>
      <c r="E22" s="33"/>
      <c r="F22" s="30"/>
      <c r="G22" s="30"/>
      <c r="H22" s="31">
        <f t="shared" si="1"/>
        <v>0</v>
      </c>
      <c r="I22" s="33"/>
    </row>
    <row r="23" spans="1:9" ht="39.75" thickBot="1" x14ac:dyDescent="0.3">
      <c r="A23" s="28" t="s">
        <v>10</v>
      </c>
      <c r="B23" s="23">
        <v>4</v>
      </c>
      <c r="C23" s="24">
        <f>IF(SUM(C24:C25)&gt;4,"4",SUM(C24:C25))</f>
        <v>4</v>
      </c>
      <c r="D23" s="25">
        <f>C23/B23</f>
        <v>1</v>
      </c>
      <c r="E23" s="35"/>
      <c r="F23" s="24">
        <f t="shared" ref="F23:G23" si="2">IF(SUM(F24:F25)&gt;4,"4",SUM(F24:F25))</f>
        <v>0</v>
      </c>
      <c r="G23" s="24">
        <f t="shared" si="2"/>
        <v>0</v>
      </c>
      <c r="H23" s="25">
        <f>G23/B23</f>
        <v>0</v>
      </c>
      <c r="I23" s="36"/>
    </row>
    <row r="24" spans="1:9" ht="369.75" customHeight="1" thickBot="1" x14ac:dyDescent="0.3">
      <c r="A24" s="28" t="s">
        <v>64</v>
      </c>
      <c r="B24" s="37">
        <v>2</v>
      </c>
      <c r="C24" s="30">
        <v>2</v>
      </c>
      <c r="D24" s="31">
        <f>IF(C24/B24&gt;1,"100%",C24/B24)</f>
        <v>1</v>
      </c>
      <c r="E24" s="32" t="s">
        <v>99</v>
      </c>
      <c r="F24" s="30"/>
      <c r="G24" s="30"/>
      <c r="H24" s="31">
        <f>IF(G24/B24&gt;1,"100%",G24/B24)</f>
        <v>0</v>
      </c>
      <c r="I24" s="33"/>
    </row>
    <row r="25" spans="1:9" ht="144.75" customHeight="1" thickBot="1" x14ac:dyDescent="0.3">
      <c r="A25" s="38" t="s">
        <v>65</v>
      </c>
      <c r="B25" s="29">
        <v>2</v>
      </c>
      <c r="C25" s="30">
        <v>2</v>
      </c>
      <c r="D25" s="31">
        <f>IF(C25/B25&gt;1,"100%",C25/B25)</f>
        <v>1</v>
      </c>
      <c r="E25" s="33" t="s">
        <v>100</v>
      </c>
      <c r="F25" s="30"/>
      <c r="G25" s="30"/>
      <c r="H25" s="31">
        <f>IF(G25/B25&gt;1,"100%",G25/B25)</f>
        <v>0</v>
      </c>
      <c r="I25" s="33"/>
    </row>
    <row r="26" spans="1:9" ht="39.75" thickBot="1" x14ac:dyDescent="0.3">
      <c r="A26" s="28" t="s">
        <v>11</v>
      </c>
      <c r="B26" s="23">
        <v>2</v>
      </c>
      <c r="C26" s="24">
        <f>IF(SUM(C27:C27)&gt;4,"4",SUM(C27:C27))</f>
        <v>2</v>
      </c>
      <c r="D26" s="25">
        <f>C26/B26</f>
        <v>1</v>
      </c>
      <c r="E26" s="35"/>
      <c r="F26" s="24">
        <f>IF(SUM(F27:F27)&gt;4,"4",SUM(F27:F27))</f>
        <v>0</v>
      </c>
      <c r="G26" s="24">
        <f>IF(SUM(G27:G27)&gt;4,"4",SUM(G27:G27))</f>
        <v>0</v>
      </c>
      <c r="H26" s="25">
        <f>G26/B26</f>
        <v>0</v>
      </c>
      <c r="I26" s="36"/>
    </row>
    <row r="27" spans="1:9" ht="150" customHeight="1" thickBot="1" x14ac:dyDescent="0.3">
      <c r="A27" s="28" t="s">
        <v>66</v>
      </c>
      <c r="B27" s="29">
        <v>2</v>
      </c>
      <c r="C27" s="30">
        <v>2</v>
      </c>
      <c r="D27" s="31">
        <f>IF(C27/B27&gt;1,"100%",C27/B27)</f>
        <v>1</v>
      </c>
      <c r="E27" s="33" t="s">
        <v>69</v>
      </c>
      <c r="F27" s="30"/>
      <c r="G27" s="30"/>
      <c r="H27" s="31">
        <f>IF(G27/B27&gt;1,"100%",G27/B27)</f>
        <v>0</v>
      </c>
      <c r="I27" s="33"/>
    </row>
    <row r="28" spans="1:9" ht="39.75" thickBot="1" x14ac:dyDescent="0.3">
      <c r="A28" s="22" t="s">
        <v>12</v>
      </c>
      <c r="B28" s="23">
        <v>52</v>
      </c>
      <c r="C28" s="24">
        <f>ROUND(C29+C32+C39+C44+C47+C50+C53+C58+C61,0)</f>
        <v>50</v>
      </c>
      <c r="D28" s="25">
        <f>C28/$B$28</f>
        <v>0.96153846153846156</v>
      </c>
      <c r="E28" s="35"/>
      <c r="F28" s="24">
        <f t="shared" ref="F28:G28" si="3">ROUND(F29+F32+F39+F44+F47+F50+F53+F58+F61,0)</f>
        <v>0</v>
      </c>
      <c r="G28" s="24">
        <f t="shared" si="3"/>
        <v>0</v>
      </c>
      <c r="H28" s="25">
        <f>G28/$B$28</f>
        <v>0</v>
      </c>
      <c r="I28" s="39"/>
    </row>
    <row r="29" spans="1:9" ht="59.25" thickBot="1" x14ac:dyDescent="0.3">
      <c r="A29" s="28" t="s">
        <v>13</v>
      </c>
      <c r="B29" s="23">
        <v>4</v>
      </c>
      <c r="C29" s="24">
        <f>IF(SUM(C30:C31)&gt;4,"4",SUM(C30:C31))</f>
        <v>4</v>
      </c>
      <c r="D29" s="25">
        <f>C29/B29</f>
        <v>1</v>
      </c>
      <c r="E29" s="35"/>
      <c r="F29" s="24">
        <f t="shared" ref="F29:G29" si="4">IF(SUM(F30:F31)&gt;4,"4",SUM(F30:F31))</f>
        <v>0</v>
      </c>
      <c r="G29" s="24">
        <f t="shared" si="4"/>
        <v>0</v>
      </c>
      <c r="H29" s="25">
        <f>G29/B29</f>
        <v>0</v>
      </c>
      <c r="I29" s="39"/>
    </row>
    <row r="30" spans="1:9" ht="195.75" thickBot="1" x14ac:dyDescent="0.3">
      <c r="A30" s="28" t="s">
        <v>14</v>
      </c>
      <c r="B30" s="29">
        <v>2</v>
      </c>
      <c r="C30" s="30">
        <v>2</v>
      </c>
      <c r="D30" s="31">
        <f>IF(C30/B30&gt;1,"100%",C30/B30)</f>
        <v>1</v>
      </c>
      <c r="E30" s="33" t="s">
        <v>70</v>
      </c>
      <c r="F30" s="30"/>
      <c r="G30" s="30"/>
      <c r="H30" s="31">
        <f>IF(G30/B30&gt;1,"100%",G30/B30)</f>
        <v>0</v>
      </c>
      <c r="I30" s="33"/>
    </row>
    <row r="31" spans="1:9" ht="53.25" customHeight="1" thickBot="1" x14ac:dyDescent="0.3">
      <c r="A31" s="28" t="s">
        <v>15</v>
      </c>
      <c r="B31" s="29">
        <v>2</v>
      </c>
      <c r="C31" s="30">
        <v>2</v>
      </c>
      <c r="D31" s="31">
        <f>IF(C31/B31&gt;1,"100%",C31/B31)</f>
        <v>1</v>
      </c>
      <c r="E31" s="32" t="s">
        <v>101</v>
      </c>
      <c r="F31" s="30"/>
      <c r="G31" s="30"/>
      <c r="H31" s="31">
        <f>IF(G31/B31&gt;1,"100%",G31/B31)</f>
        <v>0</v>
      </c>
      <c r="I31" s="33"/>
    </row>
    <row r="32" spans="1:9" ht="55.5" customHeight="1" thickBot="1" x14ac:dyDescent="0.3">
      <c r="A32" s="28" t="s">
        <v>16</v>
      </c>
      <c r="B32" s="23">
        <v>12</v>
      </c>
      <c r="C32" s="24">
        <f>IF(SUM(C33:C38)&gt;12,"12",SUM(C33:C38))</f>
        <v>10</v>
      </c>
      <c r="D32" s="25">
        <f>C32/B32</f>
        <v>0.83333333333333337</v>
      </c>
      <c r="E32" s="35"/>
      <c r="F32" s="24">
        <f t="shared" ref="F32:G32" si="5">IF(SUM(F33:F38)&gt;12,"12",SUM(F33:F38))</f>
        <v>0</v>
      </c>
      <c r="G32" s="24">
        <f t="shared" si="5"/>
        <v>0</v>
      </c>
      <c r="H32" s="25">
        <f>G32/B32</f>
        <v>0</v>
      </c>
      <c r="I32" s="39"/>
    </row>
    <row r="33" spans="1:9" ht="108.75" customHeight="1" thickBot="1" x14ac:dyDescent="0.3">
      <c r="A33" s="28" t="s">
        <v>113</v>
      </c>
      <c r="B33" s="29">
        <v>2</v>
      </c>
      <c r="C33" s="30">
        <v>2</v>
      </c>
      <c r="D33" s="31">
        <f>IF(C33/B33&gt;1,"100%",C33/B33)</f>
        <v>1</v>
      </c>
      <c r="E33" s="32" t="s">
        <v>102</v>
      </c>
      <c r="F33" s="30"/>
      <c r="G33" s="30"/>
      <c r="H33" s="31">
        <f>IF(G33/B33&gt;1,"100%",G33/B33)</f>
        <v>0</v>
      </c>
      <c r="I33" s="33"/>
    </row>
    <row r="34" spans="1:9" ht="78.75" customHeight="1" thickBot="1" x14ac:dyDescent="0.3">
      <c r="A34" s="28" t="s">
        <v>17</v>
      </c>
      <c r="B34" s="29">
        <v>2</v>
      </c>
      <c r="C34" s="30">
        <v>2</v>
      </c>
      <c r="D34" s="31">
        <f t="shared" ref="D34:D38" si="6">IF(C34/B34&gt;1,"100%",C34/B34)</f>
        <v>1</v>
      </c>
      <c r="E34" s="32" t="s">
        <v>103</v>
      </c>
      <c r="F34" s="30"/>
      <c r="G34" s="30"/>
      <c r="H34" s="31">
        <f t="shared" ref="H34:H38" si="7">IF(G34/B34&gt;1,"100%",G34/B34)</f>
        <v>0</v>
      </c>
      <c r="I34" s="33"/>
    </row>
    <row r="35" spans="1:9" ht="89.25" customHeight="1" thickBot="1" x14ac:dyDescent="0.3">
      <c r="A35" s="28" t="s">
        <v>18</v>
      </c>
      <c r="B35" s="29">
        <v>2</v>
      </c>
      <c r="C35" s="30">
        <v>2</v>
      </c>
      <c r="D35" s="31">
        <f t="shared" si="6"/>
        <v>1</v>
      </c>
      <c r="E35" s="32" t="s">
        <v>104</v>
      </c>
      <c r="F35" s="30"/>
      <c r="G35" s="30"/>
      <c r="H35" s="31">
        <f t="shared" si="7"/>
        <v>0</v>
      </c>
      <c r="I35" s="33"/>
    </row>
    <row r="36" spans="1:9" ht="83.25" customHeight="1" thickBot="1" x14ac:dyDescent="0.3">
      <c r="A36" s="28" t="s">
        <v>19</v>
      </c>
      <c r="B36" s="29">
        <v>2</v>
      </c>
      <c r="C36" s="30">
        <v>2</v>
      </c>
      <c r="D36" s="31">
        <f t="shared" si="6"/>
        <v>1</v>
      </c>
      <c r="E36" s="32" t="s">
        <v>105</v>
      </c>
      <c r="F36" s="30"/>
      <c r="G36" s="30"/>
      <c r="H36" s="31">
        <f t="shared" si="7"/>
        <v>0</v>
      </c>
      <c r="I36" s="33"/>
    </row>
    <row r="37" spans="1:9" ht="105" customHeight="1" thickBot="1" x14ac:dyDescent="0.3">
      <c r="A37" s="28" t="s">
        <v>20</v>
      </c>
      <c r="B37" s="29">
        <v>2</v>
      </c>
      <c r="C37" s="30">
        <v>2</v>
      </c>
      <c r="D37" s="31">
        <f t="shared" si="6"/>
        <v>1</v>
      </c>
      <c r="E37" s="33" t="s">
        <v>106</v>
      </c>
      <c r="F37" s="30"/>
      <c r="G37" s="30"/>
      <c r="H37" s="31">
        <f t="shared" si="7"/>
        <v>0</v>
      </c>
      <c r="I37" s="33"/>
    </row>
    <row r="38" spans="1:9" ht="127.5" customHeight="1" thickBot="1" x14ac:dyDescent="0.3">
      <c r="A38" s="28" t="s">
        <v>21</v>
      </c>
      <c r="B38" s="29">
        <v>2</v>
      </c>
      <c r="C38" s="30">
        <v>0</v>
      </c>
      <c r="D38" s="31">
        <f t="shared" si="6"/>
        <v>0</v>
      </c>
      <c r="E38" s="33"/>
      <c r="F38" s="30"/>
      <c r="G38" s="30"/>
      <c r="H38" s="31">
        <f t="shared" si="7"/>
        <v>0</v>
      </c>
      <c r="I38" s="33"/>
    </row>
    <row r="39" spans="1:9" ht="39.75" thickBot="1" x14ac:dyDescent="0.3">
      <c r="A39" s="28" t="s">
        <v>22</v>
      </c>
      <c r="B39" s="23">
        <v>8</v>
      </c>
      <c r="C39" s="24">
        <f>IF(SUM(C40:C43)&gt;8,"8",SUM(C40:C43))</f>
        <v>8</v>
      </c>
      <c r="D39" s="25">
        <f>C39/B39</f>
        <v>1</v>
      </c>
      <c r="E39" s="35"/>
      <c r="F39" s="24">
        <f t="shared" ref="F39:G39" si="8">IF(SUM(F40:F43)&gt;8,"8",SUM(F40:F43))</f>
        <v>0</v>
      </c>
      <c r="G39" s="24">
        <f t="shared" si="8"/>
        <v>0</v>
      </c>
      <c r="H39" s="25">
        <f>G39/B39</f>
        <v>0</v>
      </c>
      <c r="I39" s="39"/>
    </row>
    <row r="40" spans="1:9" ht="108.75" customHeight="1" thickBot="1" x14ac:dyDescent="0.3">
      <c r="A40" s="28" t="s">
        <v>23</v>
      </c>
      <c r="B40" s="29">
        <v>2</v>
      </c>
      <c r="C40" s="30">
        <v>2</v>
      </c>
      <c r="D40" s="31">
        <f>IF(C40/B40&gt;1,"100%",C40/B40)</f>
        <v>1</v>
      </c>
      <c r="E40" s="33" t="s">
        <v>71</v>
      </c>
      <c r="F40" s="30"/>
      <c r="G40" s="30"/>
      <c r="H40" s="31">
        <f>IF(G40/B40&gt;1,"100",G40/B40)</f>
        <v>0</v>
      </c>
      <c r="I40" s="33"/>
    </row>
    <row r="41" spans="1:9" ht="62.25" customHeight="1" thickBot="1" x14ac:dyDescent="0.3">
      <c r="A41" s="28" t="s">
        <v>24</v>
      </c>
      <c r="B41" s="29">
        <v>2</v>
      </c>
      <c r="C41" s="30">
        <v>2</v>
      </c>
      <c r="D41" s="31">
        <f t="shared" ref="D41:D43" si="9">IF(C41/B41&gt;1,"100%",C41/B41)</f>
        <v>1</v>
      </c>
      <c r="E41" s="33" t="s">
        <v>72</v>
      </c>
      <c r="F41" s="30"/>
      <c r="G41" s="30"/>
      <c r="H41" s="31">
        <f t="shared" ref="H41:H43" si="10">IF(G41/B41&gt;1,"100",G41/B41)</f>
        <v>0</v>
      </c>
      <c r="I41" s="33"/>
    </row>
    <row r="42" spans="1:9" ht="105.75" customHeight="1" thickBot="1" x14ac:dyDescent="0.3">
      <c r="A42" s="28" t="s">
        <v>25</v>
      </c>
      <c r="B42" s="29">
        <v>2</v>
      </c>
      <c r="C42" s="30">
        <v>2</v>
      </c>
      <c r="D42" s="31">
        <f t="shared" si="9"/>
        <v>1</v>
      </c>
      <c r="E42" s="32" t="s">
        <v>107</v>
      </c>
      <c r="F42" s="30"/>
      <c r="G42" s="30"/>
      <c r="H42" s="31">
        <f t="shared" si="10"/>
        <v>0</v>
      </c>
      <c r="I42" s="33"/>
    </row>
    <row r="43" spans="1:9" ht="100.5" customHeight="1" thickBot="1" x14ac:dyDescent="0.3">
      <c r="A43" s="28" t="s">
        <v>26</v>
      </c>
      <c r="B43" s="29">
        <v>2</v>
      </c>
      <c r="C43" s="30">
        <v>2</v>
      </c>
      <c r="D43" s="31">
        <f t="shared" si="9"/>
        <v>1</v>
      </c>
      <c r="E43" s="34" t="s">
        <v>73</v>
      </c>
      <c r="F43" s="30"/>
      <c r="G43" s="30"/>
      <c r="H43" s="31">
        <f t="shared" si="10"/>
        <v>0</v>
      </c>
      <c r="I43" s="33"/>
    </row>
    <row r="44" spans="1:9" ht="59.25" thickBot="1" x14ac:dyDescent="0.3">
      <c r="A44" s="28" t="s">
        <v>27</v>
      </c>
      <c r="B44" s="23">
        <v>4</v>
      </c>
      <c r="C44" s="24">
        <f>IF(SUM(C45:C46)&gt;4,"4",SUM(C45:C46))</f>
        <v>4</v>
      </c>
      <c r="D44" s="25">
        <f>C44/B44</f>
        <v>1</v>
      </c>
      <c r="E44" s="35"/>
      <c r="F44" s="24">
        <f t="shared" ref="F44:G44" si="11">IF(SUM(F45:F46)&gt;4,"4",SUM(F45:F46))</f>
        <v>0</v>
      </c>
      <c r="G44" s="24">
        <f t="shared" si="11"/>
        <v>0</v>
      </c>
      <c r="H44" s="25">
        <f>G44/B44</f>
        <v>0</v>
      </c>
      <c r="I44" s="39"/>
    </row>
    <row r="45" spans="1:9" ht="105" customHeight="1" thickBot="1" x14ac:dyDescent="0.3">
      <c r="A45" s="28" t="s">
        <v>28</v>
      </c>
      <c r="B45" s="29">
        <v>2</v>
      </c>
      <c r="C45" s="30">
        <v>2</v>
      </c>
      <c r="D45" s="31">
        <f>IF(C45/B45&gt;1,"100%",C45/B45)</f>
        <v>1</v>
      </c>
      <c r="E45" s="33" t="s">
        <v>74</v>
      </c>
      <c r="F45" s="30"/>
      <c r="G45" s="30"/>
      <c r="H45" s="31">
        <f>IF(G45/B45&gt;1,"100%",G45/B45)</f>
        <v>0</v>
      </c>
      <c r="I45" s="33"/>
    </row>
    <row r="46" spans="1:9" ht="121.5" customHeight="1" thickBot="1" x14ac:dyDescent="0.3">
      <c r="A46" s="28" t="s">
        <v>29</v>
      </c>
      <c r="B46" s="29">
        <v>2</v>
      </c>
      <c r="C46" s="30">
        <v>2</v>
      </c>
      <c r="D46" s="31">
        <f>IF(C46/B46&gt;1,"100%",C46/B46)</f>
        <v>1</v>
      </c>
      <c r="E46" s="33" t="s">
        <v>75</v>
      </c>
      <c r="F46" s="30"/>
      <c r="G46" s="30"/>
      <c r="H46" s="31">
        <f>IF(G46/B46&gt;1,"100%",G46/B46)</f>
        <v>0</v>
      </c>
      <c r="I46" s="33"/>
    </row>
    <row r="47" spans="1:9" ht="39.75" thickBot="1" x14ac:dyDescent="0.3">
      <c r="A47" s="28" t="s">
        <v>30</v>
      </c>
      <c r="B47" s="23">
        <v>4</v>
      </c>
      <c r="C47" s="24">
        <f>IF(SUM(C48:C49)&gt;4,"4",SUM(C48:C49))</f>
        <v>4</v>
      </c>
      <c r="D47" s="25">
        <f>C47/B47</f>
        <v>1</v>
      </c>
      <c r="E47" s="35"/>
      <c r="F47" s="24">
        <f t="shared" ref="F47:G47" si="12">IF(SUM(F48:F49)&gt;4,"4",SUM(F48:F49))</f>
        <v>0</v>
      </c>
      <c r="G47" s="24">
        <f t="shared" si="12"/>
        <v>0</v>
      </c>
      <c r="H47" s="25">
        <f>G47/B47</f>
        <v>0</v>
      </c>
      <c r="I47" s="39"/>
    </row>
    <row r="48" spans="1:9" ht="63.75" customHeight="1" thickBot="1" x14ac:dyDescent="0.3">
      <c r="A48" s="28" t="s">
        <v>31</v>
      </c>
      <c r="B48" s="29">
        <v>2</v>
      </c>
      <c r="C48" s="30">
        <v>2</v>
      </c>
      <c r="D48" s="31">
        <f>IF(C48/B48&gt;1,"100%",C48/B48)</f>
        <v>1</v>
      </c>
      <c r="E48" s="33" t="s">
        <v>76</v>
      </c>
      <c r="F48" s="30"/>
      <c r="G48" s="30"/>
      <c r="H48" s="31">
        <f>IF(G48/B48&gt;1,"100%",G48/B48)</f>
        <v>0</v>
      </c>
      <c r="I48" s="33"/>
    </row>
    <row r="49" spans="1:9" ht="78" customHeight="1" thickBot="1" x14ac:dyDescent="0.3">
      <c r="A49" s="28" t="s">
        <v>114</v>
      </c>
      <c r="B49" s="29">
        <v>2</v>
      </c>
      <c r="C49" s="30">
        <v>2</v>
      </c>
      <c r="D49" s="31">
        <f>IF(C49/B49&gt;1,"100%",C49/B49)</f>
        <v>1</v>
      </c>
      <c r="E49" s="33" t="s">
        <v>75</v>
      </c>
      <c r="F49" s="30"/>
      <c r="G49" s="30"/>
      <c r="H49" s="31">
        <f>IF(G49/B49&gt;1,"100%",G49/B49)</f>
        <v>0</v>
      </c>
      <c r="I49" s="33"/>
    </row>
    <row r="50" spans="1:9" ht="65.25" customHeight="1" thickBot="1" x14ac:dyDescent="0.3">
      <c r="A50" s="28" t="s">
        <v>32</v>
      </c>
      <c r="B50" s="23">
        <v>4</v>
      </c>
      <c r="C50" s="24">
        <f>IF(SUM(C51:C52)&gt;4,"4",SUM(C51:C52))</f>
        <v>4</v>
      </c>
      <c r="D50" s="25">
        <f>C50/B50</f>
        <v>1</v>
      </c>
      <c r="E50" s="35"/>
      <c r="F50" s="24">
        <f t="shared" ref="F50:G50" si="13">IF(SUM(F51:F52)&gt;4,"4",SUM(F51:F52))</f>
        <v>0</v>
      </c>
      <c r="G50" s="24">
        <f t="shared" si="13"/>
        <v>0</v>
      </c>
      <c r="H50" s="25">
        <f>G50/B50</f>
        <v>0</v>
      </c>
      <c r="I50" s="39"/>
    </row>
    <row r="51" spans="1:9" ht="78.75" customHeight="1" thickBot="1" x14ac:dyDescent="0.3">
      <c r="A51" s="28" t="s">
        <v>33</v>
      </c>
      <c r="B51" s="29">
        <v>2</v>
      </c>
      <c r="C51" s="30">
        <v>2</v>
      </c>
      <c r="D51" s="31">
        <f>IF(C51/B51&gt;1,"100%",C51/B51)</f>
        <v>1</v>
      </c>
      <c r="E51" s="33" t="s">
        <v>77</v>
      </c>
      <c r="F51" s="30"/>
      <c r="G51" s="30"/>
      <c r="H51" s="31">
        <f>IF(G51/B51&gt;1,"100%",G51/B51)</f>
        <v>0</v>
      </c>
      <c r="I51" s="33"/>
    </row>
    <row r="52" spans="1:9" ht="98.25" thickBot="1" x14ac:dyDescent="0.3">
      <c r="A52" s="28" t="s">
        <v>34</v>
      </c>
      <c r="B52" s="29">
        <v>2</v>
      </c>
      <c r="C52" s="30">
        <v>2</v>
      </c>
      <c r="D52" s="31">
        <f>IF(C52/B52&gt;1,"100%",C52/B52)</f>
        <v>1</v>
      </c>
      <c r="E52" s="33" t="s">
        <v>78</v>
      </c>
      <c r="F52" s="30"/>
      <c r="G52" s="30"/>
      <c r="H52" s="31">
        <f>IF(G52/B52&gt;1,"100%",G52/B52)</f>
        <v>0</v>
      </c>
      <c r="I52" s="33"/>
    </row>
    <row r="53" spans="1:9" ht="59.25" thickBot="1" x14ac:dyDescent="0.3">
      <c r="A53" s="28" t="s">
        <v>89</v>
      </c>
      <c r="B53" s="23">
        <v>8</v>
      </c>
      <c r="C53" s="24">
        <f>IF(SUM(C54:C57)&gt;8,"8",SUM(C54:C57))</f>
        <v>8</v>
      </c>
      <c r="D53" s="25">
        <f>C53/B53</f>
        <v>1</v>
      </c>
      <c r="E53" s="35"/>
      <c r="F53" s="24">
        <f t="shared" ref="F53:G53" si="14">IF(SUM(F54:F57)&gt;8,"8",SUM(F54:F57))</f>
        <v>0</v>
      </c>
      <c r="G53" s="24">
        <f t="shared" si="14"/>
        <v>0</v>
      </c>
      <c r="H53" s="25">
        <f>G53/B53</f>
        <v>0</v>
      </c>
      <c r="I53" s="39"/>
    </row>
    <row r="54" spans="1:9" ht="78.75" thickBot="1" x14ac:dyDescent="0.3">
      <c r="A54" s="28" t="s">
        <v>35</v>
      </c>
      <c r="B54" s="29">
        <v>2</v>
      </c>
      <c r="C54" s="30">
        <v>2</v>
      </c>
      <c r="D54" s="31">
        <f>IF(C54/B54&gt;1,"100%",C54/B54)</f>
        <v>1</v>
      </c>
      <c r="E54" s="33" t="s">
        <v>79</v>
      </c>
      <c r="F54" s="30"/>
      <c r="G54" s="30"/>
      <c r="H54" s="31">
        <f>IF(G54/B54&gt;1,"100%",G54/B54)</f>
        <v>0</v>
      </c>
      <c r="I54" s="33"/>
    </row>
    <row r="55" spans="1:9" ht="109.5" customHeight="1" thickBot="1" x14ac:dyDescent="0.3">
      <c r="A55" s="28" t="s">
        <v>36</v>
      </c>
      <c r="B55" s="29">
        <v>2</v>
      </c>
      <c r="C55" s="30">
        <v>2</v>
      </c>
      <c r="D55" s="31">
        <f t="shared" ref="D55:D57" si="15">IF(C55/B55&gt;1,"100%",C55/B55)</f>
        <v>1</v>
      </c>
      <c r="E55" s="33" t="s">
        <v>80</v>
      </c>
      <c r="F55" s="30"/>
      <c r="G55" s="30"/>
      <c r="H55" s="31">
        <f t="shared" ref="H55:H57" si="16">IF(G55/B55&gt;1,"100%",G55/B55)</f>
        <v>0</v>
      </c>
      <c r="I55" s="33"/>
    </row>
    <row r="56" spans="1:9" ht="123.75" customHeight="1" thickBot="1" x14ac:dyDescent="0.3">
      <c r="A56" s="28" t="s">
        <v>37</v>
      </c>
      <c r="B56" s="29">
        <v>2</v>
      </c>
      <c r="C56" s="30">
        <v>2</v>
      </c>
      <c r="D56" s="31">
        <f t="shared" si="15"/>
        <v>1</v>
      </c>
      <c r="E56" s="33" t="s">
        <v>81</v>
      </c>
      <c r="F56" s="30"/>
      <c r="G56" s="30"/>
      <c r="H56" s="31">
        <f t="shared" si="16"/>
        <v>0</v>
      </c>
      <c r="I56" s="33"/>
    </row>
    <row r="57" spans="1:9" ht="176.25" thickBot="1" x14ac:dyDescent="0.3">
      <c r="A57" s="28" t="s">
        <v>38</v>
      </c>
      <c r="B57" s="29">
        <v>2</v>
      </c>
      <c r="C57" s="30">
        <v>2</v>
      </c>
      <c r="D57" s="31">
        <f t="shared" si="15"/>
        <v>1</v>
      </c>
      <c r="E57" s="33" t="s">
        <v>82</v>
      </c>
      <c r="F57" s="30"/>
      <c r="G57" s="30"/>
      <c r="H57" s="31">
        <f t="shared" si="16"/>
        <v>0</v>
      </c>
      <c r="I57" s="33"/>
    </row>
    <row r="58" spans="1:9" ht="63.75" customHeight="1" thickBot="1" x14ac:dyDescent="0.3">
      <c r="A58" s="28" t="s">
        <v>39</v>
      </c>
      <c r="B58" s="23">
        <v>4</v>
      </c>
      <c r="C58" s="24">
        <f>IF(SUM(C59:C60)&gt;4,"4",SUM(C59:C60))</f>
        <v>4</v>
      </c>
      <c r="D58" s="25">
        <f>C58/B58</f>
        <v>1</v>
      </c>
      <c r="E58" s="35"/>
      <c r="F58" s="24">
        <f t="shared" ref="F58:G58" si="17">IF(SUM(F59:F60)&gt;4,"4",SUM(F59:F60))</f>
        <v>0</v>
      </c>
      <c r="G58" s="24">
        <f t="shared" si="17"/>
        <v>0</v>
      </c>
      <c r="H58" s="25">
        <f>G58/B58</f>
        <v>0</v>
      </c>
      <c r="I58" s="27"/>
    </row>
    <row r="59" spans="1:9" ht="122.25" customHeight="1" thickBot="1" x14ac:dyDescent="0.3">
      <c r="A59" s="28" t="s">
        <v>40</v>
      </c>
      <c r="B59" s="29">
        <v>2</v>
      </c>
      <c r="C59" s="30">
        <v>2</v>
      </c>
      <c r="D59" s="31">
        <f>IF(C59/B59&gt;1,"100%",C59/B59)</f>
        <v>1</v>
      </c>
      <c r="E59" s="34" t="s">
        <v>83</v>
      </c>
      <c r="F59" s="30"/>
      <c r="G59" s="30"/>
      <c r="H59" s="31">
        <f>IF(G59/B59&gt;1,"100",G59/B59)</f>
        <v>0</v>
      </c>
      <c r="I59" s="33"/>
    </row>
    <row r="60" spans="1:9" ht="59.25" thickBot="1" x14ac:dyDescent="0.3">
      <c r="A60" s="28" t="s">
        <v>41</v>
      </c>
      <c r="B60" s="29">
        <v>2</v>
      </c>
      <c r="C60" s="30">
        <v>2</v>
      </c>
      <c r="D60" s="31">
        <f>IF(C60/B60&gt;1,"100%",C60/B60)</f>
        <v>1</v>
      </c>
      <c r="E60" s="33" t="s">
        <v>84</v>
      </c>
      <c r="F60" s="30"/>
      <c r="G60" s="30"/>
      <c r="H60" s="31">
        <f>IF(G60/B60&gt;1,"100",G60/B60)</f>
        <v>0</v>
      </c>
      <c r="I60" s="33"/>
    </row>
    <row r="61" spans="1:9" ht="39.75" thickBot="1" x14ac:dyDescent="0.3">
      <c r="A61" s="40" t="s">
        <v>42</v>
      </c>
      <c r="B61" s="23">
        <v>4</v>
      </c>
      <c r="C61" s="24">
        <f>IF(SUM(C62:C63)&gt;4,"4",SUM(C62:C63))</f>
        <v>4</v>
      </c>
      <c r="D61" s="25">
        <f>C61/B61</f>
        <v>1</v>
      </c>
      <c r="E61" s="35"/>
      <c r="F61" s="24">
        <f t="shared" ref="F61:G61" si="18">IF(SUM(F62:F63)&gt;4,"4",SUM(F62:F63))</f>
        <v>0</v>
      </c>
      <c r="G61" s="24">
        <f t="shared" si="18"/>
        <v>0</v>
      </c>
      <c r="H61" s="25">
        <f>G61/B61</f>
        <v>0</v>
      </c>
      <c r="I61" s="27"/>
    </row>
    <row r="62" spans="1:9" ht="137.25" thickBot="1" x14ac:dyDescent="0.3">
      <c r="A62" s="40" t="s">
        <v>43</v>
      </c>
      <c r="B62" s="29">
        <v>2</v>
      </c>
      <c r="C62" s="30">
        <v>2</v>
      </c>
      <c r="D62" s="31">
        <f>IF(C62/B62&gt;1,"100%",C62/B62)</f>
        <v>1</v>
      </c>
      <c r="E62" s="32" t="s">
        <v>111</v>
      </c>
      <c r="F62" s="30"/>
      <c r="G62" s="30"/>
      <c r="H62" s="31">
        <f>IF(G62/B62&gt;1,"100%",G62/B62)</f>
        <v>0</v>
      </c>
      <c r="I62" s="33"/>
    </row>
    <row r="63" spans="1:9" ht="195.75" thickBot="1" x14ac:dyDescent="0.3">
      <c r="A63" s="41" t="s">
        <v>44</v>
      </c>
      <c r="B63" s="29">
        <v>2</v>
      </c>
      <c r="C63" s="30">
        <v>2</v>
      </c>
      <c r="D63" s="31">
        <f>IF(C63/B63&gt;1,"100%",C63/B63)</f>
        <v>1</v>
      </c>
      <c r="E63" s="33" t="s">
        <v>85</v>
      </c>
      <c r="F63" s="30"/>
      <c r="G63" s="30"/>
      <c r="H63" s="31">
        <f>IF(G63/B63&gt;1,"100%",G63/B63)</f>
        <v>0</v>
      </c>
      <c r="I63" s="33"/>
    </row>
    <row r="64" spans="1:9" ht="59.25" thickBot="1" x14ac:dyDescent="0.3">
      <c r="A64" s="42" t="s">
        <v>45</v>
      </c>
      <c r="B64" s="23">
        <v>16</v>
      </c>
      <c r="C64" s="24">
        <f>ROUND(C65+C70+C73,0)</f>
        <v>12</v>
      </c>
      <c r="D64" s="25">
        <f>C64/$B$64</f>
        <v>0.75</v>
      </c>
      <c r="E64" s="35"/>
      <c r="F64" s="24">
        <f t="shared" ref="F64:G64" si="19">ROUND(F65+F70+F73,0)</f>
        <v>0</v>
      </c>
      <c r="G64" s="24">
        <f t="shared" si="19"/>
        <v>0</v>
      </c>
      <c r="H64" s="25">
        <f>G64/$B$64</f>
        <v>0</v>
      </c>
      <c r="I64" s="27"/>
    </row>
    <row r="65" spans="1:13" ht="39.75" thickBot="1" x14ac:dyDescent="0.3">
      <c r="A65" s="40" t="s">
        <v>46</v>
      </c>
      <c r="B65" s="23">
        <v>8</v>
      </c>
      <c r="C65" s="24">
        <f>IF(SUM(C66:C69)&gt;8,"8",SUM(C66:C69))</f>
        <v>6</v>
      </c>
      <c r="D65" s="25">
        <f>C65/B65</f>
        <v>0.75</v>
      </c>
      <c r="E65" s="35"/>
      <c r="F65" s="24">
        <f t="shared" ref="F65:G65" si="20">IF(SUM(F66:F69)&gt;8,"8",SUM(F66:F69))</f>
        <v>0</v>
      </c>
      <c r="G65" s="24">
        <f t="shared" si="20"/>
        <v>0</v>
      </c>
      <c r="H65" s="25">
        <f>G65/B65</f>
        <v>0</v>
      </c>
      <c r="I65" s="27"/>
    </row>
    <row r="66" spans="1:13" ht="117.75" thickBot="1" x14ac:dyDescent="0.3">
      <c r="A66" s="40" t="s">
        <v>47</v>
      </c>
      <c r="B66" s="29">
        <v>2</v>
      </c>
      <c r="C66" s="30">
        <v>2</v>
      </c>
      <c r="D66" s="31">
        <f>IF(C66/B66&gt;1,"100%",C66/B66)</f>
        <v>1</v>
      </c>
      <c r="E66" s="33" t="s">
        <v>86</v>
      </c>
      <c r="F66" s="30"/>
      <c r="G66" s="30"/>
      <c r="H66" s="31">
        <f>IF(G66/B66&gt;1,"100%",G66/B66)</f>
        <v>0</v>
      </c>
      <c r="I66" s="33"/>
    </row>
    <row r="67" spans="1:13" ht="20.25" thickBot="1" x14ac:dyDescent="0.3">
      <c r="A67" s="40" t="s">
        <v>48</v>
      </c>
      <c r="B67" s="29">
        <v>2</v>
      </c>
      <c r="C67" s="30">
        <v>0</v>
      </c>
      <c r="D67" s="31">
        <f t="shared" ref="D67:D69" si="21">IF(C67/B67&gt;1,"100%",C67/B67)</f>
        <v>0</v>
      </c>
      <c r="E67" s="33"/>
      <c r="F67" s="30"/>
      <c r="G67" s="30"/>
      <c r="H67" s="31">
        <f t="shared" ref="H67:H69" si="22">IF(G67/B67&gt;1,"100%",G67/B67)</f>
        <v>0</v>
      </c>
      <c r="I67" s="33"/>
    </row>
    <row r="68" spans="1:13" ht="100.5" customHeight="1" thickBot="1" x14ac:dyDescent="0.3">
      <c r="A68" s="40" t="s">
        <v>49</v>
      </c>
      <c r="B68" s="29">
        <v>2</v>
      </c>
      <c r="C68" s="30">
        <v>2</v>
      </c>
      <c r="D68" s="31">
        <f t="shared" si="21"/>
        <v>1</v>
      </c>
      <c r="E68" s="33" t="s">
        <v>87</v>
      </c>
      <c r="F68" s="30"/>
      <c r="G68" s="30"/>
      <c r="H68" s="31">
        <f t="shared" si="22"/>
        <v>0</v>
      </c>
      <c r="I68" s="33"/>
    </row>
    <row r="69" spans="1:13" ht="117.75" thickBot="1" x14ac:dyDescent="0.35">
      <c r="A69" s="40" t="s">
        <v>50</v>
      </c>
      <c r="B69" s="29">
        <v>2</v>
      </c>
      <c r="C69" s="30">
        <v>2</v>
      </c>
      <c r="D69" s="31">
        <f t="shared" si="21"/>
        <v>1</v>
      </c>
      <c r="E69" s="43" t="s">
        <v>112</v>
      </c>
      <c r="F69" s="30"/>
      <c r="G69" s="30"/>
      <c r="H69" s="31">
        <f t="shared" si="22"/>
        <v>0</v>
      </c>
      <c r="I69" s="33"/>
    </row>
    <row r="70" spans="1:13" ht="59.25" thickBot="1" x14ac:dyDescent="0.3">
      <c r="A70" s="40" t="s">
        <v>51</v>
      </c>
      <c r="B70" s="23">
        <v>4</v>
      </c>
      <c r="C70" s="24">
        <f>IF(SUM(C71:C72)&gt;4,"4",SUM(C71:C72))</f>
        <v>2</v>
      </c>
      <c r="D70" s="25">
        <f>C70/B70</f>
        <v>0.5</v>
      </c>
      <c r="E70" s="35"/>
      <c r="F70" s="24">
        <f t="shared" ref="F70:G70" si="23">IF(SUM(F71:F72)&gt;4,"4",SUM(F71:F72))</f>
        <v>0</v>
      </c>
      <c r="G70" s="24">
        <f t="shared" si="23"/>
        <v>0</v>
      </c>
      <c r="H70" s="25">
        <f>G70/B70</f>
        <v>0</v>
      </c>
      <c r="I70" s="27"/>
    </row>
    <row r="71" spans="1:13" ht="78" customHeight="1" thickBot="1" x14ac:dyDescent="0.3">
      <c r="A71" s="40" t="s">
        <v>52</v>
      </c>
      <c r="B71" s="29">
        <v>2</v>
      </c>
      <c r="C71" s="30">
        <v>2</v>
      </c>
      <c r="D71" s="31">
        <f>IF(C71/B71&gt;1,"100%",C71/B71)</f>
        <v>1</v>
      </c>
      <c r="E71" s="33" t="s">
        <v>88</v>
      </c>
      <c r="F71" s="30"/>
      <c r="G71" s="30"/>
      <c r="H71" s="31">
        <f>IF(G71/B71&gt;1,"100%",G71/B71)</f>
        <v>0</v>
      </c>
      <c r="I71" s="33"/>
    </row>
    <row r="72" spans="1:13" ht="69" customHeight="1" thickBot="1" x14ac:dyDescent="0.3">
      <c r="A72" s="40" t="s">
        <v>53</v>
      </c>
      <c r="B72" s="29">
        <v>2</v>
      </c>
      <c r="C72" s="30">
        <v>0</v>
      </c>
      <c r="D72" s="31">
        <f>IF(C72/B72&gt;1,"100%",C72/B72)</f>
        <v>0</v>
      </c>
      <c r="E72" s="33"/>
      <c r="F72" s="30"/>
      <c r="G72" s="30"/>
      <c r="H72" s="31">
        <f>IF(G72/B72&gt;1,"100%",G72/B72)</f>
        <v>0</v>
      </c>
      <c r="I72" s="33"/>
    </row>
    <row r="73" spans="1:13" ht="39.75" thickBot="1" x14ac:dyDescent="0.3">
      <c r="A73" s="40" t="s">
        <v>54</v>
      </c>
      <c r="B73" s="23">
        <v>4</v>
      </c>
      <c r="C73" s="24">
        <f>IF(SUM(C74:C75)&gt;4,"4",SUM(C74:C75))</f>
        <v>4</v>
      </c>
      <c r="D73" s="25">
        <f>C73/B73</f>
        <v>1</v>
      </c>
      <c r="E73" s="35"/>
      <c r="F73" s="24">
        <f t="shared" ref="F73:G73" si="24">IF(SUM(F74:F75)&gt;4,"4",SUM(F74:F75))</f>
        <v>0</v>
      </c>
      <c r="G73" s="24">
        <f t="shared" si="24"/>
        <v>0</v>
      </c>
      <c r="H73" s="25">
        <f>G73/B73</f>
        <v>0</v>
      </c>
      <c r="I73" s="27"/>
    </row>
    <row r="74" spans="1:13" ht="63" customHeight="1" thickBot="1" x14ac:dyDescent="0.3">
      <c r="A74" s="40" t="s">
        <v>55</v>
      </c>
      <c r="B74" s="29">
        <v>2</v>
      </c>
      <c r="C74" s="30">
        <v>2</v>
      </c>
      <c r="D74" s="31">
        <f>IF(C74/B74&gt;1,"100%",C74/B74)</f>
        <v>1</v>
      </c>
      <c r="E74" s="32" t="s">
        <v>108</v>
      </c>
      <c r="F74" s="30"/>
      <c r="G74" s="30"/>
      <c r="H74" s="31">
        <f>IF(G74/B74&gt;1,"100%",G74/B74)</f>
        <v>0</v>
      </c>
      <c r="I74" s="33"/>
    </row>
    <row r="75" spans="1:13" ht="59.25" thickBot="1" x14ac:dyDescent="0.3">
      <c r="A75" s="40" t="s">
        <v>56</v>
      </c>
      <c r="B75" s="29">
        <v>2</v>
      </c>
      <c r="C75" s="30">
        <v>2</v>
      </c>
      <c r="D75" s="31">
        <f>IF(C75/B75&gt;1,"100%",C75/B75)</f>
        <v>1</v>
      </c>
      <c r="E75" s="33"/>
      <c r="F75" s="30"/>
      <c r="G75" s="30"/>
      <c r="H75" s="31">
        <f>IF(G75/B75&gt;1,"100%",G75/B75)</f>
        <v>0</v>
      </c>
      <c r="I75" s="33"/>
    </row>
    <row r="76" spans="1:13" ht="20.25" thickBot="1" x14ac:dyDescent="0.3">
      <c r="A76" s="42" t="s">
        <v>57</v>
      </c>
      <c r="B76" s="23">
        <v>86</v>
      </c>
      <c r="C76" s="24">
        <f>ROUND(C64+C28+C15,0)</f>
        <v>78</v>
      </c>
      <c r="D76" s="44"/>
      <c r="E76" s="44"/>
      <c r="F76" s="24">
        <f>ROUND(F64+F28+F15,0)</f>
        <v>0</v>
      </c>
      <c r="G76" s="24">
        <f>ROUND(G64+G28+G15,0)</f>
        <v>0</v>
      </c>
      <c r="H76" s="27"/>
      <c r="I76" s="45"/>
    </row>
    <row r="77" spans="1:13" ht="20.25" thickBot="1" x14ac:dyDescent="0.3">
      <c r="A77" s="42" t="s">
        <v>58</v>
      </c>
      <c r="B77" s="23">
        <v>100</v>
      </c>
      <c r="C77" s="25">
        <f>C76/$B$76</f>
        <v>0.90697674418604646</v>
      </c>
      <c r="D77" s="46"/>
      <c r="E77" s="46"/>
      <c r="F77" s="25">
        <f t="shared" ref="F77:G77" si="25">F76/$B$76</f>
        <v>0</v>
      </c>
      <c r="G77" s="25">
        <f t="shared" si="25"/>
        <v>0</v>
      </c>
      <c r="H77" s="47"/>
      <c r="I77" s="45"/>
    </row>
    <row r="78" spans="1:13" ht="20.25" thickBot="1" x14ac:dyDescent="0.3">
      <c r="A78" s="42" t="s">
        <v>59</v>
      </c>
      <c r="B78" s="48"/>
      <c r="C78" s="49" t="str">
        <f>(IF(AND(C77&gt;=80%,C17=2,C30=2,D16&gt;=50%,D23&gt;=50%,D26&gt;50%,D29&gt;=50%,D32&gt;=50%,D39&gt;=50%,D44&gt;=50%,D47&gt;=50%,D50&gt;=50%,D53&gt;=50%,D58&gt;=50%,D61&gt;=50%,D65&gt;=50%,D70&gt;=50%,D73&gt;=50%),"A",IF(AND(C77&gt;=65%,C17=2,C30=2,D16&gt;=50%,D23&gt;=50%,D26&gt;50%,D29&gt;=50%,D32&gt;=50%,D39&gt;=50%,D44&gt;=50%,D47&gt;=50%,D50&gt;=50%,D53&gt;=50%,D58&gt;=50%,D61&gt;=50%,D65&gt;=50%,D70&gt;=50%,D73&gt;=50%),"B",IF(AND(C77&gt;=50%,C17=2,C30=2,D16&gt;=50%,D23&gt;=50%,D26&gt;50%,D29&gt;=50%,D32&gt;=50%,D39&gt;=50%,D44&gt;=50%,D47&gt;=50%,D50&gt;=50%,D53&gt;=50%,D58&gt;=50%,D61&gt;=50%,D65&gt;=50%,D70&gt;=50%,D73&gt;=50%),"C","KĐ"))))</f>
        <v>A</v>
      </c>
      <c r="D78" s="50"/>
      <c r="E78" s="27"/>
      <c r="F78" s="45"/>
      <c r="G78" s="49" t="str">
        <f>(IF(AND(G77&gt;=80%,G17=2,G30=2,H16&gt;=50%,H23&gt;=50%,H26&gt;50%,H29&gt;=50%,H32&gt;=50%,H39&gt;=50%,H44&gt;=50%,H47&gt;=50%,H50&gt;=50%,H53&gt;=50%,H58&gt;=50%,H61&gt;=50%,H65&gt;=50%,H70&gt;=50%,H73&gt;=50%),"A",IF(AND(G77&gt;=65%,G17=2,G30=2,H16&gt;=50%,H23&gt;=50%,H26&gt;50%,H29&gt;=50%,H32&gt;=50%,H39&gt;=50%,H44&gt;=50%,H47&gt;=50%,H50&gt;=50%,H53&gt;=50%,H58&gt;=50%,H61&gt;=50%,H65&gt;=50%,H70&gt;=50%,H73&gt;=50%),"B",IF(AND(G77&gt;=50%,G17=2,G30=2,H16&gt;=50%,H23&gt;=50%,H26&gt;50%,H29&gt;=50%,H32&gt;=50%,H39&gt;=50%,H44&gt;=50%,H47&gt;=50%,H50&gt;=50%,H53&gt;=50%,H58&gt;=50%,H61&gt;=50%,H65&gt;=50%,H70&gt;=50%,H73&gt;=50%),"C","KĐ"))))</f>
        <v>KĐ</v>
      </c>
      <c r="H78" s="50"/>
      <c r="I78" s="27"/>
    </row>
    <row r="79" spans="1:13" ht="19.5" x14ac:dyDescent="0.3">
      <c r="A79" s="8"/>
      <c r="B79" s="8"/>
      <c r="C79" s="8"/>
      <c r="D79" s="8"/>
      <c r="E79" s="8"/>
      <c r="F79" s="8"/>
      <c r="G79" s="8"/>
      <c r="H79" s="8"/>
      <c r="I79" s="8"/>
      <c r="J79" s="1"/>
      <c r="K79" s="1"/>
      <c r="L79" s="1"/>
      <c r="M79" s="1"/>
    </row>
    <row r="80" spans="1:13" ht="63" customHeight="1" x14ac:dyDescent="0.3">
      <c r="A80" s="51" t="s">
        <v>117</v>
      </c>
      <c r="B80" s="51"/>
      <c r="C80" s="8"/>
      <c r="D80" s="8"/>
      <c r="E80" s="8"/>
      <c r="F80" s="8"/>
      <c r="G80" s="8"/>
      <c r="H80" s="51" t="s">
        <v>118</v>
      </c>
      <c r="I80" s="51"/>
      <c r="J80" s="1"/>
      <c r="K80" s="1"/>
      <c r="L80" s="1"/>
      <c r="M80" s="1"/>
    </row>
    <row r="81" spans="1:13" ht="19.5" x14ac:dyDescent="0.3">
      <c r="A81" s="8"/>
      <c r="B81" s="14"/>
      <c r="C81" s="14"/>
      <c r="D81" s="8"/>
      <c r="E81" s="8"/>
      <c r="F81" s="8"/>
      <c r="G81" s="8"/>
      <c r="H81" s="8"/>
      <c r="I81" s="8"/>
      <c r="J81" s="1"/>
      <c r="K81" s="1"/>
      <c r="L81" s="1"/>
      <c r="M81" s="1"/>
    </row>
    <row r="82" spans="1:13" ht="19.5" x14ac:dyDescent="0.3">
      <c r="A82" s="8"/>
      <c r="B82" s="8"/>
      <c r="C82" s="8"/>
      <c r="D82" s="8"/>
      <c r="E82" s="8"/>
      <c r="F82" s="8"/>
      <c r="G82" s="8"/>
      <c r="H82" s="8"/>
      <c r="I82" s="8"/>
      <c r="J82" s="1"/>
      <c r="K82" s="1"/>
      <c r="L82" s="1"/>
      <c r="M82" s="1"/>
    </row>
    <row r="83" spans="1:13" ht="19.5" x14ac:dyDescent="0.3">
      <c r="A83" s="8"/>
      <c r="B83" s="8"/>
      <c r="C83" s="8"/>
      <c r="D83" s="8"/>
      <c r="E83" s="8"/>
      <c r="F83" s="8"/>
      <c r="G83" s="8"/>
      <c r="H83" s="8"/>
      <c r="I83" s="8"/>
      <c r="J83" s="1"/>
      <c r="K83" s="1"/>
      <c r="L83" s="1"/>
      <c r="M83" s="1"/>
    </row>
    <row r="84" spans="1:13" ht="19.5" x14ac:dyDescent="0.3">
      <c r="A84" s="8"/>
      <c r="B84" s="8"/>
      <c r="C84" s="8"/>
      <c r="D84" s="8"/>
      <c r="E84" s="8"/>
      <c r="F84" s="8"/>
      <c r="G84" s="8"/>
      <c r="H84" s="8"/>
      <c r="I84" s="8"/>
      <c r="J84" s="1"/>
      <c r="K84" s="1"/>
      <c r="L84" s="1"/>
      <c r="M84" s="1"/>
    </row>
    <row r="85" spans="1:13" s="5" customFormat="1" ht="19.5" x14ac:dyDescent="0.3">
      <c r="A85" s="52" t="s">
        <v>109</v>
      </c>
      <c r="B85" s="52"/>
      <c r="C85" s="13"/>
      <c r="D85" s="13"/>
      <c r="E85" s="13"/>
      <c r="F85" s="13"/>
      <c r="G85" s="13"/>
      <c r="H85" s="52" t="s">
        <v>110</v>
      </c>
      <c r="I85" s="52"/>
      <c r="J85" s="4"/>
      <c r="K85" s="4"/>
      <c r="L85" s="4"/>
      <c r="M85" s="4"/>
    </row>
    <row r="86" spans="1:13" x14ac:dyDescent="0.25">
      <c r="A86" s="1"/>
      <c r="B86" s="1"/>
      <c r="C86" s="1"/>
      <c r="D86" s="1"/>
      <c r="E86" s="1"/>
      <c r="F86" s="1"/>
      <c r="G86" s="1"/>
      <c r="H86" s="1"/>
      <c r="I86" s="1"/>
      <c r="J86" s="1"/>
      <c r="K86" s="1"/>
      <c r="L86" s="1"/>
      <c r="M86" s="1"/>
    </row>
    <row r="87" spans="1:13" x14ac:dyDescent="0.25">
      <c r="A87" s="1"/>
      <c r="B87" s="1"/>
      <c r="C87" s="1"/>
      <c r="D87" s="1"/>
      <c r="E87" s="1"/>
      <c r="F87" s="1"/>
      <c r="G87" s="1"/>
      <c r="H87" s="1"/>
      <c r="I87" s="1"/>
      <c r="J87" s="1"/>
      <c r="K87" s="1"/>
      <c r="L87" s="1"/>
      <c r="M87" s="1"/>
    </row>
    <row r="88" spans="1:13" x14ac:dyDescent="0.25">
      <c r="A88" s="1"/>
      <c r="B88" s="1"/>
      <c r="C88" s="1"/>
      <c r="D88" s="1"/>
      <c r="E88" s="1"/>
      <c r="F88" s="1"/>
      <c r="G88" s="1"/>
      <c r="H88" s="1"/>
      <c r="I88" s="1"/>
      <c r="J88" s="1"/>
      <c r="K88" s="1"/>
      <c r="L88" s="1"/>
      <c r="M88" s="1"/>
    </row>
    <row r="89" spans="1:13" x14ac:dyDescent="0.25">
      <c r="A89" s="1"/>
      <c r="B89" s="1"/>
      <c r="C89" s="1"/>
      <c r="D89" s="1"/>
      <c r="E89" s="1"/>
      <c r="F89" s="1"/>
      <c r="G89" s="1"/>
      <c r="H89" s="1"/>
      <c r="I89" s="1"/>
      <c r="J89" s="1"/>
      <c r="K89" s="1"/>
      <c r="L89" s="1"/>
      <c r="M89" s="1"/>
    </row>
    <row r="90" spans="1:13" x14ac:dyDescent="0.25">
      <c r="A90" s="1"/>
      <c r="B90" s="1"/>
      <c r="C90" s="1"/>
      <c r="D90" s="1"/>
      <c r="E90" s="1"/>
      <c r="F90" s="1"/>
      <c r="G90" s="1"/>
      <c r="H90" s="1"/>
      <c r="I90" s="1"/>
      <c r="J90" s="1"/>
      <c r="K90" s="1"/>
      <c r="L90" s="1"/>
      <c r="M90" s="1"/>
    </row>
    <row r="91" spans="1:13" x14ac:dyDescent="0.25">
      <c r="A91" s="1"/>
      <c r="B91" s="1"/>
      <c r="C91" s="1"/>
      <c r="D91" s="1"/>
      <c r="E91" s="1"/>
      <c r="F91" s="1"/>
      <c r="G91" s="1"/>
      <c r="H91" s="1"/>
      <c r="I91" s="1"/>
      <c r="J91" s="1"/>
      <c r="K91" s="1"/>
      <c r="L91" s="1"/>
      <c r="M91" s="1"/>
    </row>
    <row r="92" spans="1:13" x14ac:dyDescent="0.25">
      <c r="A92" s="1"/>
      <c r="B92" s="1"/>
      <c r="C92" s="1"/>
      <c r="D92" s="1"/>
      <c r="E92" s="1"/>
      <c r="F92" s="1"/>
      <c r="G92" s="1"/>
      <c r="H92" s="1"/>
      <c r="I92" s="1"/>
      <c r="J92" s="1"/>
      <c r="K92" s="1"/>
      <c r="L92" s="1"/>
      <c r="M92" s="1"/>
    </row>
    <row r="93" spans="1:13" x14ac:dyDescent="0.25">
      <c r="A93" s="1"/>
      <c r="B93" s="1"/>
      <c r="C93" s="1"/>
      <c r="D93" s="1"/>
      <c r="E93" s="1"/>
      <c r="F93" s="1"/>
      <c r="G93" s="1"/>
      <c r="H93" s="1"/>
      <c r="I93" s="1"/>
      <c r="J93" s="1"/>
      <c r="K93" s="1"/>
      <c r="L93" s="1"/>
      <c r="M93" s="1"/>
    </row>
    <row r="94" spans="1:13" x14ac:dyDescent="0.25">
      <c r="A94" s="1"/>
      <c r="B94" s="1"/>
      <c r="C94" s="1"/>
      <c r="D94" s="1"/>
      <c r="E94" s="1"/>
      <c r="F94" s="1"/>
      <c r="G94" s="1"/>
      <c r="H94" s="1"/>
      <c r="I94" s="1"/>
      <c r="J94" s="1"/>
      <c r="K94" s="1"/>
      <c r="L94" s="1"/>
      <c r="M94" s="1"/>
    </row>
    <row r="95" spans="1:13" x14ac:dyDescent="0.25">
      <c r="A95" s="1"/>
      <c r="B95" s="1"/>
      <c r="C95" s="1"/>
      <c r="D95" s="1"/>
      <c r="E95" s="1"/>
      <c r="F95" s="1"/>
      <c r="G95" s="1"/>
      <c r="H95" s="1"/>
      <c r="I95" s="1"/>
      <c r="J95" s="1"/>
      <c r="K95" s="1"/>
      <c r="L95" s="1"/>
      <c r="M95" s="1"/>
    </row>
  </sheetData>
  <mergeCells count="13">
    <mergeCell ref="A85:B85"/>
    <mergeCell ref="A1:B3"/>
    <mergeCell ref="E1:H2"/>
    <mergeCell ref="A80:B80"/>
    <mergeCell ref="H80:I80"/>
    <mergeCell ref="A5:I5"/>
    <mergeCell ref="C78:D78"/>
    <mergeCell ref="G78:H78"/>
    <mergeCell ref="A13:A14"/>
    <mergeCell ref="B13:B14"/>
    <mergeCell ref="C13:E13"/>
    <mergeCell ref="F13:I13"/>
    <mergeCell ref="H85:I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3" right="0.25" top="0.5" bottom="0.25" header="0.05" footer="0.05"/>
  <pageSetup paperSize="9" scale="58"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2024-05-15T08:33:28Z</cp:lastPrinted>
  <dcterms:created xsi:type="dcterms:W3CDTF">2018-07-06T09:47:52Z</dcterms:created>
  <dcterms:modified xsi:type="dcterms:W3CDTF">2024-05-15T08:34:12Z</dcterms:modified>
</cp:coreProperties>
</file>