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codeName="ThisWorkbook" defaultThemeVersion="124226"/>
  <mc:AlternateContent xmlns:mc="http://schemas.openxmlformats.org/markup-compatibility/2006">
    <mc:Choice Requires="x15">
      <x15ac:absPath xmlns:x15ac="http://schemas.microsoft.com/office/spreadsheetml/2010/11/ac" url="C:\Users\HP\Downloads\"/>
    </mc:Choice>
  </mc:AlternateContent>
  <xr:revisionPtr revIDLastSave="0" documentId="13_ncr:1_{BFEAFE6F-552B-4781-8C01-CB2CC83B2290}" xr6:coauthVersionLast="47" xr6:coauthVersionMax="47" xr10:uidLastSave="{00000000-0000-0000-0000-000000000000}"/>
  <bookViews>
    <workbookView xWindow="-120" yWindow="-120" windowWidth="19440" windowHeight="10320" xr2:uid="{00000000-000D-0000-FFFF-FFFF00000000}"/>
  </bookViews>
  <sheets>
    <sheet name="GV" sheetId="1" r:id="rId1"/>
    <sheet name="Sheet2" sheetId="2" r:id="rId2"/>
    <sheet name="Sheet3" sheetId="3" r:id="rId3"/>
  </sheets>
  <calcPr calcId="191029"/>
</workbook>
</file>

<file path=xl/calcChain.xml><?xml version="1.0" encoding="utf-8"?>
<calcChain xmlns="http://schemas.openxmlformats.org/spreadsheetml/2006/main">
  <c r="G76" i="1" l="1"/>
  <c r="G75" i="1"/>
  <c r="F76" i="1"/>
  <c r="C76" i="1"/>
  <c r="D76" i="1" s="1"/>
  <c r="D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D15" i="1"/>
  <c r="C25" i="1" l="1"/>
  <c r="C15" i="1"/>
  <c r="D16" i="1"/>
  <c r="D74" i="1" l="1"/>
  <c r="D73" i="1"/>
  <c r="D71" i="1"/>
  <c r="D70" i="1"/>
  <c r="D66" i="1"/>
  <c r="D67" i="1"/>
  <c r="D68" i="1"/>
  <c r="D65" i="1"/>
  <c r="D62" i="1"/>
  <c r="D61" i="1"/>
  <c r="D59" i="1"/>
  <c r="D58" i="1"/>
  <c r="D54" i="1"/>
  <c r="D55" i="1"/>
  <c r="D56" i="1"/>
  <c r="D53" i="1"/>
  <c r="D51" i="1"/>
  <c r="D50" i="1"/>
  <c r="D48" i="1"/>
  <c r="D47" i="1"/>
  <c r="D45" i="1"/>
  <c r="D44" i="1"/>
  <c r="D40" i="1"/>
  <c r="D41" i="1"/>
  <c r="D42" i="1"/>
  <c r="D39" i="1"/>
  <c r="D33" i="1"/>
  <c r="D34" i="1"/>
  <c r="D35" i="1"/>
  <c r="D36" i="1"/>
  <c r="D37" i="1"/>
  <c r="D32" i="1"/>
  <c r="D30" i="1"/>
  <c r="D29" i="1"/>
  <c r="D26" i="1"/>
  <c r="D24" i="1"/>
  <c r="D23" i="1"/>
  <c r="D17" i="1"/>
  <c r="D18" i="1"/>
  <c r="D19" i="1"/>
  <c r="D20" i="1"/>
  <c r="D21" i="1"/>
  <c r="F72" i="1"/>
  <c r="C72" i="1"/>
  <c r="D72" i="1" s="1"/>
  <c r="F69" i="1"/>
  <c r="C69" i="1"/>
  <c r="D69" i="1" s="1"/>
  <c r="F64" i="1"/>
  <c r="C64" i="1"/>
  <c r="D64" i="1" s="1"/>
  <c r="F60" i="1"/>
  <c r="C60" i="1"/>
  <c r="D60" i="1" s="1"/>
  <c r="F57" i="1"/>
  <c r="C57" i="1"/>
  <c r="D57" i="1" s="1"/>
  <c r="F52" i="1"/>
  <c r="C52" i="1"/>
  <c r="D52" i="1" s="1"/>
  <c r="F49" i="1"/>
  <c r="C49" i="1"/>
  <c r="D49" i="1" s="1"/>
  <c r="F46" i="1"/>
  <c r="C46" i="1"/>
  <c r="D46" i="1" s="1"/>
  <c r="F43" i="1"/>
  <c r="C43" i="1"/>
  <c r="D43" i="1" s="1"/>
  <c r="F38" i="1"/>
  <c r="C38" i="1"/>
  <c r="D38" i="1" s="1"/>
  <c r="F31" i="1"/>
  <c r="C31" i="1"/>
  <c r="D31" i="1" s="1"/>
  <c r="F28" i="1"/>
  <c r="C28" i="1"/>
  <c r="D28" i="1" s="1"/>
  <c r="F25" i="1"/>
  <c r="D25" i="1"/>
  <c r="F22" i="1"/>
  <c r="C22" i="1"/>
  <c r="D22" i="1" s="1"/>
  <c r="F15" i="1"/>
  <c r="F63" i="1" l="1"/>
  <c r="F14" i="1"/>
  <c r="C63" i="1"/>
  <c r="D63" i="1" s="1"/>
  <c r="F27" i="1"/>
  <c r="C27" i="1"/>
  <c r="D27" i="1" s="1"/>
  <c r="C14" i="1"/>
  <c r="D14" i="1" s="1"/>
  <c r="F75" i="1" l="1"/>
  <c r="C75" i="1"/>
  <c r="C77" i="1" s="1"/>
  <c r="F77" i="1" l="1"/>
</calcChain>
</file>

<file path=xl/sharedStrings.xml><?xml version="1.0" encoding="utf-8"?>
<sst xmlns="http://schemas.openxmlformats.org/spreadsheetml/2006/main" count="120" uniqueCount="97">
  <si>
    <t>Các tiêu chí và tiêu chuẩn</t>
  </si>
  <si>
    <t>Điểm tối đa</t>
  </si>
  <si>
    <t>Nhà giáo tự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</si>
  <si>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</si>
  <si>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</si>
  <si>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</si>
  <si>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</si>
  <si>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</si>
  <si>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</si>
  <si>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</si>
  <si>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</si>
  <si>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</si>
  <si>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</si>
  <si>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</si>
  <si>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</si>
  <si>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</si>
  <si>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</si>
  <si>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</si>
  <si>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</si>
  <si>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</si>
  <si>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</si>
  <si>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</si>
  <si>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</si>
  <si>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</si>
  <si>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</si>
  <si>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</si>
  <si>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</si>
  <si>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</si>
  <si>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</si>
  <si>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</si>
  <si>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</si>
  <si>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</si>
  <si>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</si>
  <si>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</si>
  <si>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</si>
  <si>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</si>
  <si>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</si>
  <si>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</si>
  <si>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</si>
  <si>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</si>
  <si>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</si>
  <si>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</si>
  <si>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</si>
  <si>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</si>
  <si>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</si>
  <si>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</si>
  <si>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</si>
  <si>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</si>
  <si>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</si>
  <si>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</si>
  <si>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</si>
  <si>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</si>
  <si>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</si>
  <si>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</si>
  <si>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</si>
  <si>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</si>
  <si>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</si>
  <si>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</si>
  <si>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</si>
  <si>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</si>
  <si>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</si>
  <si>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</si>
  <si>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</si>
  <si>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2023-2024</t>
  </si>
  <si>
    <t>Họ và tên giảng viên:</t>
  </si>
  <si>
    <t xml:space="preserve">Cấp trình độ giảng dạy: </t>
  </si>
  <si>
    <t xml:space="preserve">Khoa, tổ bộ môn: </t>
  </si>
  <si>
    <t>Trung cấp</t>
  </si>
  <si>
    <t>Khoa học cơ bản, tổ Văn hóa</t>
  </si>
  <si>
    <t xml:space="preserve">Điểm đánh giá đạt được </t>
  </si>
  <si>
    <t>Các minh chứng</t>
  </si>
  <si>
    <t>Khoa, tổ bộ môn đánh giá, xếp loại</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</si>
  <si>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Bậc 4 (B2) theo quy định tại Thông tư số 01/2014/TT-BGDĐT ngày 24/01/2014 của Bộ Giáo dục và Đào tạo ban hành Khung năng lực ngoại ngữ 6 bậc dùng cho Việt Nam hoặc tương đương trở lên</t>
  </si>
  <si>
    <t>Có năng lực sử dụng ngoại ngữ trong thực hiện nhiệm vụ của nhà giáo dạy trình độ cao đẳng theo yêu cầu vị trí việc làm do người đứng đầu cơ sở hoạt động giáo dục nghề nghiệp quy định.”</t>
  </si>
  <si>
    <t xml:space="preserve"> Có năng lực ứng dụng công nghệ thông tin trong thực hiện nhiệm vụ của nhà giáo dạy trình độ cao đẳng theo yêu cầu vị trí việc làm do người đứng đầu cơ sở hoạt động giáo dục nghề nghiệp quy định.”</t>
  </si>
  <si>
    <t xml:space="preserve"> + Lập được kế hoạch giảng dạy môn học, mô-đun được phân công trên cơ sở chương trình, kế hoạch đào tạo của cả khóa học.</t>
  </si>
  <si>
    <r>
      <t xml:space="preserve">Tỷ lệ % của điểm đánh giá đạt được so với điểm đánh giá tối đa của mỗi tiêu chuẩn </t>
    </r>
    <r>
      <rPr>
        <i/>
        <sz val="10"/>
        <color rgb="FF000000"/>
        <rFont val="Times New Roman"/>
        <family val="1"/>
      </rPr>
      <t>(lấy đến 1 chữ số thập phân, không làm tròn)</t>
    </r>
  </si>
  <si>
    <r>
      <t>Các minh chứng</t>
    </r>
    <r>
      <rPr>
        <b/>
        <i/>
        <sz val="10"/>
        <color rgb="FFFF0000"/>
        <rFont val="Times New Roman"/>
        <family val="1"/>
      </rPr>
      <t xml:space="preserve"> </t>
    </r>
  </si>
  <si>
    <r>
      <t xml:space="preserve">+ Có bằng </t>
    </r>
    <r>
      <rPr>
        <sz val="9"/>
        <color rgb="FFFF0000"/>
        <rFont val="Times New Roman"/>
        <family val="1"/>
      </rPr>
      <t xml:space="preserve">cử nhân hoặc văn bằng trình độ tương đương </t>
    </r>
    <r>
      <rPr>
        <sz val="9"/>
        <color rgb="FF000000"/>
        <rFont val="Times New Roman"/>
        <family val="1"/>
      </rPr>
      <t>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</si>
  <si>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TRƯỜNG CAO ĐẲNG LÝ TỰ TRỌNG
THÀNH PHỐ HỒ CHÍ MINH
</t>
    </r>
    <r>
      <rPr>
        <b/>
        <sz val="12"/>
        <color theme="1"/>
        <rFont val="Times New Roman"/>
        <family val="1"/>
      </rPr>
      <t>KHOA: KHOA HỌC CƠ BẢN
TỔ VĂN HÓA</t>
    </r>
  </si>
  <si>
    <r>
      <rPr>
        <i/>
        <sz val="13"/>
        <color theme="1"/>
        <rFont val="Times New Roman"/>
        <family val="1"/>
      </rPr>
      <t>Tp.HCM, ngày 05 tháng 05 năm 2024</t>
    </r>
    <r>
      <rPr>
        <sz val="13"/>
        <color theme="1"/>
        <rFont val="Times New Roman"/>
        <family val="1"/>
      </rPr>
      <t xml:space="preserve">
</t>
    </r>
    <r>
      <rPr>
        <b/>
        <sz val="13"/>
        <color rgb="FF000000"/>
        <rFont val="Times New Roman"/>
        <family val="1"/>
      </rPr>
      <t xml:space="preserve">Trưởng khoa, Trưởng tổ bộ môn
</t>
    </r>
    <r>
      <rPr>
        <i/>
        <sz val="13"/>
        <color rgb="FF000000"/>
        <rFont val="Times New Roman"/>
        <family val="1"/>
      </rPr>
      <t>(ký và ghi rõ họ, tên)</t>
    </r>
  </si>
  <si>
    <t>Nguyễn Thị Nhuận</t>
  </si>
  <si>
    <t>Nhiệm vụ được phân công giảng dạy (Lý thuyết, thực hành, tích hợp): Lý thuyết</t>
  </si>
  <si>
    <t>Chứng chỉ Anh văn B1</t>
  </si>
  <si>
    <t>Trung cấp tin học</t>
  </si>
  <si>
    <t>Bằng tốt nghiệp chuyên ngành sư phạm; Giấy chứng  nhận nghiệp vụ sư phạm dành cho GV; Giấy chứng nhận lớp bồi dưỡng giảng viên chính; Giấy chứng nhận lớp dạy học tích hợp.</t>
  </si>
  <si>
    <t>Kế hoạch giảng dạy</t>
  </si>
  <si>
    <t>Giáo án lý thuyết</t>
  </si>
  <si>
    <t>Tham gia biên soạn tập bài giảng</t>
  </si>
  <si>
    <t>GVCN</t>
  </si>
  <si>
    <t>Bảng điểm môn NCKH</t>
  </si>
  <si>
    <t>Biên soạn giáo trình Xác suất thống kê</t>
  </si>
  <si>
    <t>Chứng chỉ lớp bồi dưỡng Lãnh đạo cấp phòng; Chứng chỉ nghiệp vụ SP dành cho GV dạy ĐH-CĐ; Chứng chỉ lớp bồi dưỡng GV chính; Giấy chứng nhận dạy học tích hợp; Tham gia các khoa tập huấn Ứng dụng Trí tuệ nhân tạo trong việc giảng dạy</t>
  </si>
  <si>
    <t>NGUYỄN THỊ THỦY</t>
  </si>
  <si>
    <t>Nguyễn Thị Thủy</t>
  </si>
  <si>
    <r>
      <rPr>
        <i/>
        <sz val="13"/>
        <color theme="1"/>
        <rFont val="Times New Roman"/>
        <family val="1"/>
      </rPr>
      <t>Tp.HCM, ngày 03 tháng 05 năm 2024</t>
    </r>
    <r>
      <rPr>
        <sz val="13"/>
        <color theme="1"/>
        <rFont val="Times New Roman"/>
        <family val="1"/>
      </rPr>
      <t xml:space="preserve">
</t>
    </r>
    <r>
      <rPr>
        <b/>
        <sz val="13"/>
        <color rgb="FF000000"/>
        <rFont val="Times New Roman"/>
        <family val="1"/>
      </rPr>
      <t>Nhà giáo tự đánh giá</t>
    </r>
    <r>
      <rPr>
        <sz val="13"/>
        <color theme="1"/>
        <rFont val="Times New Roman"/>
        <family val="1"/>
      </rPr>
      <t xml:space="preserve">
</t>
    </r>
    <r>
      <rPr>
        <i/>
        <sz val="13"/>
        <color theme="1"/>
        <rFont val="Times New Roman"/>
        <family val="1"/>
      </rPr>
      <t>(ký và ghi rõ họ, tên)</t>
    </r>
  </si>
  <si>
    <t>Bằng Đại học cử nhânToán, bằng thạc sĩ, Bằng trung cấp Tin học, bằng Trung cấp LLCT; chứng chỉ nghiệp vụ sư phạm; chứng chỉ nghiệp vụ sư phạm dành cho giảng viên; chứng chỉ nghiệp vụ sư phạm dạy nghề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</si>
</sst>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sz val="9"/>
      <color rgb="FF000000"/>
      <name val="Times New Roman"/>
      <family val="1"/>
    </font>
    <font>
      <sz val="12"/>
      <color theme="1"/>
      <name val="Times New Roman"/>
      <family val="1"/>
    </font>
    <font>
      <b/>
      <sz val="12"/>
      <color rgb="FFFF0000"/>
      <name val="Times New Roman"/>
      <family val="1"/>
    </font>
    <font>
      <b/>
      <sz val="12"/>
      <color theme="1"/>
      <name val="Times New Roman"/>
      <family val="1"/>
    </font>
    <font>
      <sz val="9"/>
      <color theme="1"/>
      <name val="Times New Roman"/>
      <family val="1"/>
    </font>
    <font>
      <b/>
      <sz val="18"/>
      <color theme="1"/>
      <name val="Calibri"/>
      <family val="2"/>
      <scheme val="minor"/>
    </font>
    <font>
      <sz val="13"/>
      <color theme="1"/>
      <name val="Times New Roman"/>
      <family val="1"/>
    </font>
    <font>
      <i/>
      <sz val="13"/>
      <color theme="1"/>
      <name val="Times New Roman"/>
      <family val="1"/>
    </font>
    <font>
      <i/>
      <sz val="12"/>
      <color rgb="FF000000"/>
      <name val="Times New Roman"/>
      <family val="1"/>
    </font>
    <font>
      <sz val="9"/>
      <color rgb="FFFF0000"/>
      <name val="Times New Roman"/>
      <family val="1"/>
    </font>
    <font>
      <i/>
      <sz val="13"/>
      <color rgb="FF000000"/>
      <name val="Times New Roman"/>
      <family val="1"/>
    </font>
    <font>
      <b/>
      <sz val="11"/>
      <color rgb="FF000000"/>
      <name val="Times New Roman"/>
      <family val="1"/>
    </font>
    <font>
      <b/>
      <sz val="9"/>
      <color rgb="FF000000"/>
      <name val="Times New Roman"/>
      <family val="1"/>
    </font>
    <font>
      <b/>
      <i/>
      <sz val="10"/>
      <color rgb="FF000000"/>
      <name val="Times New Roman"/>
      <family val="1"/>
    </font>
    <font>
      <i/>
      <sz val="10"/>
      <color rgb="FF000000"/>
      <name val="Times New Roman"/>
      <family val="1"/>
    </font>
    <font>
      <b/>
      <i/>
      <sz val="10"/>
      <color rgb="FFFF0000"/>
      <name val="Times New Roman"/>
      <family val="1"/>
    </font>
    <font>
      <b/>
      <sz val="16"/>
      <color theme="1"/>
      <name val="Times New Roman"/>
      <family val="1"/>
    </font>
    <font>
      <sz val="11"/>
      <color theme="1"/>
      <name val="Times New Roman"/>
      <family val="1"/>
    </font>
    <font>
      <sz val="14"/>
      <color theme="1"/>
      <name val="Times New Roman"/>
      <family val="1"/>
    </font>
    <font>
      <sz val="11"/>
      <name val="Times New Roman"/>
      <family val="1"/>
    </font>
    <font>
      <b/>
      <sz val="14"/>
      <name val="Times New Roman"/>
      <family val="1"/>
    </font>
    <font>
      <b/>
      <sz val="11"/>
      <name val="Times New Roman"/>
      <family val="1"/>
    </font>
    <font>
      <i/>
      <sz val="14"/>
      <name val="Times New Roman"/>
      <family val="1"/>
    </font>
    <font>
      <b/>
      <i/>
      <sz val="12"/>
      <color theme="1"/>
      <name val="Times New Roman"/>
      <family val="1"/>
    </font>
    <font>
      <b/>
      <i/>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5"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1" fillId="4" borderId="1" xfId="0" applyFont="1" applyFill="1" applyBorder="1" applyAlignment="1" applyProtection="1">
      <alignment horizontal="justify" vertical="center" wrapText="1"/>
      <protection locked="0"/>
    </xf>
    <xf numFmtId="0" fontId="1" fillId="4" borderId="1" xfId="0" applyFont="1" applyFill="1" applyBorder="1" applyAlignment="1" applyProtection="1">
      <alignment horizontal="center" vertical="center" wrapText="1"/>
      <protection locked="0"/>
    </xf>
    <xf numFmtId="0" fontId="2" fillId="5"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8" borderId="4" xfId="0" applyNumberFormat="1" applyFont="1" applyFill="1" applyBorder="1" applyAlignment="1" applyProtection="1">
      <alignment horizontal="center" vertical="center" wrapText="1"/>
      <protection locked="0"/>
    </xf>
    <xf numFmtId="49" fontId="4" fillId="2" borderId="1" xfId="0" applyNumberFormat="1" applyFont="1" applyFill="1" applyBorder="1" applyAlignment="1" applyProtection="1">
      <alignment horizontal="left" vertical="center" wrapText="1"/>
      <protection locked="0"/>
    </xf>
    <xf numFmtId="1" fontId="2" fillId="7" borderId="4"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justify" vertical="center" wrapText="1"/>
      <protection locked="0"/>
    </xf>
    <xf numFmtId="0" fontId="1" fillId="5" borderId="6" xfId="0" applyFont="1" applyFill="1" applyBorder="1" applyAlignment="1" applyProtection="1">
      <alignment horizontal="center" vertical="center" wrapText="1"/>
      <protection locked="0"/>
    </xf>
    <xf numFmtId="0" fontId="7" fillId="5" borderId="6"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protection locked="0"/>
    </xf>
    <xf numFmtId="0" fontId="7" fillId="5" borderId="1" xfId="0" applyFont="1" applyFill="1" applyBorder="1" applyAlignment="1" applyProtection="1">
      <alignment horizontal="center" vertical="center"/>
      <protection locked="0"/>
    </xf>
    <xf numFmtId="0" fontId="5" fillId="5" borderId="1" xfId="0" applyFont="1" applyFill="1" applyBorder="1" applyAlignment="1" applyProtection="1">
      <alignment horizontal="justify" vertical="center" wrapText="1"/>
      <protection locked="0"/>
    </xf>
    <xf numFmtId="0" fontId="2" fillId="5" borderId="4" xfId="0"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1" fillId="4" borderId="4" xfId="0" applyFont="1" applyFill="1" applyBorder="1" applyAlignment="1" applyProtection="1">
      <alignment vertical="center" wrapText="1"/>
      <protection locked="0"/>
    </xf>
    <xf numFmtId="0" fontId="4"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1" fillId="2" borderId="1" xfId="0" applyFont="1" applyFill="1" applyBorder="1" applyAlignment="1" applyProtection="1">
      <alignment horizontal="center" vertical="center" wrapText="1"/>
      <protection locked="0"/>
    </xf>
    <xf numFmtId="0" fontId="1" fillId="5" borderId="1" xfId="0" applyFont="1" applyFill="1" applyBorder="1" applyAlignment="1">
      <alignment horizontal="center" vertical="center" wrapText="1"/>
    </xf>
    <xf numFmtId="1" fontId="6" fillId="4" borderId="1"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1" fontId="1" fillId="5" borderId="1" xfId="0" applyNumberFormat="1" applyFont="1" applyFill="1" applyBorder="1" applyAlignment="1">
      <alignment horizontal="center" vertical="center" wrapText="1"/>
    </xf>
    <xf numFmtId="0" fontId="0" fillId="0" borderId="0" xfId="0" applyProtection="1">
      <protection locked="0"/>
    </xf>
    <xf numFmtId="0" fontId="3" fillId="0" borderId="0" xfId="0" applyFont="1" applyAlignment="1" applyProtection="1">
      <alignment vertical="center"/>
      <protection locked="0"/>
    </xf>
    <xf numFmtId="0" fontId="6" fillId="4" borderId="1" xfId="0" applyFont="1" applyFill="1" applyBorder="1" applyAlignment="1" applyProtection="1">
      <alignment horizontal="center" vertical="center" wrapText="1"/>
      <protection hidden="1"/>
    </xf>
    <xf numFmtId="1" fontId="6" fillId="4" borderId="1" xfId="0" applyNumberFormat="1" applyFont="1" applyFill="1" applyBorder="1" applyAlignment="1" applyProtection="1">
      <alignment horizontal="center" vertical="center" wrapText="1"/>
      <protection hidden="1"/>
    </xf>
    <xf numFmtId="164" fontId="6" fillId="4" borderId="1" xfId="0" applyNumberFormat="1" applyFont="1" applyFill="1" applyBorder="1" applyAlignment="1" applyProtection="1">
      <alignment horizontal="center" vertical="center" wrapText="1"/>
      <protection hidden="1"/>
    </xf>
    <xf numFmtId="0" fontId="1" fillId="5" borderId="1" xfId="0" applyFont="1" applyFill="1" applyBorder="1" applyAlignment="1" applyProtection="1">
      <alignment horizontal="center" vertical="center" wrapText="1"/>
      <protection hidden="1"/>
    </xf>
    <xf numFmtId="1" fontId="1" fillId="5" borderId="1" xfId="0" applyNumberFormat="1" applyFont="1" applyFill="1" applyBorder="1" applyAlignment="1" applyProtection="1">
      <alignment horizontal="center" vertical="center" wrapText="1"/>
      <protection hidden="1"/>
    </xf>
    <xf numFmtId="164" fontId="1" fillId="5" borderId="1" xfId="0" applyNumberFormat="1" applyFont="1" applyFill="1" applyBorder="1" applyAlignment="1" applyProtection="1">
      <alignment horizontal="center" vertical="center" wrapText="1"/>
      <protection hidden="1"/>
    </xf>
    <xf numFmtId="0" fontId="2" fillId="6" borderId="1" xfId="0" applyFont="1" applyFill="1" applyBorder="1" applyAlignment="1" applyProtection="1">
      <alignment horizontal="center" vertical="center" wrapText="1"/>
      <protection hidden="1"/>
    </xf>
    <xf numFmtId="164" fontId="2" fillId="6" borderId="1" xfId="0" applyNumberFormat="1" applyFont="1" applyFill="1" applyBorder="1" applyAlignment="1" applyProtection="1">
      <alignment horizontal="center" vertical="center" wrapText="1"/>
      <protection hidden="1"/>
    </xf>
    <xf numFmtId="0" fontId="2" fillId="6" borderId="2" xfId="0"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2" fillId="0" borderId="0" xfId="0" applyFont="1" applyAlignment="1">
      <alignment vertical="center"/>
    </xf>
    <xf numFmtId="0" fontId="17" fillId="0" borderId="1" xfId="0" applyFont="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xf>
    <xf numFmtId="0" fontId="17" fillId="2" borderId="4" xfId="0" applyFont="1" applyFill="1" applyBorder="1" applyAlignment="1" applyProtection="1">
      <alignment horizontal="center" vertical="center" wrapText="1"/>
      <protection locked="0"/>
    </xf>
    <xf numFmtId="0" fontId="4" fillId="0" borderId="0" xfId="0" applyFont="1" applyAlignment="1">
      <alignment wrapText="1"/>
    </xf>
    <xf numFmtId="0" fontId="8" fillId="2" borderId="1" xfId="0" applyFont="1" applyFill="1" applyBorder="1" applyAlignment="1" applyProtection="1">
      <alignment horizontal="justify" vertical="center" wrapText="1"/>
      <protection locked="0"/>
    </xf>
    <xf numFmtId="0" fontId="8" fillId="2" borderId="4" xfId="0" applyFont="1" applyFill="1" applyBorder="1" applyAlignment="1" applyProtection="1">
      <alignment horizontal="left" vertical="center" wrapText="1"/>
      <protection locked="0"/>
    </xf>
    <xf numFmtId="0" fontId="4" fillId="2" borderId="4" xfId="0" applyFont="1" applyFill="1" applyBorder="1" applyAlignment="1" applyProtection="1">
      <alignment horizontal="left" vertical="center" wrapText="1"/>
      <protection locked="0"/>
    </xf>
    <xf numFmtId="0" fontId="10" fillId="0" borderId="0" xfId="0" applyFont="1" applyAlignment="1" applyProtection="1">
      <alignment horizontal="left" vertical="center" indent="9"/>
      <protection locked="0"/>
    </xf>
    <xf numFmtId="0" fontId="21" fillId="0" borderId="0" xfId="0" applyFont="1" applyProtection="1">
      <protection locked="0"/>
    </xf>
    <xf numFmtId="0" fontId="22" fillId="0" borderId="0" xfId="0" applyFont="1" applyAlignment="1" applyProtection="1">
      <alignment vertical="center"/>
      <protection locked="0"/>
    </xf>
    <xf numFmtId="0" fontId="23" fillId="0" borderId="0" xfId="0" applyFont="1" applyProtection="1">
      <protection locked="0"/>
    </xf>
    <xf numFmtId="0" fontId="25" fillId="0" borderId="0" xfId="0" applyFont="1" applyProtection="1">
      <protection locked="0"/>
    </xf>
    <xf numFmtId="0" fontId="26" fillId="0" borderId="0" xfId="0" applyFont="1" applyAlignment="1" applyProtection="1">
      <alignment vertical="center"/>
      <protection locked="0"/>
    </xf>
    <xf numFmtId="0" fontId="27" fillId="0" borderId="0" xfId="0" applyFont="1" applyAlignment="1" applyProtection="1">
      <alignment horizontal="center"/>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top"/>
      <protection locked="0"/>
    </xf>
    <xf numFmtId="0" fontId="10" fillId="0" borderId="0" xfId="0" applyFont="1" applyAlignment="1" applyProtection="1">
      <alignment horizontal="center" vertical="center" wrapText="1"/>
      <protection locked="0"/>
    </xf>
    <xf numFmtId="0" fontId="20" fillId="0" borderId="0" xfId="0" applyFont="1" applyAlignment="1" applyProtection="1">
      <alignment horizontal="center" wrapText="1"/>
      <protection locked="0"/>
    </xf>
    <xf numFmtId="0" fontId="9"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0" fontId="15" fillId="2" borderId="3" xfId="0" applyFont="1" applyFill="1" applyBorder="1" applyAlignment="1" applyProtection="1">
      <alignment horizontal="center" vertical="center" wrapText="1"/>
      <protection locked="0"/>
    </xf>
    <xf numFmtId="0" fontId="16" fillId="2" borderId="4" xfId="0" applyFont="1" applyFill="1" applyBorder="1" applyAlignment="1" applyProtection="1">
      <alignment horizontal="center" vertical="center" wrapText="1"/>
      <protection locked="0"/>
    </xf>
    <xf numFmtId="0" fontId="16" fillId="2" borderId="5" xfId="0" applyFont="1" applyFill="1" applyBorder="1" applyAlignment="1" applyProtection="1">
      <alignment horizontal="center" vertical="center" wrapText="1"/>
      <protection locked="0"/>
    </xf>
    <xf numFmtId="0" fontId="16" fillId="2" borderId="6" xfId="0" applyFont="1" applyFill="1" applyBorder="1" applyAlignment="1" applyProtection="1">
      <alignment horizontal="center" vertical="center" wrapText="1"/>
      <protection locked="0"/>
    </xf>
    <xf numFmtId="0" fontId="7" fillId="0" borderId="0" xfId="0" applyFont="1" applyAlignment="1" applyProtection="1">
      <alignment horizontal="center" vertical="top" wrapText="1"/>
      <protection locked="0"/>
    </xf>
    <xf numFmtId="0" fontId="24" fillId="0" borderId="0" xfId="0" applyFont="1" applyAlignment="1" applyProtection="1">
      <alignment horizontal="center" vertical="center"/>
      <protection locked="0"/>
    </xf>
    <xf numFmtId="0" fontId="28" fillId="0" borderId="0" xfId="0" applyFont="1" applyAlignment="1" applyProtection="1">
      <alignment horizontal="center"/>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282014</xdr:rowOff>
    </xdr:from>
    <xdr:to>
      <xdr:col>0</xdr:col>
      <xdr:colOff>2436791</xdr:colOff>
      <xdr:row>2</xdr:row>
      <xdr:rowOff>282014</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853514"/>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0</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3/2014/TT-BTTT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L94"/>
  <sheetViews>
    <sheetView tabSelected="1" topLeftCell="A32" zoomScaleNormal="100" workbookViewId="0">
      <selection activeCell="I16" sqref="I16"/>
    </sheetView>
  </sheetViews>
  <sheetFormatPr defaultRowHeight="15" x14ac:dyDescent="0.25"/>
  <cols>
    <col min="1" max="1" width="39.28515625" customWidth="1"/>
    <col min="2" max="2" width="6.28515625" customWidth="1"/>
    <col min="3" max="3" width="7.85546875" customWidth="1"/>
    <col min="4" max="4" width="11.28515625" customWidth="1"/>
    <col min="5" max="5" width="21" customWidth="1"/>
    <col min="6" max="6" width="7.28515625" customWidth="1"/>
    <col min="7" max="7" width="11.7109375" customWidth="1"/>
    <col min="8" max="8" width="20.140625" customWidth="1"/>
  </cols>
  <sheetData>
    <row r="1" spans="1:8" s="30" customFormat="1" ht="12.2" customHeight="1" x14ac:dyDescent="0.25">
      <c r="A1" s="59" t="s">
        <v>79</v>
      </c>
      <c r="B1" s="60"/>
      <c r="C1" s="73" t="s">
        <v>62</v>
      </c>
      <c r="D1" s="73"/>
      <c r="E1" s="73"/>
      <c r="F1" s="73"/>
      <c r="G1" s="73"/>
      <c r="H1" s="73"/>
    </row>
    <row r="2" spans="1:8" s="30" customFormat="1" ht="33.6" customHeight="1" x14ac:dyDescent="0.25">
      <c r="A2" s="60"/>
      <c r="B2" s="60"/>
      <c r="C2" s="73"/>
      <c r="D2" s="73"/>
      <c r="E2" s="73"/>
      <c r="F2" s="73"/>
      <c r="G2" s="73"/>
      <c r="H2" s="73"/>
    </row>
    <row r="3" spans="1:8" s="30" customFormat="1" ht="30.6" customHeight="1" x14ac:dyDescent="0.25">
      <c r="A3" s="60"/>
      <c r="B3" s="60"/>
    </row>
    <row r="4" spans="1:8" s="30" customFormat="1" x14ac:dyDescent="0.25"/>
    <row r="5" spans="1:8" s="30" customFormat="1" ht="67.5" customHeight="1" x14ac:dyDescent="0.35">
      <c r="A5" s="62" t="s">
        <v>63</v>
      </c>
      <c r="B5" s="63"/>
      <c r="C5" s="63"/>
      <c r="D5" s="63"/>
      <c r="E5" s="63"/>
      <c r="F5" s="63"/>
      <c r="G5" s="63"/>
      <c r="H5" s="63"/>
    </row>
    <row r="6" spans="1:8" s="30" customFormat="1" x14ac:dyDescent="0.25"/>
    <row r="7" spans="1:8" s="30" customFormat="1" ht="22.15" customHeight="1" x14ac:dyDescent="0.25">
      <c r="A7" s="52" t="s">
        <v>64</v>
      </c>
      <c r="B7" s="74" t="s">
        <v>93</v>
      </c>
      <c r="C7" s="74"/>
      <c r="D7" s="74"/>
      <c r="E7" s="74"/>
      <c r="F7" s="53"/>
      <c r="G7" s="53"/>
      <c r="H7" s="53"/>
    </row>
    <row r="8" spans="1:8" s="30" customFormat="1" ht="20.100000000000001" customHeight="1" x14ac:dyDescent="0.25">
      <c r="A8" s="52" t="s">
        <v>66</v>
      </c>
      <c r="B8" s="57" t="s">
        <v>68</v>
      </c>
      <c r="C8" s="55"/>
      <c r="D8" s="55"/>
      <c r="E8" s="56"/>
      <c r="F8" s="53"/>
      <c r="G8" s="53"/>
      <c r="H8" s="53"/>
    </row>
    <row r="9" spans="1:8" s="30" customFormat="1" ht="21.4" customHeight="1" x14ac:dyDescent="0.25">
      <c r="A9" s="52" t="s">
        <v>65</v>
      </c>
      <c r="B9" s="57" t="s">
        <v>67</v>
      </c>
      <c r="C9" s="55"/>
      <c r="D9" s="55"/>
      <c r="E9" s="55"/>
      <c r="F9" s="53"/>
      <c r="G9" s="53"/>
      <c r="H9" s="53"/>
    </row>
    <row r="10" spans="1:8" s="30" customFormat="1" ht="20.100000000000001" customHeight="1" x14ac:dyDescent="0.25">
      <c r="A10" s="52" t="s">
        <v>82</v>
      </c>
      <c r="B10" s="54"/>
      <c r="C10" s="53"/>
      <c r="D10" s="53"/>
      <c r="E10" s="53"/>
      <c r="F10" s="53"/>
      <c r="G10" s="53"/>
      <c r="H10" s="53"/>
    </row>
    <row r="11" spans="1:8" s="30" customFormat="1" ht="11.45" customHeight="1" thickBot="1" x14ac:dyDescent="0.3"/>
    <row r="12" spans="1:8" ht="17.45" customHeight="1" thickBot="1" x14ac:dyDescent="0.3">
      <c r="A12" s="66" t="s">
        <v>0</v>
      </c>
      <c r="B12" s="68" t="s">
        <v>1</v>
      </c>
      <c r="C12" s="70" t="s">
        <v>2</v>
      </c>
      <c r="D12" s="71"/>
      <c r="E12" s="72"/>
      <c r="F12" s="70" t="s">
        <v>71</v>
      </c>
      <c r="G12" s="71"/>
      <c r="H12" s="72"/>
    </row>
    <row r="13" spans="1:8" ht="181.15" customHeight="1" thickBot="1" x14ac:dyDescent="0.3">
      <c r="A13" s="67"/>
      <c r="B13" s="69"/>
      <c r="C13" s="45" t="s">
        <v>69</v>
      </c>
      <c r="D13" s="45" t="s">
        <v>76</v>
      </c>
      <c r="E13" s="46" t="s">
        <v>70</v>
      </c>
      <c r="F13" s="45" t="s">
        <v>69</v>
      </c>
      <c r="G13" s="47" t="s">
        <v>76</v>
      </c>
      <c r="H13" s="46" t="s">
        <v>77</v>
      </c>
    </row>
    <row r="14" spans="1:8" ht="16.5" thickBot="1" x14ac:dyDescent="0.3">
      <c r="A14" s="4" t="s">
        <v>3</v>
      </c>
      <c r="B14" s="32">
        <v>18</v>
      </c>
      <c r="C14" s="33">
        <f>ROUND(C15+C22+C25,0)</f>
        <v>16</v>
      </c>
      <c r="D14" s="34">
        <f>C14/$B$14</f>
        <v>0.88888888888888884</v>
      </c>
      <c r="E14" s="28"/>
      <c r="F14" s="33">
        <f>ROUND(F15+F22+F25,0)</f>
        <v>16</v>
      </c>
      <c r="G14" s="34">
        <f>F14/$B14</f>
        <v>0.88888888888888884</v>
      </c>
      <c r="H14" s="5"/>
    </row>
    <row r="15" spans="1:8" ht="16.5" thickBot="1" x14ac:dyDescent="0.3">
      <c r="A15" s="6" t="s">
        <v>4</v>
      </c>
      <c r="B15" s="35">
        <v>12</v>
      </c>
      <c r="C15" s="36">
        <f>IF(SUM(C16:C21)&gt;12,"12",SUM(C16:C21))</f>
        <v>11</v>
      </c>
      <c r="D15" s="37">
        <f>C15/B15</f>
        <v>0.91666666666666663</v>
      </c>
      <c r="E15" s="26"/>
      <c r="F15" s="36">
        <f>IF(SUM(F16:F21)&gt;12,"12",SUM(F16:F21))</f>
        <v>11</v>
      </c>
      <c r="G15" s="37">
        <f t="shared" ref="G15:G74" si="0">F15/$B15</f>
        <v>0.91666666666666663</v>
      </c>
      <c r="H15" s="2"/>
    </row>
    <row r="16" spans="1:8" ht="125.25" customHeight="1" thickBot="1" x14ac:dyDescent="0.3">
      <c r="A16" s="48" t="s">
        <v>78</v>
      </c>
      <c r="B16" s="38">
        <v>2</v>
      </c>
      <c r="C16" s="8">
        <v>2</v>
      </c>
      <c r="D16" s="39">
        <f>IF(C16/B16&gt;1,"100%",C16/B16)</f>
        <v>1</v>
      </c>
      <c r="E16" s="9" t="s">
        <v>96</v>
      </c>
      <c r="F16" s="10">
        <v>2</v>
      </c>
      <c r="G16" s="39">
        <f t="shared" si="0"/>
        <v>1</v>
      </c>
      <c r="H16" s="9" t="s">
        <v>96</v>
      </c>
    </row>
    <row r="17" spans="1:8" ht="24.75" thickBot="1" x14ac:dyDescent="0.3">
      <c r="A17" s="11" t="s">
        <v>5</v>
      </c>
      <c r="B17" s="38">
        <v>2</v>
      </c>
      <c r="C17" s="8">
        <v>2</v>
      </c>
      <c r="D17" s="39">
        <f t="shared" ref="D17:D21" si="1">IF(C17/B17&gt;1,"100%",C17/B17)</f>
        <v>1</v>
      </c>
      <c r="E17" s="9"/>
      <c r="F17" s="10">
        <v>2</v>
      </c>
      <c r="G17" s="39">
        <f t="shared" si="0"/>
        <v>1</v>
      </c>
      <c r="H17" s="9"/>
    </row>
    <row r="18" spans="1:8" ht="16.5" thickBot="1" x14ac:dyDescent="0.3">
      <c r="A18" s="11" t="s">
        <v>6</v>
      </c>
      <c r="B18" s="38">
        <v>2</v>
      </c>
      <c r="C18" s="8">
        <v>2</v>
      </c>
      <c r="D18" s="39">
        <f t="shared" si="1"/>
        <v>1</v>
      </c>
      <c r="E18" s="9"/>
      <c r="F18" s="10">
        <v>2</v>
      </c>
      <c r="G18" s="39">
        <f t="shared" si="0"/>
        <v>1</v>
      </c>
      <c r="H18" s="9"/>
    </row>
    <row r="19" spans="1:8" ht="44.45" customHeight="1" thickBot="1" x14ac:dyDescent="0.3">
      <c r="A19" s="11" t="s">
        <v>7</v>
      </c>
      <c r="B19" s="38">
        <v>2</v>
      </c>
      <c r="C19" s="8">
        <v>2</v>
      </c>
      <c r="D19" s="39">
        <f t="shared" si="1"/>
        <v>1</v>
      </c>
      <c r="E19" s="9"/>
      <c r="F19" s="10">
        <v>2</v>
      </c>
      <c r="G19" s="39">
        <f t="shared" si="0"/>
        <v>1</v>
      </c>
      <c r="H19" s="9"/>
    </row>
    <row r="20" spans="1:8" ht="24.75" thickBot="1" x14ac:dyDescent="0.3">
      <c r="A20" s="11" t="s">
        <v>8</v>
      </c>
      <c r="B20" s="38">
        <v>2</v>
      </c>
      <c r="C20" s="8">
        <v>2</v>
      </c>
      <c r="D20" s="39">
        <f t="shared" si="1"/>
        <v>1</v>
      </c>
      <c r="E20" s="9"/>
      <c r="F20" s="10">
        <v>2</v>
      </c>
      <c r="G20" s="39">
        <f t="shared" si="0"/>
        <v>1</v>
      </c>
      <c r="H20" s="9"/>
    </row>
    <row r="21" spans="1:8" ht="29.45" customHeight="1" thickBot="1" x14ac:dyDescent="0.3">
      <c r="A21" s="11" t="s">
        <v>9</v>
      </c>
      <c r="B21" s="38">
        <v>2</v>
      </c>
      <c r="C21" s="8">
        <v>1</v>
      </c>
      <c r="D21" s="39">
        <f t="shared" si="1"/>
        <v>0.5</v>
      </c>
      <c r="E21" s="9"/>
      <c r="F21" s="10">
        <v>1</v>
      </c>
      <c r="G21" s="39">
        <f t="shared" si="0"/>
        <v>0.5</v>
      </c>
      <c r="H21" s="9"/>
    </row>
    <row r="22" spans="1:8" ht="16.5" thickBot="1" x14ac:dyDescent="0.3">
      <c r="A22" s="6" t="s">
        <v>10</v>
      </c>
      <c r="B22" s="35">
        <v>4</v>
      </c>
      <c r="C22" s="36">
        <f>IF(SUM(C23:C24)&gt;4,"4",SUM(C23:C24))</f>
        <v>3</v>
      </c>
      <c r="D22" s="37">
        <f>C22/B22</f>
        <v>0.75</v>
      </c>
      <c r="E22" s="29"/>
      <c r="F22" s="36">
        <f t="shared" ref="F22" si="2">IF(SUM(F23:F24)&gt;4,"4",SUM(F23:F24))</f>
        <v>3</v>
      </c>
      <c r="G22" s="37">
        <f t="shared" si="0"/>
        <v>0.75</v>
      </c>
      <c r="H22" s="12"/>
    </row>
    <row r="23" spans="1:8" ht="132" customHeight="1" thickBot="1" x14ac:dyDescent="0.3">
      <c r="A23" s="11" t="s">
        <v>72</v>
      </c>
      <c r="B23" s="40">
        <v>2</v>
      </c>
      <c r="C23" s="8">
        <v>2</v>
      </c>
      <c r="D23" s="39">
        <f>IF(C23/B23&gt;1,"100%",C23/B23)</f>
        <v>1</v>
      </c>
      <c r="E23" s="9" t="s">
        <v>83</v>
      </c>
      <c r="F23" s="10">
        <v>2</v>
      </c>
      <c r="G23" s="39">
        <f t="shared" si="0"/>
        <v>1</v>
      </c>
      <c r="H23" s="9" t="s">
        <v>83</v>
      </c>
    </row>
    <row r="24" spans="1:8" ht="74.45" customHeight="1" thickBot="1" x14ac:dyDescent="0.3">
      <c r="A24" s="11" t="s">
        <v>73</v>
      </c>
      <c r="B24" s="38">
        <v>2</v>
      </c>
      <c r="C24" s="8">
        <v>1</v>
      </c>
      <c r="D24" s="39">
        <f>IF(C24/B24&gt;1,"100%",C24/B24)</f>
        <v>0.5</v>
      </c>
      <c r="E24" s="9"/>
      <c r="F24" s="10">
        <v>1</v>
      </c>
      <c r="G24" s="39">
        <f t="shared" si="0"/>
        <v>0.5</v>
      </c>
      <c r="H24" s="9"/>
    </row>
    <row r="25" spans="1:8" ht="16.5" thickBot="1" x14ac:dyDescent="0.3">
      <c r="A25" s="6" t="s">
        <v>11</v>
      </c>
      <c r="B25" s="35">
        <v>2</v>
      </c>
      <c r="C25" s="36">
        <f>IF(SUM(C26:C26)&gt;2,"2",SUM(C26:C26))</f>
        <v>2</v>
      </c>
      <c r="D25" s="37">
        <f>C25/B25</f>
        <v>1</v>
      </c>
      <c r="E25" s="29"/>
      <c r="F25" s="36">
        <f>IF(SUM(F26:F26)&gt;4,"4",SUM(F26:F26))</f>
        <v>2</v>
      </c>
      <c r="G25" s="37">
        <f t="shared" si="0"/>
        <v>1</v>
      </c>
      <c r="H25" s="13"/>
    </row>
    <row r="26" spans="1:8" ht="63.6" customHeight="1" thickBot="1" x14ac:dyDescent="0.3">
      <c r="A26" s="11" t="s">
        <v>74</v>
      </c>
      <c r="B26" s="38">
        <v>2</v>
      </c>
      <c r="C26" s="8">
        <v>2</v>
      </c>
      <c r="D26" s="39">
        <f>IF(C26/B26&gt;1,"100%",C26/B26)</f>
        <v>1</v>
      </c>
      <c r="E26" s="9" t="s">
        <v>84</v>
      </c>
      <c r="F26" s="10">
        <v>2</v>
      </c>
      <c r="G26" s="39">
        <f t="shared" si="0"/>
        <v>1</v>
      </c>
      <c r="H26" s="9" t="s">
        <v>84</v>
      </c>
    </row>
    <row r="27" spans="1:8" ht="16.5" thickBot="1" x14ac:dyDescent="0.3">
      <c r="A27" s="4" t="s">
        <v>12</v>
      </c>
      <c r="B27" s="32">
        <v>52</v>
      </c>
      <c r="C27" s="33">
        <f>ROUND(C28+C31+C38+C43+C46+C49+C52+C57+C60,0)</f>
        <v>49</v>
      </c>
      <c r="D27" s="34">
        <f>C27/$B$27</f>
        <v>0.94230769230769229</v>
      </c>
      <c r="E27" s="27"/>
      <c r="F27" s="33">
        <f t="shared" ref="F27" si="3">ROUND(F28+F31+F38+F43+F46+F49+F52+F57+F60,0)</f>
        <v>49</v>
      </c>
      <c r="G27" s="34">
        <f t="shared" si="0"/>
        <v>0.94230769230769229</v>
      </c>
      <c r="H27" s="14"/>
    </row>
    <row r="28" spans="1:8" ht="32.25" thickBot="1" x14ac:dyDescent="0.3">
      <c r="A28" s="6" t="s">
        <v>13</v>
      </c>
      <c r="B28" s="35">
        <v>4</v>
      </c>
      <c r="C28" s="36">
        <f>IF(SUM(C29:C30)&gt;4,"4",SUM(C29:C30))</f>
        <v>4</v>
      </c>
      <c r="D28" s="37">
        <f>C28/B28</f>
        <v>1</v>
      </c>
      <c r="E28" s="29"/>
      <c r="F28" s="36">
        <f t="shared" ref="F28" si="4">IF(SUM(F29:F30)&gt;4,"4",SUM(F29:F30))</f>
        <v>4</v>
      </c>
      <c r="G28" s="37">
        <f t="shared" si="0"/>
        <v>1</v>
      </c>
      <c r="H28" s="15"/>
    </row>
    <row r="29" spans="1:8" ht="88.9" customHeight="1" thickBot="1" x14ac:dyDescent="0.3">
      <c r="A29" s="11" t="s">
        <v>14</v>
      </c>
      <c r="B29" s="38">
        <v>2</v>
      </c>
      <c r="C29" s="8">
        <v>2</v>
      </c>
      <c r="D29" s="39">
        <f>IF(C29/B29&gt;1,"100%",C29/B29)</f>
        <v>1</v>
      </c>
      <c r="E29" s="9" t="s">
        <v>85</v>
      </c>
      <c r="F29" s="10">
        <v>2</v>
      </c>
      <c r="G29" s="39">
        <f t="shared" si="0"/>
        <v>1</v>
      </c>
      <c r="H29" s="9" t="s">
        <v>85</v>
      </c>
    </row>
    <row r="30" spans="1:8" ht="16.5" thickBot="1" x14ac:dyDescent="0.3">
      <c r="A30" s="11" t="s">
        <v>15</v>
      </c>
      <c r="B30" s="38">
        <v>2</v>
      </c>
      <c r="C30" s="8">
        <v>2</v>
      </c>
      <c r="D30" s="39">
        <f>IF(C30/B30&gt;1,"100%",C30/B30)</f>
        <v>1</v>
      </c>
      <c r="E30" s="9"/>
      <c r="F30" s="10">
        <v>2</v>
      </c>
      <c r="G30" s="39">
        <f t="shared" si="0"/>
        <v>1</v>
      </c>
      <c r="H30" s="9"/>
    </row>
    <row r="31" spans="1:8" ht="32.25" thickBot="1" x14ac:dyDescent="0.3">
      <c r="A31" s="6" t="s">
        <v>16</v>
      </c>
      <c r="B31" s="35">
        <v>12</v>
      </c>
      <c r="C31" s="36">
        <f>IF(SUM(C32:C37)&gt;12,"12",SUM(C32:C37))</f>
        <v>10</v>
      </c>
      <c r="D31" s="37">
        <f>C31/B31</f>
        <v>0.83333333333333337</v>
      </c>
      <c r="E31" s="29"/>
      <c r="F31" s="36">
        <f t="shared" ref="F31" si="5">IF(SUM(F32:F37)&gt;12,"12",SUM(F32:F37))</f>
        <v>10</v>
      </c>
      <c r="G31" s="37">
        <f t="shared" si="0"/>
        <v>0.83333333333333337</v>
      </c>
      <c r="H31" s="15"/>
    </row>
    <row r="32" spans="1:8" ht="36.75" thickBot="1" x14ac:dyDescent="0.3">
      <c r="A32" s="49" t="s">
        <v>75</v>
      </c>
      <c r="B32" s="38">
        <v>2</v>
      </c>
      <c r="C32" s="8">
        <v>2</v>
      </c>
      <c r="D32" s="39">
        <f>IF(C32/B32&gt;1,"100%",C32/B32)</f>
        <v>1</v>
      </c>
      <c r="E32" s="9" t="s">
        <v>86</v>
      </c>
      <c r="F32" s="10">
        <v>2</v>
      </c>
      <c r="G32" s="39">
        <f t="shared" si="0"/>
        <v>1</v>
      </c>
      <c r="H32" s="9" t="s">
        <v>86</v>
      </c>
    </row>
    <row r="33" spans="1:8" ht="24.75" thickBot="1" x14ac:dyDescent="0.3">
      <c r="A33" s="11" t="s">
        <v>17</v>
      </c>
      <c r="B33" s="38">
        <v>2</v>
      </c>
      <c r="C33" s="8">
        <v>2</v>
      </c>
      <c r="D33" s="39">
        <f t="shared" ref="D33:D37" si="6">IF(C33/B33&gt;1,"100%",C33/B33)</f>
        <v>1</v>
      </c>
      <c r="E33" s="9" t="s">
        <v>87</v>
      </c>
      <c r="F33" s="10">
        <v>2</v>
      </c>
      <c r="G33" s="39">
        <f t="shared" si="0"/>
        <v>1</v>
      </c>
      <c r="H33" s="9" t="s">
        <v>87</v>
      </c>
    </row>
    <row r="34" spans="1:8" ht="36.75" thickBot="1" x14ac:dyDescent="0.3">
      <c r="A34" s="11" t="s">
        <v>18</v>
      </c>
      <c r="B34" s="38">
        <v>2</v>
      </c>
      <c r="C34" s="8">
        <v>2</v>
      </c>
      <c r="D34" s="39">
        <f t="shared" si="6"/>
        <v>1</v>
      </c>
      <c r="E34" s="9"/>
      <c r="F34" s="10">
        <v>2</v>
      </c>
      <c r="G34" s="39">
        <f t="shared" si="0"/>
        <v>1</v>
      </c>
      <c r="H34" s="9"/>
    </row>
    <row r="35" spans="1:8" ht="24.75" thickBot="1" x14ac:dyDescent="0.3">
      <c r="A35" s="11" t="s">
        <v>19</v>
      </c>
      <c r="B35" s="38">
        <v>2</v>
      </c>
      <c r="C35" s="8">
        <v>2</v>
      </c>
      <c r="D35" s="39">
        <f t="shared" si="6"/>
        <v>1</v>
      </c>
      <c r="E35" s="9"/>
      <c r="F35" s="10">
        <v>2</v>
      </c>
      <c r="G35" s="39">
        <f t="shared" si="0"/>
        <v>1</v>
      </c>
      <c r="H35" s="9"/>
    </row>
    <row r="36" spans="1:8" ht="24.75" thickBot="1" x14ac:dyDescent="0.3">
      <c r="A36" s="11" t="s">
        <v>20</v>
      </c>
      <c r="B36" s="38">
        <v>2</v>
      </c>
      <c r="C36" s="8">
        <v>1</v>
      </c>
      <c r="D36" s="39">
        <f t="shared" si="6"/>
        <v>0.5</v>
      </c>
      <c r="E36" s="9"/>
      <c r="F36" s="10">
        <v>1</v>
      </c>
      <c r="G36" s="39">
        <f t="shared" si="0"/>
        <v>0.5</v>
      </c>
      <c r="H36" s="9"/>
    </row>
    <row r="37" spans="1:8" ht="48.75" thickBot="1" x14ac:dyDescent="0.3">
      <c r="A37" s="11" t="s">
        <v>21</v>
      </c>
      <c r="B37" s="38">
        <v>2</v>
      </c>
      <c r="C37" s="8">
        <v>1</v>
      </c>
      <c r="D37" s="39">
        <f t="shared" si="6"/>
        <v>0.5</v>
      </c>
      <c r="E37" s="9"/>
      <c r="F37" s="10">
        <v>1</v>
      </c>
      <c r="G37" s="39">
        <f t="shared" si="0"/>
        <v>0.5</v>
      </c>
      <c r="H37" s="9"/>
    </row>
    <row r="38" spans="1:8" ht="32.25" thickBot="1" x14ac:dyDescent="0.3">
      <c r="A38" s="6" t="s">
        <v>22</v>
      </c>
      <c r="B38" s="35">
        <v>8</v>
      </c>
      <c r="C38" s="36">
        <f>IF(SUM(C39:C42)&gt;8,"8",SUM(C39:C42))</f>
        <v>8</v>
      </c>
      <c r="D38" s="37">
        <f>C38/B38</f>
        <v>1</v>
      </c>
      <c r="E38" s="29"/>
      <c r="F38" s="36">
        <f t="shared" ref="F38" si="7">IF(SUM(F39:F42)&gt;8,"8",SUM(F39:F42))</f>
        <v>8</v>
      </c>
      <c r="G38" s="37">
        <f t="shared" si="0"/>
        <v>1</v>
      </c>
      <c r="H38" s="15"/>
    </row>
    <row r="39" spans="1:8" ht="36.75" thickBot="1" x14ac:dyDescent="0.3">
      <c r="A39" s="11" t="s">
        <v>23</v>
      </c>
      <c r="B39" s="38">
        <v>2</v>
      </c>
      <c r="C39" s="8">
        <v>2</v>
      </c>
      <c r="D39" s="39">
        <f>IF(C39/B39&gt;1,"100%",C39/B39)</f>
        <v>1</v>
      </c>
      <c r="E39" s="9"/>
      <c r="F39" s="10">
        <v>2</v>
      </c>
      <c r="G39" s="39">
        <f t="shared" si="0"/>
        <v>1</v>
      </c>
      <c r="H39" s="9"/>
    </row>
    <row r="40" spans="1:8" ht="24.75" thickBot="1" x14ac:dyDescent="0.3">
      <c r="A40" s="11" t="s">
        <v>24</v>
      </c>
      <c r="B40" s="38">
        <v>2</v>
      </c>
      <c r="C40" s="8">
        <v>2</v>
      </c>
      <c r="D40" s="39">
        <f t="shared" ref="D40:D42" si="8">IF(C40/B40&gt;1,"100%",C40/B40)</f>
        <v>1</v>
      </c>
      <c r="E40" s="9"/>
      <c r="F40" s="10">
        <v>2</v>
      </c>
      <c r="G40" s="39">
        <f t="shared" si="0"/>
        <v>1</v>
      </c>
      <c r="H40" s="9"/>
    </row>
    <row r="41" spans="1:8" ht="49.5" customHeight="1" thickBot="1" x14ac:dyDescent="0.3">
      <c r="A41" s="11" t="s">
        <v>25</v>
      </c>
      <c r="B41" s="38">
        <v>2</v>
      </c>
      <c r="C41" s="8">
        <v>2</v>
      </c>
      <c r="D41" s="39">
        <f t="shared" si="8"/>
        <v>1</v>
      </c>
      <c r="E41" s="9"/>
      <c r="F41" s="10">
        <v>2</v>
      </c>
      <c r="G41" s="39">
        <f t="shared" si="0"/>
        <v>1</v>
      </c>
      <c r="H41" s="9"/>
    </row>
    <row r="42" spans="1:8" ht="44.1" customHeight="1" thickBot="1" x14ac:dyDescent="0.3">
      <c r="A42" s="11" t="s">
        <v>26</v>
      </c>
      <c r="B42" s="38">
        <v>2</v>
      </c>
      <c r="C42" s="8">
        <v>2</v>
      </c>
      <c r="D42" s="39">
        <f t="shared" si="8"/>
        <v>1</v>
      </c>
      <c r="E42" s="9"/>
      <c r="F42" s="10">
        <v>2</v>
      </c>
      <c r="G42" s="39">
        <f t="shared" si="0"/>
        <v>1</v>
      </c>
      <c r="H42" s="9"/>
    </row>
    <row r="43" spans="1:8" ht="32.25" thickBot="1" x14ac:dyDescent="0.3">
      <c r="A43" s="6" t="s">
        <v>27</v>
      </c>
      <c r="B43" s="35">
        <v>4</v>
      </c>
      <c r="C43" s="36">
        <f>IF(SUM(C44:C45)&gt;4,"4",SUM(C44:C45))</f>
        <v>4</v>
      </c>
      <c r="D43" s="37">
        <f>C43/B43</f>
        <v>1</v>
      </c>
      <c r="E43" s="29"/>
      <c r="F43" s="36">
        <f t="shared" ref="F43" si="9">IF(SUM(F44:F45)&gt;4,"4",SUM(F44:F45))</f>
        <v>4</v>
      </c>
      <c r="G43" s="37">
        <f t="shared" si="0"/>
        <v>1</v>
      </c>
      <c r="H43" s="15"/>
    </row>
    <row r="44" spans="1:8" ht="36.75" thickBot="1" x14ac:dyDescent="0.3">
      <c r="A44" s="11" t="s">
        <v>28</v>
      </c>
      <c r="B44" s="38">
        <v>2</v>
      </c>
      <c r="C44" s="8">
        <v>2</v>
      </c>
      <c r="D44" s="39">
        <f>IF(C44/B44&gt;1,"100%",C44/B44)</f>
        <v>1</v>
      </c>
      <c r="E44" s="9"/>
      <c r="F44" s="10">
        <v>2</v>
      </c>
      <c r="G44" s="39">
        <f t="shared" si="0"/>
        <v>1</v>
      </c>
      <c r="H44" s="9"/>
    </row>
    <row r="45" spans="1:8" ht="48" customHeight="1" thickBot="1" x14ac:dyDescent="0.3">
      <c r="A45" s="11" t="s">
        <v>29</v>
      </c>
      <c r="B45" s="38">
        <v>2</v>
      </c>
      <c r="C45" s="8">
        <v>2</v>
      </c>
      <c r="D45" s="39">
        <f>IF(C45/B45&gt;1,"100%",C45/B45)</f>
        <v>1</v>
      </c>
      <c r="E45" s="9"/>
      <c r="F45" s="10">
        <v>2</v>
      </c>
      <c r="G45" s="39">
        <f t="shared" si="0"/>
        <v>1</v>
      </c>
      <c r="H45" s="9"/>
    </row>
    <row r="46" spans="1:8" ht="16.5" thickBot="1" x14ac:dyDescent="0.3">
      <c r="A46" s="6" t="s">
        <v>30</v>
      </c>
      <c r="B46" s="35">
        <v>4</v>
      </c>
      <c r="C46" s="36">
        <f>IF(SUM(C47:C48)&gt;4,"4",SUM(C47:C48))</f>
        <v>4</v>
      </c>
      <c r="D46" s="37">
        <f>C46/B46</f>
        <v>1</v>
      </c>
      <c r="E46" s="29"/>
      <c r="F46" s="36">
        <f t="shared" ref="F46" si="10">IF(SUM(F47:F48)&gt;4,"4",SUM(F47:F48))</f>
        <v>4</v>
      </c>
      <c r="G46" s="37">
        <f t="shared" si="0"/>
        <v>1</v>
      </c>
      <c r="H46" s="15"/>
    </row>
    <row r="47" spans="1:8" ht="24.75" thickBot="1" x14ac:dyDescent="0.3">
      <c r="A47" s="11" t="s">
        <v>31</v>
      </c>
      <c r="B47" s="38">
        <v>2</v>
      </c>
      <c r="C47" s="8">
        <v>2</v>
      </c>
      <c r="D47" s="39">
        <f>IF(C47/B47&gt;1,"100%",C47/B47)</f>
        <v>1</v>
      </c>
      <c r="E47" s="9"/>
      <c r="F47" s="10">
        <v>2</v>
      </c>
      <c r="G47" s="39">
        <f t="shared" si="0"/>
        <v>1</v>
      </c>
      <c r="H47" s="9"/>
    </row>
    <row r="48" spans="1:8" ht="28.5" thickBot="1" x14ac:dyDescent="0.3">
      <c r="A48" s="7" t="s">
        <v>61</v>
      </c>
      <c r="B48" s="38">
        <v>2</v>
      </c>
      <c r="C48" s="8">
        <v>2</v>
      </c>
      <c r="D48" s="39">
        <f>IF(C48/B48&gt;1,"100%",C48/B48)</f>
        <v>1</v>
      </c>
      <c r="E48" s="9"/>
      <c r="F48" s="10">
        <v>2</v>
      </c>
      <c r="G48" s="39">
        <f t="shared" si="0"/>
        <v>1</v>
      </c>
      <c r="H48" s="9"/>
    </row>
    <row r="49" spans="1:8" ht="32.25" thickBot="1" x14ac:dyDescent="0.3">
      <c r="A49" s="6" t="s">
        <v>32</v>
      </c>
      <c r="B49" s="35">
        <v>4</v>
      </c>
      <c r="C49" s="36">
        <f>IF(SUM(C50:C51)&gt;4,"4",SUM(C50:C51))</f>
        <v>4</v>
      </c>
      <c r="D49" s="37">
        <f>C49/B49</f>
        <v>1</v>
      </c>
      <c r="E49" s="29"/>
      <c r="F49" s="36">
        <f t="shared" ref="F49" si="11">IF(SUM(F50:F51)&gt;4,"4",SUM(F50:F51))</f>
        <v>4</v>
      </c>
      <c r="G49" s="37">
        <f t="shared" si="0"/>
        <v>1</v>
      </c>
      <c r="H49" s="15"/>
    </row>
    <row r="50" spans="1:8" ht="24.75" thickBot="1" x14ac:dyDescent="0.3">
      <c r="A50" s="11" t="s">
        <v>33</v>
      </c>
      <c r="B50" s="38">
        <v>2</v>
      </c>
      <c r="C50" s="8">
        <v>2</v>
      </c>
      <c r="D50" s="39">
        <f>IF(C50/B50&gt;1,"100%",C50/B50)</f>
        <v>1</v>
      </c>
      <c r="E50" s="9"/>
      <c r="F50" s="10">
        <v>2</v>
      </c>
      <c r="G50" s="39">
        <f t="shared" si="0"/>
        <v>1</v>
      </c>
      <c r="H50" s="9"/>
    </row>
    <row r="51" spans="1:8" ht="36.75" thickBot="1" x14ac:dyDescent="0.3">
      <c r="A51" s="11" t="s">
        <v>34</v>
      </c>
      <c r="B51" s="38">
        <v>2</v>
      </c>
      <c r="C51" s="8">
        <v>2</v>
      </c>
      <c r="D51" s="39">
        <f>IF(C51/B51&gt;1,"100%",C51/B51)</f>
        <v>1</v>
      </c>
      <c r="E51" s="9" t="s">
        <v>88</v>
      </c>
      <c r="F51" s="10">
        <v>2</v>
      </c>
      <c r="G51" s="39">
        <f t="shared" si="0"/>
        <v>1</v>
      </c>
      <c r="H51" s="9" t="s">
        <v>88</v>
      </c>
    </row>
    <row r="52" spans="1:8" ht="32.25" thickBot="1" x14ac:dyDescent="0.3">
      <c r="A52" s="16" t="s">
        <v>35</v>
      </c>
      <c r="B52" s="35">
        <v>8</v>
      </c>
      <c r="C52" s="36">
        <f>IF(SUM(C53:C56)&gt;8,"8",SUM(C53:C56))</f>
        <v>8</v>
      </c>
      <c r="D52" s="37">
        <f>C52/B52</f>
        <v>1</v>
      </c>
      <c r="E52" s="29"/>
      <c r="F52" s="36">
        <f t="shared" ref="F52" si="12">IF(SUM(F53:F56)&gt;8,"8",SUM(F53:F56))</f>
        <v>8</v>
      </c>
      <c r="G52" s="37">
        <f t="shared" si="0"/>
        <v>1</v>
      </c>
      <c r="H52" s="15"/>
    </row>
    <row r="53" spans="1:8" ht="24.75" thickBot="1" x14ac:dyDescent="0.3">
      <c r="A53" s="11" t="s">
        <v>36</v>
      </c>
      <c r="B53" s="38">
        <v>2</v>
      </c>
      <c r="C53" s="8">
        <v>2</v>
      </c>
      <c r="D53" s="39">
        <f>IF(C53/B53&gt;1,"100%",C53/B53)</f>
        <v>1</v>
      </c>
      <c r="E53" s="9" t="s">
        <v>89</v>
      </c>
      <c r="F53" s="10">
        <v>2</v>
      </c>
      <c r="G53" s="39">
        <f t="shared" si="0"/>
        <v>1</v>
      </c>
      <c r="H53" s="9" t="s">
        <v>89</v>
      </c>
    </row>
    <row r="54" spans="1:8" ht="36.75" thickBot="1" x14ac:dyDescent="0.3">
      <c r="A54" s="11" t="s">
        <v>37</v>
      </c>
      <c r="B54" s="38">
        <v>2</v>
      </c>
      <c r="C54" s="8">
        <v>2</v>
      </c>
      <c r="D54" s="39">
        <f t="shared" ref="D54:D56" si="13">IF(C54/B54&gt;1,"100%",C54/B54)</f>
        <v>1</v>
      </c>
      <c r="E54" s="9" t="s">
        <v>89</v>
      </c>
      <c r="F54" s="10">
        <v>2</v>
      </c>
      <c r="G54" s="39">
        <f t="shared" si="0"/>
        <v>1</v>
      </c>
      <c r="H54" s="9" t="s">
        <v>89</v>
      </c>
    </row>
    <row r="55" spans="1:8" ht="24.75" thickBot="1" x14ac:dyDescent="0.3">
      <c r="A55" s="11" t="s">
        <v>38</v>
      </c>
      <c r="B55" s="38">
        <v>2</v>
      </c>
      <c r="C55" s="8">
        <v>2</v>
      </c>
      <c r="D55" s="39">
        <f t="shared" si="13"/>
        <v>1</v>
      </c>
      <c r="E55" s="9" t="s">
        <v>89</v>
      </c>
      <c r="F55" s="10">
        <v>2</v>
      </c>
      <c r="G55" s="39">
        <f t="shared" si="0"/>
        <v>1</v>
      </c>
      <c r="H55" s="9" t="s">
        <v>89</v>
      </c>
    </row>
    <row r="56" spans="1:8" ht="36.75" thickBot="1" x14ac:dyDescent="0.3">
      <c r="A56" s="11" t="s">
        <v>39</v>
      </c>
      <c r="B56" s="38">
        <v>2</v>
      </c>
      <c r="C56" s="8">
        <v>2</v>
      </c>
      <c r="D56" s="39">
        <f t="shared" si="13"/>
        <v>1</v>
      </c>
      <c r="E56" s="9" t="s">
        <v>89</v>
      </c>
      <c r="F56" s="10">
        <v>2</v>
      </c>
      <c r="G56" s="39">
        <f t="shared" si="0"/>
        <v>1</v>
      </c>
      <c r="H56" s="9" t="s">
        <v>89</v>
      </c>
    </row>
    <row r="57" spans="1:8" ht="32.25" thickBot="1" x14ac:dyDescent="0.3">
      <c r="A57" s="6" t="s">
        <v>40</v>
      </c>
      <c r="B57" s="35">
        <v>4</v>
      </c>
      <c r="C57" s="36">
        <f>IF(SUM(C58:C59)&gt;4,"4",SUM(C58:C59))</f>
        <v>4</v>
      </c>
      <c r="D57" s="37">
        <f>C57/B57</f>
        <v>1</v>
      </c>
      <c r="E57" s="29"/>
      <c r="F57" s="36">
        <f t="shared" ref="F57" si="14">IF(SUM(F58:F59)&gt;4,"4",SUM(F58:F59))</f>
        <v>4</v>
      </c>
      <c r="G57" s="37">
        <f t="shared" si="0"/>
        <v>1</v>
      </c>
      <c r="H57" s="2"/>
    </row>
    <row r="58" spans="1:8" ht="36.75" thickBot="1" x14ac:dyDescent="0.3">
      <c r="A58" s="11" t="s">
        <v>41</v>
      </c>
      <c r="B58" s="38">
        <v>2</v>
      </c>
      <c r="C58" s="8">
        <v>2</v>
      </c>
      <c r="D58" s="39">
        <f>IF(C58/B58&gt;1,"100%",C58/B58)</f>
        <v>1</v>
      </c>
      <c r="E58" s="9" t="s">
        <v>89</v>
      </c>
      <c r="F58" s="10">
        <v>2</v>
      </c>
      <c r="G58" s="39">
        <f t="shared" si="0"/>
        <v>1</v>
      </c>
      <c r="H58" s="9" t="s">
        <v>89</v>
      </c>
    </row>
    <row r="59" spans="1:8" ht="24.75" thickBot="1" x14ac:dyDescent="0.3">
      <c r="A59" s="11" t="s">
        <v>42</v>
      </c>
      <c r="B59" s="38">
        <v>2</v>
      </c>
      <c r="C59" s="8">
        <v>2</v>
      </c>
      <c r="D59" s="39">
        <f>IF(C59/B59&gt;1,"100%",C59/B59)</f>
        <v>1</v>
      </c>
      <c r="E59" s="9" t="s">
        <v>89</v>
      </c>
      <c r="F59" s="10">
        <v>2</v>
      </c>
      <c r="G59" s="39">
        <f t="shared" si="0"/>
        <v>1</v>
      </c>
      <c r="H59" s="9" t="s">
        <v>89</v>
      </c>
    </row>
    <row r="60" spans="1:8" ht="16.5" thickBot="1" x14ac:dyDescent="0.3">
      <c r="A60" s="17" t="s">
        <v>43</v>
      </c>
      <c r="B60" s="35">
        <v>4</v>
      </c>
      <c r="C60" s="36">
        <f>IF(SUM(C61:C62)&gt;4,"4",SUM(C61:C62))</f>
        <v>3</v>
      </c>
      <c r="D60" s="37">
        <f>C60/B60</f>
        <v>0.75</v>
      </c>
      <c r="E60" s="29"/>
      <c r="F60" s="36">
        <f t="shared" ref="F60" si="15">IF(SUM(F61:F62)&gt;4,"4",SUM(F61:F62))</f>
        <v>3</v>
      </c>
      <c r="G60" s="37">
        <f t="shared" si="0"/>
        <v>0.75</v>
      </c>
      <c r="H60" s="2"/>
    </row>
    <row r="61" spans="1:8" ht="48.75" thickBot="1" x14ac:dyDescent="0.3">
      <c r="A61" s="50" t="s">
        <v>44</v>
      </c>
      <c r="B61" s="38">
        <v>2</v>
      </c>
      <c r="C61" s="8">
        <v>2</v>
      </c>
      <c r="D61" s="39">
        <f>IF(C61/B61&gt;1,"100%",C61/B61)</f>
        <v>1</v>
      </c>
      <c r="E61" s="9"/>
      <c r="F61" s="10">
        <v>2</v>
      </c>
      <c r="G61" s="39">
        <f t="shared" si="0"/>
        <v>1</v>
      </c>
      <c r="H61" s="9"/>
    </row>
    <row r="62" spans="1:8" ht="72.75" thickBot="1" x14ac:dyDescent="0.3">
      <c r="A62" s="51" t="s">
        <v>45</v>
      </c>
      <c r="B62" s="38">
        <v>2</v>
      </c>
      <c r="C62" s="8">
        <v>1</v>
      </c>
      <c r="D62" s="39">
        <f>IF(C62/B62&gt;1,"100%",C62/B62)</f>
        <v>0.5</v>
      </c>
      <c r="E62" s="9"/>
      <c r="F62" s="10">
        <v>1</v>
      </c>
      <c r="G62" s="39">
        <f t="shared" si="0"/>
        <v>0.5</v>
      </c>
      <c r="H62" s="9"/>
    </row>
    <row r="63" spans="1:8" ht="32.25" thickBot="1" x14ac:dyDescent="0.3">
      <c r="A63" s="19" t="s">
        <v>46</v>
      </c>
      <c r="B63" s="32">
        <v>16</v>
      </c>
      <c r="C63" s="33">
        <f>ROUND(C64+C69+C72,0)</f>
        <v>14</v>
      </c>
      <c r="D63" s="34">
        <f>C63/$B$63</f>
        <v>0.875</v>
      </c>
      <c r="E63" s="27"/>
      <c r="F63" s="33">
        <f t="shared" ref="F63" si="16">ROUND(F64+F69+F72,0)</f>
        <v>14</v>
      </c>
      <c r="G63" s="34">
        <f t="shared" si="0"/>
        <v>0.875</v>
      </c>
      <c r="H63" s="5"/>
    </row>
    <row r="64" spans="1:8" ht="32.25" thickBot="1" x14ac:dyDescent="0.3">
      <c r="A64" s="17" t="s">
        <v>47</v>
      </c>
      <c r="B64" s="35">
        <v>8</v>
      </c>
      <c r="C64" s="36">
        <f>IF(SUM(C65:C68)&gt;8,"8",SUM(C65:C68))</f>
        <v>8</v>
      </c>
      <c r="D64" s="37">
        <f>C64/B64</f>
        <v>1</v>
      </c>
      <c r="E64" s="29"/>
      <c r="F64" s="36">
        <f t="shared" ref="F64" si="17">IF(SUM(F65:F68)&gt;8,"8",SUM(F65:F68))</f>
        <v>8</v>
      </c>
      <c r="G64" s="37">
        <f t="shared" si="0"/>
        <v>1</v>
      </c>
      <c r="H64" s="2"/>
    </row>
    <row r="65" spans="1:12" ht="48.75" thickBot="1" x14ac:dyDescent="0.3">
      <c r="A65" s="20" t="s">
        <v>48</v>
      </c>
      <c r="B65" s="38">
        <v>2</v>
      </c>
      <c r="C65" s="8">
        <v>2</v>
      </c>
      <c r="D65" s="39">
        <f>IF(C65/B65&gt;1,"100%",C65/B65)</f>
        <v>1</v>
      </c>
      <c r="E65" s="9"/>
      <c r="F65" s="10">
        <v>2</v>
      </c>
      <c r="G65" s="39">
        <f t="shared" si="0"/>
        <v>1</v>
      </c>
      <c r="H65" s="9"/>
    </row>
    <row r="66" spans="1:12" ht="16.5" thickBot="1" x14ac:dyDescent="0.3">
      <c r="A66" s="20" t="s">
        <v>49</v>
      </c>
      <c r="B66" s="38">
        <v>2</v>
      </c>
      <c r="C66" s="8">
        <v>2</v>
      </c>
      <c r="D66" s="39">
        <f t="shared" ref="D66:D68" si="18">IF(C66/B66&gt;1,"100%",C66/B66)</f>
        <v>1</v>
      </c>
      <c r="E66" s="9"/>
      <c r="F66" s="10">
        <v>2</v>
      </c>
      <c r="G66" s="39">
        <f t="shared" si="0"/>
        <v>1</v>
      </c>
      <c r="H66" s="9"/>
    </row>
    <row r="67" spans="1:12" ht="36.75" thickBot="1" x14ac:dyDescent="0.3">
      <c r="A67" s="20" t="s">
        <v>50</v>
      </c>
      <c r="B67" s="38">
        <v>2</v>
      </c>
      <c r="C67" s="8">
        <v>2</v>
      </c>
      <c r="D67" s="39">
        <f t="shared" si="18"/>
        <v>1</v>
      </c>
      <c r="E67" s="9"/>
      <c r="F67" s="10">
        <v>2</v>
      </c>
      <c r="G67" s="39">
        <f t="shared" si="0"/>
        <v>1</v>
      </c>
      <c r="H67" s="9"/>
    </row>
    <row r="68" spans="1:12" ht="132.75" thickBot="1" x14ac:dyDescent="0.3">
      <c r="A68" s="20" t="s">
        <v>51</v>
      </c>
      <c r="B68" s="38">
        <v>2</v>
      </c>
      <c r="C68" s="8">
        <v>2</v>
      </c>
      <c r="D68" s="39">
        <f t="shared" si="18"/>
        <v>1</v>
      </c>
      <c r="E68" s="9" t="s">
        <v>92</v>
      </c>
      <c r="F68" s="10">
        <v>2</v>
      </c>
      <c r="G68" s="39">
        <f t="shared" si="0"/>
        <v>1</v>
      </c>
      <c r="H68" s="9" t="s">
        <v>92</v>
      </c>
    </row>
    <row r="69" spans="1:12" ht="32.25" thickBot="1" x14ac:dyDescent="0.3">
      <c r="A69" s="17" t="s">
        <v>52</v>
      </c>
      <c r="B69" s="35">
        <v>4</v>
      </c>
      <c r="C69" s="36">
        <f>IF(SUM(C70:C71)&gt;4,"4",SUM(C70:C71))</f>
        <v>2</v>
      </c>
      <c r="D69" s="37">
        <f>C69/B69</f>
        <v>0.5</v>
      </c>
      <c r="E69" s="29"/>
      <c r="F69" s="36">
        <f t="shared" ref="F69" si="19">IF(SUM(F70:F71)&gt;4,"4",SUM(F70:F71))</f>
        <v>2</v>
      </c>
      <c r="G69" s="37">
        <f t="shared" si="0"/>
        <v>0.5</v>
      </c>
      <c r="H69" s="2"/>
    </row>
    <row r="70" spans="1:12" ht="24.75" thickBot="1" x14ac:dyDescent="0.3">
      <c r="A70" s="20" t="s">
        <v>53</v>
      </c>
      <c r="B70" s="38">
        <v>2</v>
      </c>
      <c r="C70" s="8">
        <v>1</v>
      </c>
      <c r="D70" s="39">
        <f>IF(C70/B70&gt;1,"100%",C70/B70)</f>
        <v>0.5</v>
      </c>
      <c r="E70" s="9"/>
      <c r="F70" s="10">
        <v>1</v>
      </c>
      <c r="G70" s="39">
        <f t="shared" si="0"/>
        <v>0.5</v>
      </c>
      <c r="H70" s="9"/>
    </row>
    <row r="71" spans="1:12" ht="24.75" thickBot="1" x14ac:dyDescent="0.3">
      <c r="A71" s="20" t="s">
        <v>54</v>
      </c>
      <c r="B71" s="38">
        <v>2</v>
      </c>
      <c r="C71" s="8">
        <v>1</v>
      </c>
      <c r="D71" s="39">
        <f>IF(C71/B71&gt;1,"100%",C71/B71)</f>
        <v>0.5</v>
      </c>
      <c r="E71" s="9"/>
      <c r="F71" s="10">
        <v>1</v>
      </c>
      <c r="G71" s="39">
        <f t="shared" si="0"/>
        <v>0.5</v>
      </c>
      <c r="H71" s="9"/>
    </row>
    <row r="72" spans="1:12" ht="16.5" thickBot="1" x14ac:dyDescent="0.3">
      <c r="A72" s="17" t="s">
        <v>55</v>
      </c>
      <c r="B72" s="35">
        <v>4</v>
      </c>
      <c r="C72" s="36">
        <f>IF(SUM(C73:C74)&gt;4,"4",SUM(C73:C74))</f>
        <v>4</v>
      </c>
      <c r="D72" s="37">
        <f>C72/B72</f>
        <v>1</v>
      </c>
      <c r="E72" s="29"/>
      <c r="F72" s="36">
        <f t="shared" ref="F72" si="20">IF(SUM(F73:F74)&gt;4,"4",SUM(F73:F74))</f>
        <v>4</v>
      </c>
      <c r="G72" s="37">
        <f t="shared" si="0"/>
        <v>1</v>
      </c>
      <c r="H72" s="2"/>
    </row>
    <row r="73" spans="1:12" ht="24.75" thickBot="1" x14ac:dyDescent="0.3">
      <c r="A73" s="20" t="s">
        <v>56</v>
      </c>
      <c r="B73" s="38">
        <v>2</v>
      </c>
      <c r="C73" s="8">
        <v>2</v>
      </c>
      <c r="D73" s="39">
        <f>IF(C73/B73&gt;1,"100%",C73/B73)</f>
        <v>1</v>
      </c>
      <c r="E73" s="9" t="s">
        <v>90</v>
      </c>
      <c r="F73" s="10">
        <v>2</v>
      </c>
      <c r="G73" s="39">
        <f t="shared" si="0"/>
        <v>1</v>
      </c>
      <c r="H73" s="9" t="s">
        <v>90</v>
      </c>
    </row>
    <row r="74" spans="1:12" ht="24.75" thickBot="1" x14ac:dyDescent="0.3">
      <c r="A74" s="18" t="s">
        <v>57</v>
      </c>
      <c r="B74" s="38">
        <v>2</v>
      </c>
      <c r="C74" s="8">
        <v>2</v>
      </c>
      <c r="D74" s="39">
        <f>IF(C74/B74&gt;1,"100%",C74/B74)</f>
        <v>1</v>
      </c>
      <c r="E74" s="9" t="s">
        <v>91</v>
      </c>
      <c r="F74" s="10">
        <v>2</v>
      </c>
      <c r="G74" s="39">
        <f t="shared" si="0"/>
        <v>1</v>
      </c>
      <c r="H74" s="9" t="s">
        <v>91</v>
      </c>
    </row>
    <row r="75" spans="1:12" ht="16.5" thickBot="1" x14ac:dyDescent="0.3">
      <c r="A75" s="21" t="s">
        <v>58</v>
      </c>
      <c r="B75" s="41">
        <v>86</v>
      </c>
      <c r="C75" s="42">
        <f>ROUND(C63+C27+C14,0)</f>
        <v>79</v>
      </c>
      <c r="D75" s="43">
        <f>C75/$B$75</f>
        <v>0.91860465116279066</v>
      </c>
      <c r="E75" s="1"/>
      <c r="F75" s="42">
        <f>ROUND(F63+F27+F14,0)</f>
        <v>79</v>
      </c>
      <c r="G75" s="43">
        <f>F75/$B75</f>
        <v>0.91860465116279066</v>
      </c>
      <c r="H75" s="23"/>
    </row>
    <row r="76" spans="1:12" ht="16.5" thickBot="1" x14ac:dyDescent="0.3">
      <c r="A76" s="21" t="s">
        <v>59</v>
      </c>
      <c r="B76" s="41">
        <v>100</v>
      </c>
      <c r="C76" s="22">
        <f>ROUND(B76*C75/B75,2)</f>
        <v>91.86</v>
      </c>
      <c r="D76" s="43">
        <f>C76/B76</f>
        <v>0.91859999999999997</v>
      </c>
      <c r="E76" s="3"/>
      <c r="F76" s="22">
        <f>ROUND(B76*F75/B75,2)</f>
        <v>91.86</v>
      </c>
      <c r="G76" s="43">
        <f>F76/$B76</f>
        <v>0.91859999999999997</v>
      </c>
      <c r="H76" s="23"/>
    </row>
    <row r="77" spans="1:12" ht="16.5" thickBot="1" x14ac:dyDescent="0.3">
      <c r="A77" s="21" t="s">
        <v>60</v>
      </c>
      <c r="B77" s="24"/>
      <c r="C77" s="64" t="str">
        <f>(IF(AND(D75&gt;=80%,C16=2,C29=2,D15&gt;=50%,D22&gt;=50%,D25&gt;50%,D28&gt;=50%,D31&gt;=50%,D38&gt;=50%,D43&gt;=50%,D46&gt;=50%,D49&gt;=50%,D52&gt;=50%,D57&gt;=50%,D60&gt;=50%,D64&gt;=50%,D69&gt;=50%,D72&gt;=50%),"A",IF(AND(D75&gt;=65%,C16=2,C29=2,D15&gt;=50%,D22&gt;=50%,D25&gt;50%,D28&gt;=50%,D31&gt;=50%,D38&gt;=50%,D43&gt;=50%,D46&gt;=50%,D49&gt;=50%,D52&gt;=50%,D57&gt;=50%,D60&gt;=50%,D64&gt;=50%,D69&gt;=50%,D72&gt;=50%),"B",IF(AND(D75&gt;=50%,C16=2,C29=2,D15&gt;=50%,D22&gt;=50%,D25&gt;50%,D28&gt;=50%,D31&gt;=50%,D38&gt;=50%,D43&gt;=50%,D46&gt;=50%,D49&gt;=50%,D52&gt;=50%,D57&gt;=50%,D60&gt;=50%,D64&gt;=50%,D69&gt;=50%,D72&gt;=50%),"C","KĐ"))))</f>
        <v>A</v>
      </c>
      <c r="D77" s="65"/>
      <c r="E77" s="22"/>
      <c r="F77" s="64" t="str">
        <f>(IF(AND(G75&gt;=80%,F16=2,F29=2,G15&gt;=50%,G22&gt;=50%,G25&gt;50%,G28&gt;=50%,G31&gt;=50%,G38&gt;=50%,G43&gt;=50%,G46&gt;=50%,G49&gt;=50%,G52&gt;=50%,G57&gt;=50%,G60&gt;=50%,G64&gt;=50%,G69&gt;=50%,G72&gt;=50%),"A",IF(AND(G75&gt;=65%,F16=2,F29=2,G15&gt;=50%,G22&gt;=50%,G25&gt;50%,G28&gt;=50%,G31&gt;=50%,G38&gt;=50%,G43&gt;=50%,G46&gt;=50%,G49&gt;=50%,G52&gt;=50%,G57&gt;=50%,G60&gt;=50%,G64&gt;=50%,G69&gt;=50%,G72&gt;=50%),"B",IF(AND(G75&gt;=50%,F16=2,F29=2,G15&gt;=50%,G22&gt;=50%,G25&gt;50%,G28&gt;=50%,G31&gt;=50%,G38&gt;=50%,G43&gt;=50%,G46&gt;=50%,G49&gt;=50%,G52&gt;=50%,G57&gt;=50%,G60&gt;=50%,G64&gt;=50%,G69&gt;=50%,G72&gt;=50%),"C","KĐ"))))</f>
        <v>A</v>
      </c>
      <c r="G77" s="65"/>
      <c r="H77" s="25"/>
    </row>
    <row r="78" spans="1:12" x14ac:dyDescent="0.25">
      <c r="A78" s="30"/>
      <c r="B78" s="30"/>
      <c r="C78" s="30"/>
      <c r="D78" s="30"/>
      <c r="E78" s="30"/>
      <c r="F78" s="30"/>
      <c r="G78" s="30"/>
      <c r="H78" s="30"/>
      <c r="I78" s="30"/>
      <c r="J78" s="30"/>
      <c r="K78" s="30"/>
      <c r="L78" s="30"/>
    </row>
    <row r="79" spans="1:12" ht="59.45" customHeight="1" x14ac:dyDescent="0.25">
      <c r="A79" s="61" t="s">
        <v>95</v>
      </c>
      <c r="B79" s="61"/>
      <c r="C79" s="30"/>
      <c r="D79" s="61" t="s">
        <v>80</v>
      </c>
      <c r="E79" s="61"/>
      <c r="F79" s="61"/>
      <c r="G79" s="61"/>
      <c r="H79" s="61"/>
      <c r="I79" s="30"/>
      <c r="J79" s="30"/>
      <c r="K79" s="30"/>
      <c r="L79" s="30"/>
    </row>
    <row r="80" spans="1:12" ht="16.5" x14ac:dyDescent="0.25">
      <c r="A80" s="44"/>
      <c r="B80" s="31"/>
      <c r="C80" s="31"/>
      <c r="D80" s="30"/>
      <c r="E80" s="30"/>
      <c r="F80" s="30"/>
      <c r="G80" s="30"/>
      <c r="H80" s="30"/>
      <c r="I80" s="30"/>
      <c r="J80" s="30"/>
      <c r="K80" s="30"/>
      <c r="L80" s="30"/>
    </row>
    <row r="81" spans="1:12" x14ac:dyDescent="0.25">
      <c r="A81" s="30"/>
      <c r="B81" s="30"/>
      <c r="C81" s="30"/>
      <c r="D81" s="30"/>
      <c r="E81" s="30"/>
      <c r="F81" s="30"/>
      <c r="G81" s="30"/>
      <c r="H81" s="30"/>
      <c r="I81" s="30"/>
      <c r="J81" s="30"/>
      <c r="K81" s="30"/>
      <c r="L81" s="30"/>
    </row>
    <row r="82" spans="1:12" x14ac:dyDescent="0.25">
      <c r="A82" s="30"/>
      <c r="B82" s="30"/>
      <c r="C82" s="30"/>
      <c r="D82" s="30"/>
      <c r="E82" s="30"/>
      <c r="F82" s="30"/>
      <c r="G82" s="30"/>
      <c r="H82" s="30"/>
      <c r="I82" s="30"/>
      <c r="J82" s="30"/>
      <c r="K82" s="30"/>
      <c r="L82" s="30"/>
    </row>
    <row r="83" spans="1:12" ht="15.75" x14ac:dyDescent="0.25">
      <c r="A83" s="75" t="s">
        <v>94</v>
      </c>
      <c r="B83" s="75"/>
      <c r="C83" s="30"/>
      <c r="D83" s="58" t="s">
        <v>81</v>
      </c>
      <c r="E83" s="58"/>
      <c r="F83" s="58"/>
      <c r="G83" s="58"/>
      <c r="H83" s="58"/>
      <c r="I83" s="30"/>
      <c r="J83" s="30"/>
      <c r="K83" s="30"/>
      <c r="L83" s="30"/>
    </row>
    <row r="84" spans="1:12" x14ac:dyDescent="0.25">
      <c r="A84" s="30"/>
      <c r="B84" s="30"/>
      <c r="C84" s="30"/>
      <c r="D84" s="30"/>
      <c r="E84" s="30"/>
      <c r="F84" s="30"/>
      <c r="G84" s="30"/>
      <c r="H84" s="30"/>
      <c r="I84" s="30"/>
      <c r="J84" s="30"/>
      <c r="K84" s="30"/>
      <c r="L84" s="30"/>
    </row>
    <row r="85" spans="1:12" x14ac:dyDescent="0.25">
      <c r="A85" s="30"/>
      <c r="B85" s="30"/>
      <c r="C85" s="30"/>
      <c r="D85" s="30"/>
      <c r="E85" s="30"/>
      <c r="F85" s="30"/>
      <c r="G85" s="30"/>
      <c r="H85" s="30"/>
      <c r="I85" s="30"/>
      <c r="J85" s="30"/>
      <c r="K85" s="30"/>
      <c r="L85" s="30"/>
    </row>
    <row r="86" spans="1:12" x14ac:dyDescent="0.25">
      <c r="A86" s="30"/>
      <c r="B86" s="30"/>
      <c r="C86" s="30"/>
      <c r="D86" s="30"/>
      <c r="E86" s="30"/>
      <c r="F86" s="30"/>
      <c r="G86" s="30"/>
      <c r="H86" s="30"/>
      <c r="I86" s="30"/>
      <c r="J86" s="30"/>
      <c r="K86" s="30"/>
      <c r="L86" s="30"/>
    </row>
    <row r="87" spans="1:12" x14ac:dyDescent="0.25">
      <c r="A87" s="30"/>
      <c r="B87" s="30"/>
      <c r="C87" s="30"/>
      <c r="D87" s="30"/>
      <c r="E87" s="30"/>
      <c r="F87" s="30"/>
      <c r="G87" s="30"/>
      <c r="H87" s="30"/>
      <c r="I87" s="30"/>
      <c r="J87" s="30"/>
      <c r="K87" s="30"/>
      <c r="L87" s="30"/>
    </row>
    <row r="88" spans="1:12" x14ac:dyDescent="0.25">
      <c r="A88" s="30"/>
      <c r="B88" s="30"/>
      <c r="C88" s="30"/>
      <c r="D88" s="30"/>
      <c r="E88" s="30"/>
      <c r="F88" s="30"/>
      <c r="G88" s="30"/>
      <c r="H88" s="30"/>
      <c r="I88" s="30"/>
      <c r="J88" s="30"/>
      <c r="K88" s="30"/>
      <c r="L88" s="30"/>
    </row>
    <row r="89" spans="1:12" x14ac:dyDescent="0.25">
      <c r="A89" s="30"/>
      <c r="B89" s="30"/>
      <c r="C89" s="30"/>
      <c r="D89" s="30"/>
      <c r="E89" s="30"/>
      <c r="F89" s="30"/>
      <c r="G89" s="30"/>
      <c r="H89" s="30"/>
      <c r="I89" s="30"/>
      <c r="J89" s="30"/>
      <c r="K89" s="30"/>
      <c r="L89" s="30"/>
    </row>
    <row r="90" spans="1:12" x14ac:dyDescent="0.25">
      <c r="A90" s="30"/>
      <c r="B90" s="30"/>
      <c r="C90" s="30"/>
      <c r="D90" s="30"/>
      <c r="E90" s="30"/>
      <c r="F90" s="30"/>
      <c r="G90" s="30"/>
      <c r="H90" s="30"/>
      <c r="I90" s="30"/>
      <c r="J90" s="30"/>
      <c r="K90" s="30"/>
      <c r="L90" s="30"/>
    </row>
    <row r="91" spans="1:12" x14ac:dyDescent="0.25">
      <c r="A91" s="30"/>
      <c r="B91" s="30"/>
      <c r="C91" s="30"/>
      <c r="D91" s="30"/>
      <c r="E91" s="30"/>
      <c r="F91" s="30"/>
      <c r="G91" s="30"/>
      <c r="H91" s="30"/>
      <c r="I91" s="30"/>
      <c r="J91" s="30"/>
      <c r="K91" s="30"/>
      <c r="L91" s="30"/>
    </row>
    <row r="92" spans="1:12" x14ac:dyDescent="0.25">
      <c r="A92" s="30"/>
      <c r="B92" s="30"/>
      <c r="C92" s="30"/>
      <c r="D92" s="30"/>
      <c r="E92" s="30"/>
      <c r="F92" s="30"/>
      <c r="G92" s="30"/>
      <c r="H92" s="30"/>
      <c r="I92" s="30"/>
      <c r="J92" s="30"/>
      <c r="K92" s="30"/>
      <c r="L92" s="30"/>
    </row>
    <row r="93" spans="1:12" x14ac:dyDescent="0.25">
      <c r="A93" s="30"/>
      <c r="B93" s="30"/>
      <c r="C93" s="30"/>
      <c r="D93" s="30"/>
      <c r="E93" s="30"/>
      <c r="F93" s="30"/>
      <c r="G93" s="30"/>
      <c r="H93" s="30"/>
      <c r="I93" s="30"/>
      <c r="J93" s="30"/>
      <c r="K93" s="30"/>
      <c r="L93" s="30"/>
    </row>
    <row r="94" spans="1:12" x14ac:dyDescent="0.25">
      <c r="A94" s="30"/>
      <c r="B94" s="30"/>
      <c r="C94" s="30"/>
      <c r="D94" s="30"/>
      <c r="E94" s="30"/>
      <c r="F94" s="30"/>
      <c r="G94" s="30"/>
      <c r="H94" s="30"/>
      <c r="I94" s="30"/>
      <c r="J94" s="30"/>
      <c r="K94" s="30"/>
      <c r="L94" s="30"/>
    </row>
  </sheetData>
  <mergeCells count="14">
    <mergeCell ref="D83:H83"/>
    <mergeCell ref="A1:B3"/>
    <mergeCell ref="A79:B79"/>
    <mergeCell ref="A5:H5"/>
    <mergeCell ref="C77:D77"/>
    <mergeCell ref="A12:A13"/>
    <mergeCell ref="B12:B13"/>
    <mergeCell ref="C12:E12"/>
    <mergeCell ref="F12:H12"/>
    <mergeCell ref="F77:G77"/>
    <mergeCell ref="D79:H79"/>
    <mergeCell ref="C1:H2"/>
    <mergeCell ref="B7:E7"/>
    <mergeCell ref="A83:B83"/>
  </mergeCells>
  <hyperlinks>
    <hyperlink ref="A26" r:id="rId1" display="https://thuvienphapluat.vn/phap-luat/tim-van-ban.aspx?keyword=03/2014/TT-BTTTT&amp;area=2&amp;type=0&amp;match=False&amp;vc=True&amp;lan=1" xr:uid="{00000000-0004-0000-0000-000000000000}"/>
    <hyperlink ref="A23" r:id="rId2" display="https://thuvienphapluat.vn/phap-luat/tim-van-ban.aspx?keyword=01/2014/TT-BGD%C4%90T&amp;area=2&amp;type=0&amp;match=False&amp;vc=True&amp;lan=1" xr:uid="{00000000-0004-0000-0000-000001000000}"/>
  </hyperlinks>
  <pageMargins left="0.34" right="0.22"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Anh Son Tran</cp:lastModifiedBy>
  <cp:lastPrinted>2024-04-26T04:42:48Z</cp:lastPrinted>
  <dcterms:created xsi:type="dcterms:W3CDTF">2018-07-06T09:47:52Z</dcterms:created>
  <dcterms:modified xsi:type="dcterms:W3CDTF">2024-05-06T08:30:25Z</dcterms:modified>
</cp:coreProperties>
</file>