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defaultThemeVersion="124226"/>
  <bookViews>
    <workbookView xWindow="0" yWindow="60" windowWidth="20490" windowHeight="7590" activeTab="2"/>
  </bookViews>
  <sheets>
    <sheet name="BIÊN BẢN HỌP LỚP" sheetId="1" r:id="rId1"/>
    <sheet name="BẢNG ĐIỂM" sheetId="3" r:id="rId2"/>
    <sheet name="BẢNG TỔNG" sheetId="4" r:id="rId3"/>
  </sheets>
  <definedNames>
    <definedName name="_xlnm.Print_Titles" localSheetId="1">'BẢNG ĐIỂM'!$9:$11</definedName>
    <definedName name="_xlnm.Print_Titles" localSheetId="2">'BẢNG TỔNG'!$10:$11</definedName>
    <definedName name="_xlnm.Print_Titles" localSheetId="0">'BIÊN BẢN HỌP LỚP'!$19:$20</definedName>
  </definedNames>
  <calcPr calcId="144525"/>
</workbook>
</file>

<file path=xl/calcChain.xml><?xml version="1.0" encoding="utf-8"?>
<calcChain xmlns="http://schemas.openxmlformats.org/spreadsheetml/2006/main">
  <c r="F43" i="4" l="1"/>
  <c r="F35" i="4"/>
  <c r="F18" i="4"/>
  <c r="F49" i="4"/>
  <c r="F42" i="4"/>
  <c r="F38" i="4"/>
  <c r="F22" i="4"/>
  <c r="F59" i="4"/>
  <c r="F50" i="4"/>
  <c r="F30" i="4"/>
  <c r="F62" i="4"/>
  <c r="F41" i="4"/>
  <c r="F27" i="4"/>
  <c r="F12" i="4"/>
  <c r="F46" i="4"/>
  <c r="F39" i="4"/>
  <c r="F23" i="4"/>
  <c r="F60" i="4"/>
  <c r="F51" i="4"/>
  <c r="F44" i="4"/>
  <c r="F36" i="4"/>
  <c r="F26" i="4"/>
  <c r="F19" i="4"/>
  <c r="F14" i="4"/>
  <c r="H13" i="4"/>
  <c r="H15" i="4"/>
  <c r="H16" i="4"/>
  <c r="H17" i="4"/>
  <c r="H21" i="4"/>
  <c r="H22" i="4"/>
  <c r="H24" i="4"/>
  <c r="H25" i="4"/>
  <c r="H28" i="4"/>
  <c r="H29" i="4"/>
  <c r="H31" i="4"/>
  <c r="H35" i="4"/>
  <c r="H37" i="4"/>
  <c r="H40" i="4"/>
  <c r="H42" i="4"/>
  <c r="H45" i="4"/>
  <c r="H47" i="4"/>
  <c r="H52" i="4"/>
  <c r="H53" i="4"/>
  <c r="H54" i="4"/>
  <c r="H55" i="4"/>
  <c r="H56" i="4"/>
  <c r="H57" i="4"/>
  <c r="H61" i="4"/>
  <c r="H63" i="4"/>
  <c r="F13" i="4"/>
  <c r="F15" i="4"/>
  <c r="F16" i="4"/>
  <c r="F17" i="4"/>
  <c r="F20" i="4"/>
  <c r="F21" i="4"/>
  <c r="F24" i="4"/>
  <c r="F25" i="4"/>
  <c r="F28" i="4"/>
  <c r="F29" i="4"/>
  <c r="F31" i="4"/>
  <c r="F32" i="4"/>
  <c r="F33" i="4"/>
  <c r="F34" i="4"/>
  <c r="F37" i="4"/>
  <c r="F40" i="4"/>
  <c r="F45" i="4"/>
  <c r="F47" i="4"/>
  <c r="F48" i="4"/>
  <c r="F52" i="4"/>
  <c r="F53" i="4"/>
  <c r="F54" i="4"/>
  <c r="F55" i="4"/>
  <c r="F56" i="4"/>
  <c r="F57" i="4"/>
  <c r="F58" i="4"/>
  <c r="F61" i="4"/>
  <c r="F63" i="4"/>
  <c r="H60" i="4" l="1"/>
  <c r="H46" i="4"/>
  <c r="H32" i="4"/>
  <c r="H33" i="4"/>
  <c r="H27" i="4"/>
  <c r="H44" i="4"/>
  <c r="H36" i="4"/>
  <c r="H59" i="4"/>
  <c r="H51" i="4"/>
  <c r="H41" i="4"/>
  <c r="H12" i="4"/>
  <c r="H58" i="4"/>
  <c r="H48" i="4"/>
  <c r="H34" i="4"/>
  <c r="H30" i="4"/>
  <c r="H20" i="4"/>
  <c r="H62" i="4"/>
  <c r="H50" i="4"/>
  <c r="H38" i="4"/>
  <c r="H23" i="4"/>
  <c r="H19" i="4"/>
  <c r="H43" i="4"/>
  <c r="H39" i="4"/>
  <c r="E72" i="4"/>
  <c r="F72" i="4" s="1"/>
  <c r="H49" i="4"/>
  <c r="H26" i="4"/>
  <c r="H18" i="4"/>
  <c r="H14" i="4"/>
  <c r="G71" i="4"/>
  <c r="H71" i="4" s="1"/>
  <c r="G32" i="1"/>
  <c r="G41" i="1"/>
  <c r="G35" i="1"/>
  <c r="G44" i="1"/>
  <c r="G45" i="1"/>
  <c r="G72" i="4" l="1"/>
  <c r="H72" i="4" s="1"/>
  <c r="G67" i="4"/>
  <c r="H67" i="4" s="1"/>
  <c r="G69" i="4"/>
  <c r="H69" i="4" s="1"/>
  <c r="G68" i="4"/>
  <c r="H68" i="4" s="1"/>
  <c r="G70" i="4"/>
  <c r="H70" i="4" s="1"/>
  <c r="G66" i="1"/>
  <c r="G62" i="1"/>
  <c r="G58" i="1"/>
  <c r="G51" i="1"/>
  <c r="G47" i="1"/>
  <c r="G43" i="1"/>
  <c r="G38" i="1"/>
  <c r="G34" i="1"/>
  <c r="G29" i="1"/>
  <c r="G25" i="1"/>
  <c r="G69" i="1"/>
  <c r="G65" i="1"/>
  <c r="G61" i="1"/>
  <c r="G57" i="1"/>
  <c r="G54" i="1"/>
  <c r="G50" i="1"/>
  <c r="G42" i="1"/>
  <c r="G37" i="1"/>
  <c r="G33" i="1"/>
  <c r="G28" i="1"/>
  <c r="G72" i="1"/>
  <c r="G68" i="1"/>
  <c r="G60" i="1"/>
  <c r="G56" i="1"/>
  <c r="G53" i="1"/>
  <c r="G49" i="1"/>
  <c r="G40" i="1"/>
  <c r="G36" i="1"/>
  <c r="G31" i="1"/>
  <c r="G27" i="1"/>
  <c r="G67" i="1"/>
  <c r="G63" i="1"/>
  <c r="G59" i="1"/>
  <c r="G48" i="1"/>
  <c r="G39" i="1"/>
  <c r="G30" i="1"/>
  <c r="G26" i="1"/>
  <c r="G64" i="1"/>
  <c r="G70" i="1"/>
  <c r="G71" i="1"/>
  <c r="G46" i="1"/>
  <c r="G52" i="1"/>
  <c r="G55" i="1"/>
  <c r="G22" i="1" l="1"/>
  <c r="G23" i="1"/>
  <c r="G24" i="1"/>
  <c r="G21" i="1"/>
  <c r="D81" i="1" l="1"/>
  <c r="F81" i="1" s="1"/>
  <c r="E69" i="4"/>
  <c r="F69" i="4" s="1"/>
  <c r="E67" i="4"/>
  <c r="F67" i="4" s="1"/>
  <c r="E71" i="4"/>
  <c r="F71" i="4" s="1"/>
  <c r="E68" i="4"/>
  <c r="F68" i="4" s="1"/>
  <c r="E70" i="4"/>
  <c r="F70" i="4" s="1"/>
  <c r="D80" i="1"/>
  <c r="F80" i="1" s="1"/>
  <c r="D76" i="1"/>
  <c r="F76" i="1" s="1"/>
  <c r="D78" i="1"/>
  <c r="F78" i="1" s="1"/>
  <c r="D77" i="1"/>
  <c r="F77" i="1" s="1"/>
  <c r="D79" i="1"/>
  <c r="F79" i="1" s="1"/>
</calcChain>
</file>

<file path=xl/sharedStrings.xml><?xml version="1.0" encoding="utf-8"?>
<sst xmlns="http://schemas.openxmlformats.org/spreadsheetml/2006/main" count="645" uniqueCount="252">
  <si>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</si>
  <si>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</si>
  <si>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</si>
  <si>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</si>
  <si>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</si>
  <si>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</si>
  <si>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</si>
  <si>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</si>
  <si>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</si>
  <si>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</si>
  <si>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</si>
  <si>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</si>
  <si>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</si>
  <si>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</si>
  <si>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</si>
  <si>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</si>
  <si>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</si>
  <si>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</si>
  <si>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</si>
  <si>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</si>
  <si>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</si>
  <si>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XẾP LOẠI</t>
  </si>
  <si>
    <t>SỐ LƯỢNG</t>
  </si>
  <si>
    <t>TỶ LỆ</t>
  </si>
  <si>
    <t>Xuất sắc</t>
  </si>
  <si>
    <t>Tốt</t>
  </si>
  <si>
    <t>Khá</t>
  </si>
  <si>
    <t>Trung bình</t>
  </si>
  <si>
    <t>Yếu</t>
  </si>
  <si>
    <t>THƯ KÝ</t>
  </si>
  <si>
    <t>CHỦ TỌA</t>
  </si>
  <si>
    <t>Ý KIẾN CỦA LÃNH ĐẠO KHOA</t>
  </si>
  <si>
    <t>TRƯỞNG KHOA</t>
  </si>
  <si>
    <t>…………………..</t>
  </si>
  <si>
    <t>01</t>
  </si>
  <si>
    <t>02</t>
  </si>
  <si>
    <t>03</t>
  </si>
  <si>
    <t>04</t>
  </si>
  <si>
    <t>Không xếp loại</t>
  </si>
  <si>
    <t>KHOA CÔNG NGHỆ THÔNG TIN</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</si>
  <si>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</si>
  <si>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</si>
  <si>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</si>
  <si>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</si>
  <si>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</si>
  <si>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</si>
  <si>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</si>
  <si>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</si>
  <si>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</si>
  <si>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</si>
  <si>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</si>
  <si>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</si>
  <si>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</si>
  <si>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</si>
  <si>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</si>
  <si>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</si>
  <si>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</si>
  <si>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</si>
  <si>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</si>
  <si>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</si>
  <si>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</si>
  <si>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</si>
  <si>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</si>
  <si>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</si>
  <si>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</si>
  <si>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</si>
  <si>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</si>
  <si>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</si>
  <si>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</si>
  <si>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</si>
  <si>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</si>
  <si>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</si>
  <si>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</si>
  <si>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</si>
  <si>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</si>
  <si>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</si>
  <si>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NĂM HỌC: 2023-2024</t>
  </si>
  <si>
    <t>41</t>
  </si>
  <si>
    <t>42</t>
  </si>
  <si>
    <t>43</t>
  </si>
  <si>
    <t>Bảo</t>
  </si>
  <si>
    <t>Bình</t>
  </si>
  <si>
    <t>Hùng</t>
  </si>
  <si>
    <t>Huy</t>
  </si>
  <si>
    <t>Khoa</t>
  </si>
  <si>
    <t>Minh</t>
  </si>
  <si>
    <t>Trí</t>
  </si>
  <si>
    <t>STT</t>
  </si>
  <si>
    <t>Họ đệm</t>
  </si>
  <si>
    <t>Tên</t>
  </si>
  <si>
    <t>Ghi chú</t>
  </si>
  <si>
    <t>Anh</t>
  </si>
  <si>
    <t>Dũng</t>
  </si>
  <si>
    <t>Hà</t>
  </si>
  <si>
    <t>Hiếu</t>
  </si>
  <si>
    <t>Phong</t>
  </si>
  <si>
    <t>Quân</t>
  </si>
  <si>
    <t>Thành</t>
  </si>
  <si>
    <t>Trần Nguyễn Minh</t>
  </si>
  <si>
    <t>Mai Gia</t>
  </si>
  <si>
    <t>Trần Gia</t>
  </si>
  <si>
    <t>Đoàn Thị Tâm Hà</t>
  </si>
  <si>
    <t>Mai Nguyễn Minh</t>
  </si>
  <si>
    <t>Châu</t>
  </si>
  <si>
    <t>Đoàn Hải</t>
  </si>
  <si>
    <t>Đăng</t>
  </si>
  <si>
    <t>Nguyễn Viết Trường</t>
  </si>
  <si>
    <t>Đẳng</t>
  </si>
  <si>
    <t>Đinh Huỳnh Minh Công</t>
  </si>
  <si>
    <t>Danh</t>
  </si>
  <si>
    <t>Nguyễn Thành</t>
  </si>
  <si>
    <t>Đạt</t>
  </si>
  <si>
    <t>Nguyễn Tấn</t>
  </si>
  <si>
    <t>Nguyễn Quốc</t>
  </si>
  <si>
    <t>Trần Trí</t>
  </si>
  <si>
    <t>Nguyễn Tiến</t>
  </si>
  <si>
    <t>Nguyễn Thế</t>
  </si>
  <si>
    <t>Được</t>
  </si>
  <si>
    <t>Nguyễn Phan Yến</t>
  </si>
  <si>
    <t>Nguyễn Thị Thu</t>
  </si>
  <si>
    <t>Nguyễn Thị Thanh</t>
  </si>
  <si>
    <t>Hiền</t>
  </si>
  <si>
    <t>Sơn Kim Văn</t>
  </si>
  <si>
    <t>Nguyễn Xuân</t>
  </si>
  <si>
    <t>Hồng</t>
  </si>
  <si>
    <t>Nguyễn Minh</t>
  </si>
  <si>
    <t>Đặng Khánh</t>
  </si>
  <si>
    <t>Hưng</t>
  </si>
  <si>
    <t>Đỗ Tuấn</t>
  </si>
  <si>
    <t>Đinh Hoàng</t>
  </si>
  <si>
    <t>Nguyễn Anh</t>
  </si>
  <si>
    <t>Phan Thị Tuyết</t>
  </si>
  <si>
    <t>Lan</t>
  </si>
  <si>
    <t>Lộc</t>
  </si>
  <si>
    <t>Lê Trịnh Tuyết</t>
  </si>
  <si>
    <t>Mai</t>
  </si>
  <si>
    <t>Huỳnh Quang</t>
  </si>
  <si>
    <t>Trần Nguyễn Anh</t>
  </si>
  <si>
    <t>Phong Nhi</t>
  </si>
  <si>
    <t>Ngân</t>
  </si>
  <si>
    <t>Đoàn Kim</t>
  </si>
  <si>
    <t>Võ Đức Minh</t>
  </si>
  <si>
    <t>Nhật</t>
  </si>
  <si>
    <t>Trần Thị Yến</t>
  </si>
  <si>
    <t>Nhi</t>
  </si>
  <si>
    <t>Hoàng Ngọc Tuyết</t>
  </si>
  <si>
    <t>Nhung</t>
  </si>
  <si>
    <t>Hoàng Thế</t>
  </si>
  <si>
    <t>Nguyễn Thanh</t>
  </si>
  <si>
    <t>Phú</t>
  </si>
  <si>
    <t>Ngô Hồng</t>
  </si>
  <si>
    <t>Phúc</t>
  </si>
  <si>
    <t>Lâm Trương Minh</t>
  </si>
  <si>
    <t>Nguyễn Thị Hoàng</t>
  </si>
  <si>
    <t>Phương</t>
  </si>
  <si>
    <t>Lưu Diễm</t>
  </si>
  <si>
    <t>Quỳnh</t>
  </si>
  <si>
    <t>Trần Nguyễn Hữu</t>
  </si>
  <si>
    <t>Nguyễn Thị Kim</t>
  </si>
  <si>
    <t>Thi</t>
  </si>
  <si>
    <t>Phó Minh</t>
  </si>
  <si>
    <t>Thiện</t>
  </si>
  <si>
    <t>Dương Hoài</t>
  </si>
  <si>
    <t>Thương</t>
  </si>
  <si>
    <t>Ngô Lý Phương</t>
  </si>
  <si>
    <t>Thy</t>
  </si>
  <si>
    <t>Tiến</t>
  </si>
  <si>
    <t>Nguyễn Thị</t>
  </si>
  <si>
    <t>Trân</t>
  </si>
  <si>
    <t>Huỳnh Xuân Võ Ngọc</t>
  </si>
  <si>
    <t>Nguyễn Cao</t>
  </si>
  <si>
    <t>Đinh Nguyễn Hoàng</t>
  </si>
  <si>
    <t>Tuấn</t>
  </si>
  <si>
    <t>Trần Thanh</t>
  </si>
  <si>
    <t>Vũ</t>
  </si>
  <si>
    <t>44</t>
  </si>
  <si>
    <t>45</t>
  </si>
  <si>
    <t>46</t>
  </si>
  <si>
    <t>47</t>
  </si>
  <si>
    <t>48</t>
  </si>
  <si>
    <t>49</t>
  </si>
  <si>
    <t>50</t>
  </si>
  <si>
    <t>51</t>
  </si>
  <si>
    <t>52</t>
  </si>
  <si>
    <t>UBND THÀNH PHỐ HỒ CHÍ MINH</t>
  </si>
  <si>
    <t>Độc lập  -  Tự do  -  Hạnh phúc</t>
  </si>
  <si>
    <t>BẢNG TỔNG KẾT ĐÁNH GIÁ KẾT QUẢ RÈN LUYỆN</t>
  </si>
  <si>
    <t>S
TT</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</si>
  <si>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</si>
  <si>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</si>
  <si>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</si>
  <si>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</si>
  <si>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</si>
  <si>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</si>
  <si>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</si>
  <si>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</si>
  <si>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</si>
  <si>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</si>
  <si>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</si>
  <si>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</si>
  <si>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</si>
  <si>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</si>
  <si>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HỌC KỲ II</t>
  </si>
  <si>
    <r>
      <t xml:space="preserve">Địa điểm: </t>
    </r>
    <r>
      <rPr>
        <sz val="13"/>
        <color theme="1"/>
        <rFont val="Times New Roman"/>
        <family val="1"/>
      </rPr>
      <t>Phòng………..</t>
    </r>
  </si>
  <si>
    <t>Hiện diện:………</t>
  </si>
  <si>
    <t xml:space="preserve">          Thư ký thông qua toàn văn biên bản cuộc họp, các thành viên dự họp nhất trí, không có ý kiến gì thêm.
          Cuộc họp kết thúc lúc …. giờ ……. phút cùng ngày./.</t>
  </si>
  <si>
    <t>TP. Hồ Chí Minh, ngày…... tháng …...năm 2024</t>
  </si>
  <si>
    <t>Học kỳ: II        Năm học: 2023 - 2024</t>
  </si>
  <si>
    <t>Lớp: 23T4-ĐHĐ1            Sĩ số: 53          Khoa: Công nghệ Thông tin</t>
  </si>
  <si>
    <t>LỚP: 23T4 - ĐHĐ1</t>
  </si>
  <si>
    <t>Thành phố Hồ Chí Minh, ngày … tháng … năm 2024</t>
  </si>
  <si>
    <t>Chủ tọa: Bà Võ Thị Hồng Lan; Chức vụ: Cố vấn học tập.</t>
  </si>
  <si>
    <t>Thư ký: …………….; Chức vụ: ……………..</t>
  </si>
  <si>
    <t>Thành phần tham dự: Tập thể lớp 23T4 - ĐHĐ1</t>
  </si>
  <si>
    <r>
      <rPr>
        <b/>
        <sz val="13"/>
        <color theme="1"/>
        <rFont val="Times New Roman"/>
        <family val="1"/>
      </rPr>
      <t xml:space="preserve">Thời gian họp: </t>
    </r>
    <r>
      <rPr>
        <sz val="13"/>
        <color theme="1"/>
        <rFont val="Times New Roman"/>
        <family val="1"/>
      </rPr>
      <t>…... giờ …..phút, ngày ….tháng……năm 2024</t>
    </r>
  </si>
  <si>
    <t>QUẢN LÝ SINH VIÊN</t>
  </si>
  <si>
    <t>PHÒNG TTGD-QHDN</t>
  </si>
  <si>
    <t>BẢNG ĐIỂM TỔNG KẾT HK2 (2023 - 2024) NĂM HỌC 2023-2024</t>
  </si>
  <si>
    <t>Lớp: 23T4-ĐHĐ1</t>
  </si>
  <si>
    <t>Khóa học: 2023-2026</t>
  </si>
  <si>
    <t>Ngành: Đồ họa đa phương tiện</t>
  </si>
  <si>
    <t>Bậc đào tạo: Trung cấp - (Tín chỉ)</t>
  </si>
  <si>
    <t xml:space="preserve">Chuyên ngành: Đồ họa đa phương tiện </t>
  </si>
  <si>
    <t>Loại đào tạo: Chính quy 3 năm</t>
  </si>
  <si>
    <t>Mã sinh viên</t>
  </si>
  <si>
    <t>Tin học</t>
  </si>
  <si>
    <t>Mỹ thuật cơ bản</t>
  </si>
  <si>
    <t>Cơ sở dữ liệu</t>
  </si>
  <si>
    <t>Rèn luyện</t>
  </si>
  <si>
    <t>Học lực</t>
  </si>
  <si>
    <t>3</t>
  </si>
  <si>
    <t>2</t>
  </si>
  <si>
    <t xml:space="preserve">3 </t>
  </si>
  <si>
    <t>Điểm</t>
  </si>
  <si>
    <t>Điểm 10</t>
  </si>
  <si>
    <t>Điểm 4</t>
  </si>
  <si>
    <t>Điểm chữ</t>
  </si>
  <si>
    <t>L1</t>
  </si>
  <si>
    <t>L2</t>
  </si>
  <si>
    <t xml:space="preserve">D </t>
  </si>
  <si>
    <t>Học tiếp</t>
  </si>
  <si>
    <t xml:space="preserve">E </t>
  </si>
  <si>
    <t>Cảnh cáo học vụ lần 2</t>
  </si>
  <si>
    <t xml:space="preserve">C </t>
  </si>
  <si>
    <t>Cảnh cáo học vụ lần 1</t>
  </si>
  <si>
    <t xml:space="preserve">A </t>
  </si>
  <si>
    <t xml:space="preserve">B </t>
  </si>
  <si>
    <t>Giỏi</t>
  </si>
  <si>
    <t>TP. Hồ Chí Minh, ngày 28 tháng 06 năm 2024</t>
  </si>
  <si>
    <t>PHÒNG TUYỂN SINH - ĐÀO TẠO</t>
  </si>
  <si>
    <t>………………………………………………………………..……………………………………………………….......……
……………………………………………………..…………………………………………………………………...........…</t>
  </si>
  <si>
    <t>Vắng: 0 
Lý do: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</si>
</sst>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4" x14ac:knownFonts="1">
    <font>
      <sz val="11"/>
      <color theme="1"/>
      <name val="Arial"/>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color theme="0"/>
      <name val="Times New Roman"/>
      <family val="1"/>
    </font>
    <font>
      <b/>
      <sz val="13"/>
      <name val="Times New Roman"/>
      <family val="1"/>
    </font>
    <font>
      <sz val="12"/>
      <color rgb="FFFF0000"/>
      <name val="Times New Roman"/>
      <family val="1"/>
    </font>
    <font>
      <sz val="12"/>
      <color indexed="8"/>
      <name val="Times New Roman"/>
      <family val="1"/>
    </font>
    <font>
      <sz val="11"/>
      <color indexed="8"/>
      <name val="Calibri"/>
      <family val="2"/>
      <charset val="163"/>
    </font>
    <font>
      <b/>
      <sz val="11"/>
      <color indexed="8"/>
      <name val="Times New Roman"/>
      <family val="1"/>
    </font>
    <font>
      <b/>
      <sz val="10"/>
      <color indexed="8"/>
      <name val="Times New Roman"/>
      <family val="1"/>
    </font>
    <font>
      <b/>
      <sz val="12"/>
      <color indexed="8"/>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1"/>
      <name val="Times New Roman"/>
      <family val="1"/>
    </font>
    <font>
      <sz val="12"/>
      <name val="Times New Roman"/>
      <family val="1"/>
    </font>
    <font>
      <b/>
      <sz val="11"/>
      <name val="Times New Roman"/>
      <family val="1"/>
    </font>
    <font>
      <vertAlign val="superscript"/>
      <sz val="12"/>
      <name val="Times New Roman"/>
      <family val="1"/>
    </font>
    <font>
      <vertAlign val="superscript"/>
      <sz val="11"/>
      <name val="Times New Roman"/>
      <family val="1"/>
    </font>
    <font>
      <b/>
      <vertAlign val="superscript"/>
      <sz val="13"/>
      <name val="Times New Roman"/>
      <family val="1"/>
    </font>
    <font>
      <b/>
      <sz val="14"/>
      <name val="Times New Roman"/>
      <family val="1"/>
    </font>
    <font>
      <b/>
      <sz val="18"/>
      <name val="Times New Roman"/>
      <family val="1"/>
    </font>
    <font>
      <sz val="14"/>
      <name val="Times New Roman"/>
      <family val="1"/>
    </font>
    <font>
      <b/>
      <sz val="10"/>
      <name val="Times New Roman"/>
      <family val="1"/>
    </font>
    <font>
      <sz val="10"/>
      <name val="Times New Roman"/>
      <family val="1"/>
    </font>
    <font>
      <i/>
      <sz val="12"/>
      <name val="Times New Roman"/>
      <family val="1"/>
    </font>
    <font>
      <sz val="11"/>
      <color indexed="8"/>
      <name val="Times New Roman"/>
      <family val="1"/>
    </font>
    <font>
      <b/>
      <u/>
      <sz val="11"/>
      <color indexed="8"/>
      <name val="Times New Roman"/>
      <family val="1"/>
    </font>
    <font>
      <b/>
      <sz val="14"/>
      <color indexed="8"/>
      <name val="Times New Roman"/>
      <family val="1"/>
    </font>
    <font>
      <sz val="11"/>
      <color indexed="9"/>
      <name val="Times New Roman"/>
      <family val="1"/>
    </font>
    <font>
      <i/>
      <sz val="11"/>
      <color indexed="8"/>
      <name val="Times New Roman"/>
      <family val="1"/>
    </font>
    <font>
      <sz val="9"/>
      <color indexed="8"/>
      <name val="Times New Roman"/>
      <family val="1"/>
    </font>
    <font>
      <sz val="10"/>
      <color indexed="8"/>
      <name val="Times New Roman"/>
      <family val="1"/>
    </font>
    <font>
      <sz val="10"/>
      <color indexed="9"/>
      <name val="Times New Roman"/>
      <family val="1"/>
    </font>
    <font>
      <b/>
      <sz val="11"/>
      <color rgb="FFFF0000"/>
      <name val="Times New Roman"/>
      <family val="1"/>
    </font>
  </fonts>
  <fills count="27">
    <fill>
      <patternFill patternType="none"/>
    </fill>
    <fill>
      <patternFill patternType="gray125"/>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C0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43">
    <xf numFmtId="0" fontId="0" fillId="0" borderId="0"/>
    <xf numFmtId="0" fontId="11" fillId="0" borderId="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9" borderId="0" applyNumberFormat="0" applyBorder="0" applyAlignment="0" applyProtection="0"/>
    <xf numFmtId="0" fontId="15" fillId="12" borderId="0" applyNumberFormat="0" applyBorder="0" applyAlignment="0" applyProtection="0"/>
    <xf numFmtId="0" fontId="16" fillId="13"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20" borderId="0" applyNumberFormat="0" applyBorder="0" applyAlignment="0" applyProtection="0"/>
    <xf numFmtId="0" fontId="17" fillId="4" borderId="0" applyNumberFormat="0" applyBorder="0" applyAlignment="0" applyProtection="0"/>
    <xf numFmtId="0" fontId="18" fillId="21" borderId="10" applyNumberFormat="0" applyBorder="0" applyAlignment="0" applyProtection="0"/>
    <xf numFmtId="0" fontId="19" fillId="22" borderId="11" applyNumberFormat="0" applyBorder="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0" borderId="12" applyNumberFormat="0" applyFill="0" applyBorder="0" applyAlignment="0" applyProtection="0"/>
    <xf numFmtId="0" fontId="23" fillId="0" borderId="13" applyNumberFormat="0" applyFill="0" applyBorder="0" applyAlignment="0" applyProtection="0"/>
    <xf numFmtId="0" fontId="24" fillId="0" borderId="14" applyNumberFormat="0" applyFill="0" applyBorder="0" applyAlignment="0" applyProtection="0"/>
    <xf numFmtId="0" fontId="24" fillId="0" borderId="0" applyNumberFormat="0" applyFill="0" applyBorder="0" applyAlignment="0" applyProtection="0"/>
    <xf numFmtId="0" fontId="25" fillId="8" borderId="10" applyNumberFormat="0" applyBorder="0" applyAlignment="0" applyProtection="0"/>
    <xf numFmtId="0" fontId="26" fillId="0" borderId="15" applyNumberFormat="0" applyFill="0" applyBorder="0" applyAlignment="0" applyProtection="0"/>
    <xf numFmtId="0" fontId="27" fillId="23" borderId="0" applyNumberFormat="0" applyBorder="0" applyAlignment="0" applyProtection="0"/>
    <xf numFmtId="0" fontId="11" fillId="24" borderId="16" applyNumberFormat="0" applyFont="0" applyBorder="0" applyAlignment="0" applyProtection="0"/>
    <xf numFmtId="0" fontId="28" fillId="21" borderId="17" applyNumberFormat="0" applyBorder="0" applyAlignment="0" applyProtection="0"/>
    <xf numFmtId="0" fontId="29" fillId="0" borderId="0" applyNumberFormat="0" applyFill="0" applyBorder="0" applyAlignment="0" applyProtection="0"/>
    <xf numFmtId="0" fontId="30" fillId="0" borderId="18" applyNumberFormat="0" applyFill="0" applyBorder="0" applyAlignment="0" applyProtection="0"/>
    <xf numFmtId="0" fontId="31" fillId="0" borderId="0" applyNumberFormat="0" applyFill="0" applyBorder="0" applyAlignment="0" applyProtection="0"/>
  </cellStyleXfs>
  <cellXfs count="165">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quotePrefix="1" applyFont="1" applyBorder="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7" fillId="0" borderId="0" xfId="0" applyFont="1" applyAlignment="1">
      <alignment vertical="center"/>
    </xf>
    <xf numFmtId="0" fontId="8" fillId="0" borderId="0" xfId="0" applyFont="1" applyAlignment="1">
      <alignment vertical="center"/>
    </xf>
    <xf numFmtId="0" fontId="1" fillId="0" borderId="0" xfId="0" applyFont="1" applyAlignment="1">
      <alignment horizontal="center" vertical="center"/>
    </xf>
    <xf numFmtId="0" fontId="33" fillId="0" borderId="0" xfId="0" applyFont="1" applyBorder="1"/>
    <xf numFmtId="0" fontId="33" fillId="0" borderId="0" xfId="0" applyFont="1" applyBorder="1" applyAlignment="1">
      <alignment horizontal="center" vertical="center"/>
    </xf>
    <xf numFmtId="0" fontId="8" fillId="0" borderId="0" xfId="0" applyFont="1" applyBorder="1" applyAlignment="1">
      <alignment horizontal="center"/>
    </xf>
    <xf numFmtId="0" fontId="33" fillId="0" borderId="0" xfId="0" applyFont="1"/>
    <xf numFmtId="0" fontId="33" fillId="0" borderId="0" xfId="0" applyFont="1" applyAlignment="1"/>
    <xf numFmtId="0" fontId="37" fillId="0" borderId="0" xfId="0" applyFont="1" applyAlignment="1"/>
    <xf numFmtId="0" fontId="37" fillId="0" borderId="0" xfId="0" applyFont="1"/>
    <xf numFmtId="0" fontId="38" fillId="0" borderId="0" xfId="0" applyFont="1" applyAlignment="1">
      <alignment horizontal="center"/>
    </xf>
    <xf numFmtId="0" fontId="40" fillId="0" borderId="0" xfId="0" applyFont="1" applyAlignment="1"/>
    <xf numFmtId="0" fontId="41" fillId="0" borderId="0" xfId="0" applyFont="1" applyAlignment="1">
      <alignment vertical="justify"/>
    </xf>
    <xf numFmtId="0" fontId="33" fillId="0" borderId="0" xfId="0" applyFont="1" applyAlignment="1">
      <alignment vertical="justify"/>
    </xf>
    <xf numFmtId="0" fontId="39" fillId="0" borderId="0" xfId="0" applyFont="1" applyAlignment="1">
      <alignment vertical="justify"/>
    </xf>
    <xf numFmtId="0" fontId="41" fillId="0" borderId="0" xfId="0" applyFont="1" applyBorder="1" applyAlignment="1">
      <alignment horizontal="center"/>
    </xf>
    <xf numFmtId="0" fontId="41" fillId="0" borderId="0" xfId="0" applyFont="1" applyBorder="1" applyAlignment="1">
      <alignment horizontal="center" vertical="center"/>
    </xf>
    <xf numFmtId="0" fontId="33" fillId="0" borderId="0" xfId="0" applyFont="1" applyAlignment="1">
      <alignment vertical="center"/>
    </xf>
    <xf numFmtId="0" fontId="42" fillId="25" borderId="1" xfId="0" applyFont="1" applyFill="1" applyBorder="1" applyAlignment="1">
      <alignment horizontal="center" vertical="center" wrapText="1"/>
    </xf>
    <xf numFmtId="0" fontId="33" fillId="25" borderId="1" xfId="0" applyFont="1" applyFill="1" applyBorder="1" applyAlignment="1">
      <alignment horizontal="center" vertical="center"/>
    </xf>
    <xf numFmtId="0" fontId="35" fillId="25" borderId="1" xfId="0" applyFont="1" applyFill="1" applyBorder="1" applyAlignment="1">
      <alignment horizontal="center" vertical="center"/>
    </xf>
    <xf numFmtId="4" fontId="43" fillId="25" borderId="1" xfId="0" applyNumberFormat="1" applyFont="1" applyFill="1" applyBorder="1" applyAlignment="1">
      <alignment horizontal="center" vertical="center"/>
    </xf>
    <xf numFmtId="0" fontId="33" fillId="25" borderId="0" xfId="0" applyFont="1" applyFill="1" applyBorder="1"/>
    <xf numFmtId="0" fontId="33" fillId="25" borderId="0" xfId="0" applyFont="1" applyFill="1"/>
    <xf numFmtId="0" fontId="33" fillId="25" borderId="0" xfId="0" applyFont="1" applyFill="1" applyAlignment="1">
      <alignment vertical="center"/>
    </xf>
    <xf numFmtId="0" fontId="42" fillId="25" borderId="1" xfId="0" applyFont="1" applyFill="1" applyBorder="1" applyAlignment="1">
      <alignment horizontal="center" vertical="center"/>
    </xf>
    <xf numFmtId="0" fontId="42" fillId="0" borderId="0" xfId="0" applyFont="1" applyAlignment="1">
      <alignment horizontal="center"/>
    </xf>
    <xf numFmtId="0" fontId="42" fillId="0" borderId="0" xfId="0" applyFont="1" applyAlignment="1">
      <alignment horizontal="center" vertical="center"/>
    </xf>
    <xf numFmtId="2" fontId="33" fillId="0" borderId="0" xfId="0" applyNumberFormat="1" applyFont="1" applyBorder="1" applyAlignment="1">
      <alignment horizontal="right"/>
    </xf>
    <xf numFmtId="0" fontId="8" fillId="0" borderId="0" xfId="0" applyFont="1" applyAlignment="1">
      <alignment horizontal="center"/>
    </xf>
    <xf numFmtId="0" fontId="33" fillId="0" borderId="0" xfId="0" applyFont="1" applyAlignment="1">
      <alignment horizontal="center" vertical="center"/>
    </xf>
    <xf numFmtId="0" fontId="9" fillId="25" borderId="1" xfId="0" applyFont="1" applyFill="1" applyBorder="1" applyAlignment="1">
      <alignment vertical="center" wrapText="1"/>
    </xf>
    <xf numFmtId="0" fontId="3" fillId="25" borderId="1" xfId="0" applyFont="1" applyFill="1" applyBorder="1" applyAlignment="1">
      <alignment vertical="center"/>
    </xf>
    <xf numFmtId="0" fontId="45" fillId="0" borderId="0" xfId="0" applyFont="1"/>
    <xf numFmtId="0" fontId="34" fillId="0" borderId="1" xfId="0" applyFont="1" applyBorder="1" applyAlignment="1">
      <alignment horizontal="center" vertical="center"/>
    </xf>
    <xf numFmtId="9" fontId="34"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9" xfId="0" applyFont="1" applyBorder="1" applyAlignment="1">
      <alignment horizontal="left" vertical="center"/>
    </xf>
    <xf numFmtId="0" fontId="10" fillId="0" borderId="8"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vertical="center" wrapText="1"/>
    </xf>
    <xf numFmtId="164" fontId="33" fillId="25" borderId="1" xfId="0" applyNumberFormat="1" applyFont="1" applyFill="1" applyBorder="1" applyAlignment="1">
      <alignment horizontal="center" vertical="center"/>
    </xf>
    <xf numFmtId="0" fontId="35" fillId="0" borderId="0" xfId="0" applyFont="1" applyAlignment="1">
      <alignment horizontal="center" vertical="center"/>
    </xf>
    <xf numFmtId="0" fontId="8" fillId="25" borderId="1" xfId="0" applyFont="1" applyFill="1" applyBorder="1" applyAlignment="1">
      <alignment horizontal="center"/>
    </xf>
    <xf numFmtId="0" fontId="10" fillId="0" borderId="0" xfId="0" applyFont="1" applyAlignment="1"/>
    <xf numFmtId="0" fontId="12" fillId="2" borderId="0" xfId="0" applyFont="1" applyFill="1"/>
    <xf numFmtId="0" fontId="48" fillId="0" borderId="0" xfId="0" applyFont="1"/>
    <xf numFmtId="0" fontId="45" fillId="0" borderId="1" xfId="0" applyFont="1" applyBorder="1" applyAlignment="1">
      <alignment horizontal="center" vertical="center"/>
    </xf>
    <xf numFmtId="0" fontId="45" fillId="0" borderId="1" xfId="0" quotePrefix="1" applyFont="1" applyBorder="1" applyAlignment="1">
      <alignment horizontal="center" vertical="center"/>
    </xf>
    <xf numFmtId="0" fontId="45" fillId="0" borderId="1" xfId="0" applyFont="1" applyBorder="1" applyAlignment="1">
      <alignment horizontal="right" vertical="center"/>
    </xf>
    <xf numFmtId="0" fontId="45" fillId="0" borderId="1" xfId="0" applyFont="1" applyBorder="1" applyAlignment="1">
      <alignment vertical="center"/>
    </xf>
    <xf numFmtId="0" fontId="45" fillId="0" borderId="0" xfId="0" applyFont="1" applyAlignment="1">
      <alignment vertical="center"/>
    </xf>
    <xf numFmtId="0" fontId="45" fillId="0" borderId="9" xfId="0" applyFont="1" applyBorder="1" applyAlignment="1">
      <alignment horizontal="left" vertical="center"/>
    </xf>
    <xf numFmtId="0" fontId="45" fillId="0" borderId="0" xfId="0" applyFont="1" applyAlignment="1">
      <alignment horizontal="center"/>
    </xf>
    <xf numFmtId="0" fontId="48" fillId="0" borderId="0" xfId="0" applyFont="1" applyAlignment="1">
      <alignment horizontal="center"/>
    </xf>
    <xf numFmtId="0" fontId="45" fillId="0" borderId="8" xfId="0" applyFont="1" applyBorder="1" applyAlignment="1">
      <alignment horizontal="center" vertical="center"/>
    </xf>
    <xf numFmtId="0" fontId="45" fillId="0" borderId="0" xfId="0" applyFont="1" applyAlignment="1">
      <alignment horizontal="center" vertical="center"/>
    </xf>
    <xf numFmtId="0" fontId="45" fillId="25" borderId="0" xfId="0" applyFont="1" applyFill="1"/>
    <xf numFmtId="0" fontId="45" fillId="25" borderId="1" xfId="0" applyFont="1" applyFill="1" applyBorder="1" applyAlignment="1">
      <alignment horizontal="center" vertical="center"/>
    </xf>
    <xf numFmtId="0" fontId="12" fillId="25" borderId="2" xfId="0" applyFont="1" applyFill="1" applyBorder="1" applyAlignment="1">
      <alignment horizontal="center" vertical="center" wrapText="1"/>
    </xf>
    <xf numFmtId="0" fontId="12" fillId="25" borderId="3" xfId="0" applyFont="1" applyFill="1" applyBorder="1" applyAlignment="1">
      <alignment horizontal="center" vertical="center" wrapText="1"/>
    </xf>
    <xf numFmtId="0" fontId="50" fillId="0" borderId="1" xfId="0" applyFont="1" applyBorder="1" applyAlignment="1">
      <alignment vertical="center"/>
    </xf>
    <xf numFmtId="0" fontId="50" fillId="0" borderId="1" xfId="0" applyFont="1" applyBorder="1" applyAlignment="1">
      <alignment vertical="center" wrapText="1"/>
    </xf>
    <xf numFmtId="0" fontId="51" fillId="0" borderId="0" xfId="0" applyFont="1"/>
    <xf numFmtId="0" fontId="52" fillId="0" borderId="0" xfId="0" applyFont="1"/>
    <xf numFmtId="0" fontId="51" fillId="25" borderId="21" xfId="0" applyFont="1" applyFill="1" applyBorder="1"/>
    <xf numFmtId="0" fontId="51" fillId="25" borderId="0" xfId="0" applyFont="1" applyFill="1"/>
    <xf numFmtId="3" fontId="42" fillId="25" borderId="1" xfId="0" applyNumberFormat="1" applyFont="1" applyFill="1" applyBorder="1" applyAlignment="1">
      <alignment horizontal="center" vertical="center"/>
    </xf>
    <xf numFmtId="0" fontId="13" fillId="25" borderId="1" xfId="0" applyFont="1" applyFill="1" applyBorder="1" applyAlignment="1">
      <alignment horizontal="center" vertical="center"/>
    </xf>
    <xf numFmtId="0" fontId="48" fillId="0" borderId="0" xfId="0" applyFont="1" applyAlignment="1">
      <alignment horizontal="center" vertical="center"/>
    </xf>
    <xf numFmtId="0" fontId="35" fillId="26" borderId="1" xfId="0" applyFont="1" applyFill="1" applyBorder="1" applyAlignment="1">
      <alignment horizontal="center" vertical="center"/>
    </xf>
    <xf numFmtId="0" fontId="53" fillId="26" borderId="1" xfId="0" applyFont="1" applyFill="1" applyBorder="1" applyAlignment="1">
      <alignment horizontal="center" vertical="center"/>
    </xf>
    <xf numFmtId="0" fontId="5"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2" fillId="0" borderId="0" xfId="0" applyFont="1" applyAlignment="1">
      <alignment horizont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20" xfId="0" applyFont="1" applyBorder="1" applyAlignment="1">
      <alignment horizontal="center" vertical="center" wrapText="1"/>
    </xf>
    <xf numFmtId="0" fontId="3"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10" fontId="3" fillId="0" borderId="9" xfId="0" applyNumberFormat="1" applyFont="1" applyBorder="1" applyAlignment="1">
      <alignment horizontal="center" vertical="center" wrapText="1"/>
    </xf>
    <xf numFmtId="10" fontId="3" fillId="0" borderId="8"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 fillId="0" borderId="0" xfId="0" applyFont="1" applyAlignment="1">
      <alignment horizontal="justify" vertical="justify" wrapText="1"/>
    </xf>
    <xf numFmtId="0" fontId="4" fillId="0" borderId="20" xfId="0" applyFont="1" applyBorder="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3" fillId="0" borderId="0" xfId="0" applyFont="1" applyAlignment="1">
      <alignment horizontal="center" vertical="center"/>
    </xf>
    <xf numFmtId="0" fontId="4" fillId="0" borderId="0" xfId="0" applyFont="1" applyAlignment="1">
      <alignment horizontal="center" vertical="center"/>
    </xf>
    <xf numFmtId="0" fontId="45" fillId="25" borderId="9" xfId="0" applyFont="1" applyFill="1" applyBorder="1" applyAlignment="1">
      <alignment horizontal="center" vertical="center" textRotation="90" wrapText="1"/>
    </xf>
    <xf numFmtId="0" fontId="45" fillId="25" borderId="8" xfId="0" applyFont="1" applyFill="1" applyBorder="1" applyAlignment="1">
      <alignment horizontal="center" vertical="center" textRotation="90" wrapText="1"/>
    </xf>
    <xf numFmtId="0" fontId="10" fillId="0" borderId="0" xfId="0" applyFont="1" applyAlignment="1">
      <alignment horizontal="center"/>
    </xf>
    <xf numFmtId="0" fontId="12" fillId="0" borderId="0" xfId="0" applyFont="1" applyAlignment="1">
      <alignment horizontal="center"/>
    </xf>
    <xf numFmtId="0" fontId="14" fillId="0" borderId="0" xfId="0" applyFont="1" applyAlignment="1">
      <alignment horizontal="center"/>
    </xf>
    <xf numFmtId="0" fontId="46" fillId="0" borderId="0" xfId="0" applyFont="1" applyBorder="1" applyAlignment="1">
      <alignment horizontal="center"/>
    </xf>
    <xf numFmtId="0" fontId="47" fillId="0" borderId="0" xfId="0" applyFont="1" applyAlignment="1">
      <alignment horizontal="center" vertical="center"/>
    </xf>
    <xf numFmtId="0" fontId="12" fillId="25" borderId="2" xfId="0" applyFont="1" applyFill="1" applyBorder="1" applyAlignment="1">
      <alignment horizontal="center" vertical="center"/>
    </xf>
    <xf numFmtId="0" fontId="12" fillId="25" borderId="22" xfId="0" applyFont="1" applyFill="1" applyBorder="1" applyAlignment="1">
      <alignment horizontal="center" vertical="center"/>
    </xf>
    <xf numFmtId="0" fontId="12" fillId="25" borderId="3" xfId="0" applyFont="1" applyFill="1" applyBorder="1" applyAlignment="1">
      <alignment horizontal="center" vertical="center"/>
    </xf>
    <xf numFmtId="0" fontId="12" fillId="25" borderId="2" xfId="0" applyFont="1" applyFill="1" applyBorder="1" applyAlignment="1">
      <alignment horizontal="center" vertical="center" wrapText="1"/>
    </xf>
    <xf numFmtId="0" fontId="12" fillId="25" borderId="22" xfId="0" applyFont="1" applyFill="1" applyBorder="1" applyAlignment="1">
      <alignment horizontal="center" vertical="center" wrapText="1"/>
    </xf>
    <xf numFmtId="0" fontId="12" fillId="25" borderId="3" xfId="0" applyFont="1" applyFill="1" applyBorder="1" applyAlignment="1">
      <alignment horizontal="center" vertical="center" wrapText="1"/>
    </xf>
    <xf numFmtId="0" fontId="12" fillId="25" borderId="4" xfId="0" applyFont="1" applyFill="1" applyBorder="1" applyAlignment="1">
      <alignment horizontal="center" vertical="center"/>
    </xf>
    <xf numFmtId="0" fontId="12" fillId="25" borderId="21" xfId="0" applyFont="1" applyFill="1" applyBorder="1" applyAlignment="1">
      <alignment horizontal="center" vertical="center"/>
    </xf>
    <xf numFmtId="0" fontId="12" fillId="25" borderId="6" xfId="0" applyFont="1" applyFill="1" applyBorder="1" applyAlignment="1">
      <alignment horizontal="center" vertical="center"/>
    </xf>
    <xf numFmtId="0" fontId="12" fillId="25" borderId="5" xfId="0" applyFont="1" applyFill="1" applyBorder="1" applyAlignment="1">
      <alignment horizontal="center" vertical="center"/>
    </xf>
    <xf numFmtId="0" fontId="12" fillId="25" borderId="23" xfId="0" applyFont="1" applyFill="1" applyBorder="1" applyAlignment="1">
      <alignment horizontal="center" vertical="center"/>
    </xf>
    <xf numFmtId="0" fontId="12" fillId="25" borderId="7" xfId="0" applyFont="1" applyFill="1" applyBorder="1" applyAlignment="1">
      <alignment horizontal="center" vertical="center"/>
    </xf>
    <xf numFmtId="0" fontId="45" fillId="25" borderId="9" xfId="0" applyFont="1" applyFill="1" applyBorder="1" applyAlignment="1">
      <alignment horizontal="center" vertical="center"/>
    </xf>
    <xf numFmtId="0" fontId="45" fillId="25" borderId="8" xfId="0" applyFont="1" applyFill="1" applyBorder="1" applyAlignment="1">
      <alignment horizontal="center" vertical="center"/>
    </xf>
    <xf numFmtId="0" fontId="49" fillId="0" borderId="0" xfId="0" applyFont="1" applyAlignment="1">
      <alignment horizontal="center"/>
    </xf>
    <xf numFmtId="0" fontId="12" fillId="25" borderId="9" xfId="0" applyFont="1" applyFill="1" applyBorder="1" applyAlignment="1">
      <alignment horizontal="center" vertical="center" wrapText="1"/>
    </xf>
    <xf numFmtId="0" fontId="12" fillId="25" borderId="8" xfId="0" applyFont="1" applyFill="1" applyBorder="1" applyAlignment="1">
      <alignment horizontal="center" vertical="center" wrapText="1"/>
    </xf>
    <xf numFmtId="0" fontId="12" fillId="25" borderId="20" xfId="0" applyFont="1" applyFill="1" applyBorder="1" applyAlignment="1">
      <alignment horizontal="center" vertical="center" wrapText="1"/>
    </xf>
    <xf numFmtId="0" fontId="34" fillId="0" borderId="0" xfId="0" applyFont="1" applyAlignment="1">
      <alignment horizontal="center"/>
    </xf>
    <xf numFmtId="0" fontId="32" fillId="0" borderId="0" xfId="0" applyFont="1" applyAlignment="1">
      <alignment horizontal="center"/>
    </xf>
    <xf numFmtId="0" fontId="8" fillId="0" borderId="0" xfId="0" applyFont="1" applyAlignment="1">
      <alignment horizontal="center"/>
    </xf>
    <xf numFmtId="0" fontId="35" fillId="0" borderId="0" xfId="0" applyFont="1" applyAlignment="1">
      <alignment horizontal="center"/>
    </xf>
    <xf numFmtId="0" fontId="32" fillId="25" borderId="19" xfId="0" applyFont="1" applyFill="1" applyBorder="1" applyAlignment="1">
      <alignment horizontal="center"/>
    </xf>
    <xf numFmtId="0" fontId="32" fillId="25" borderId="1" xfId="0" applyFont="1" applyFill="1" applyBorder="1" applyAlignment="1">
      <alignment horizontal="center" vertical="center"/>
    </xf>
    <xf numFmtId="0" fontId="42" fillId="25" borderId="1" xfId="0" applyFont="1" applyFill="1" applyBorder="1" applyAlignment="1">
      <alignment horizontal="center"/>
    </xf>
    <xf numFmtId="0" fontId="8" fillId="25" borderId="1" xfId="0" applyFont="1" applyFill="1" applyBorder="1" applyAlignment="1">
      <alignment horizontal="center" vertical="center"/>
    </xf>
    <xf numFmtId="0" fontId="36" fillId="0" borderId="0" xfId="0" applyFont="1" applyAlignment="1">
      <alignment horizontal="center"/>
    </xf>
    <xf numFmtId="0" fontId="39" fillId="0" borderId="0" xfId="0" applyFont="1" applyAlignment="1">
      <alignment horizontal="center"/>
    </xf>
    <xf numFmtId="0" fontId="39" fillId="0" borderId="0" xfId="0" applyFont="1" applyBorder="1" applyAlignment="1">
      <alignment horizontal="center"/>
    </xf>
    <xf numFmtId="0" fontId="35" fillId="25" borderId="2" xfId="0" applyFont="1" applyFill="1" applyBorder="1" applyAlignment="1">
      <alignment horizontal="center" vertical="center" wrapText="1"/>
    </xf>
    <xf numFmtId="0" fontId="35" fillId="25" borderId="3" xfId="0" applyFont="1" applyFill="1" applyBorder="1" applyAlignment="1">
      <alignment horizontal="center" vertical="center"/>
    </xf>
    <xf numFmtId="0" fontId="35" fillId="25" borderId="3" xfId="0" applyFont="1" applyFill="1" applyBorder="1" applyAlignment="1">
      <alignment horizontal="center" vertical="center" wrapText="1"/>
    </xf>
    <xf numFmtId="0" fontId="35" fillId="25" borderId="4" xfId="0" applyFont="1" applyFill="1" applyBorder="1" applyAlignment="1">
      <alignment horizontal="center" vertical="center"/>
    </xf>
    <xf numFmtId="0" fontId="35" fillId="25" borderId="5" xfId="0" applyFont="1" applyFill="1" applyBorder="1" applyAlignment="1">
      <alignment horizontal="center" vertical="center"/>
    </xf>
    <xf numFmtId="0" fontId="35" fillId="25" borderId="6" xfId="0" applyFont="1" applyFill="1" applyBorder="1" applyAlignment="1">
      <alignment horizontal="center" vertical="center"/>
    </xf>
    <xf numFmtId="0" fontId="35" fillId="25" borderId="7" xfId="0" applyFont="1" applyFill="1" applyBorder="1" applyAlignment="1">
      <alignment horizontal="center" vertical="center"/>
    </xf>
    <xf numFmtId="0" fontId="42" fillId="25" borderId="9" xfId="0" applyFont="1" applyFill="1" applyBorder="1" applyAlignment="1">
      <alignment horizontal="center" vertical="center"/>
    </xf>
    <xf numFmtId="0" fontId="42" fillId="25" borderId="8" xfId="0" applyFont="1" applyFill="1" applyBorder="1" applyAlignment="1">
      <alignment horizontal="center" vertical="center"/>
    </xf>
    <xf numFmtId="0" fontId="8" fillId="25" borderId="2" xfId="0" applyFont="1" applyFill="1" applyBorder="1" applyAlignment="1">
      <alignment horizontal="center" vertical="center"/>
    </xf>
    <xf numFmtId="0" fontId="8" fillId="25" borderId="3" xfId="0" applyFont="1" applyFill="1" applyBorder="1" applyAlignment="1">
      <alignment horizontal="center" vertical="center"/>
    </xf>
    <xf numFmtId="0" fontId="44" fillId="0" borderId="0" xfId="0" applyFont="1" applyAlignment="1">
      <alignment horizontal="center"/>
    </xf>
    <xf numFmtId="0" fontId="35" fillId="0" borderId="0" xfId="0" applyFont="1" applyAlignment="1">
      <alignment horizontal="center" vertical="center"/>
    </xf>
    <xf numFmtId="0" fontId="35" fillId="0" borderId="0" xfId="0" applyFont="1" applyAlignment="1">
      <alignment horizontal="left" vertical="center"/>
    </xf>
    <xf numFmtId="0" fontId="35" fillId="25" borderId="1" xfId="0" applyFont="1" applyFill="1" applyBorder="1" applyAlignment="1">
      <alignment horizontal="center" vertical="center"/>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4">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80602</xdr:colOff>
      <xdr:row>2</xdr:row>
      <xdr:rowOff>7327</xdr:rowOff>
    </xdr:from>
    <xdr:to>
      <xdr:col>8</xdr:col>
      <xdr:colOff>92325</xdr:colOff>
      <xdr:row>2</xdr:row>
      <xdr:rowOff>7329</xdr:rowOff>
    </xdr:to>
    <xdr:cxnSp macro="">
      <xdr:nvCxnSpPr>
        <xdr:cNvPr id="4" name="Straight Connector 3"/>
        <xdr:cNvCxnSpPr/>
      </xdr:nvCxnSpPr>
      <xdr:spPr>
        <a:xfrm flipV="1">
          <a:off x="3810006" y="417635"/>
          <a:ext cx="1777511"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704849</xdr:colOff>
      <xdr:row>3</xdr:row>
      <xdr:rowOff>19050</xdr:rowOff>
    </xdr:from>
    <xdr:to>
      <xdr:col>2</xdr:col>
      <xdr:colOff>1352849</xdr:colOff>
      <xdr:row>3</xdr:row>
      <xdr:rowOff>19050</xdr:rowOff>
    </xdr:to>
    <xdr:sp macro="" textlink="">
      <xdr:nvSpPr>
        <xdr:cNvPr id="2" name="Line 34"/>
        <xdr:cNvSpPr>
          <a:spLocks noChangeShapeType="1"/>
        </xdr:cNvSpPr>
      </xdr:nvSpPr>
      <xdr:spPr bwMode="auto">
        <a:xfrm>
          <a:off x="1771649" y="590550"/>
          <a:ext cx="648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0</xdr:row>
      <xdr:rowOff>0</xdr:rowOff>
    </xdr:from>
    <xdr:to>
      <xdr:col>1</xdr:col>
      <xdr:colOff>390525</xdr:colOff>
      <xdr:row>3</xdr:row>
      <xdr:rowOff>47625</xdr:rowOff>
    </xdr:to>
    <xdr:pic>
      <xdr:nvPicPr>
        <xdr:cNvPr id="3"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723900" cy="6191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30492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104774</xdr:colOff>
      <xdr:row>3</xdr:row>
      <xdr:rowOff>19050</xdr:rowOff>
    </xdr:from>
    <xdr:to>
      <xdr:col>8</xdr:col>
      <xdr:colOff>209549</xdr:colOff>
      <xdr:row>3</xdr:row>
      <xdr:rowOff>19050</xdr:rowOff>
    </xdr:to>
    <xdr:sp macro="" textlink="">
      <xdr:nvSpPr>
        <xdr:cNvPr id="3" name="Line 124"/>
        <xdr:cNvSpPr>
          <a:spLocks noChangeShapeType="1"/>
        </xdr:cNvSpPr>
      </xdr:nvSpPr>
      <xdr:spPr bwMode="auto">
        <a:xfrm>
          <a:off x="3924299" y="628650"/>
          <a:ext cx="1828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J102"/>
  <sheetViews>
    <sheetView topLeftCell="A53" zoomScale="130" zoomScaleNormal="130" workbookViewId="0">
      <selection activeCell="J20" sqref="J20"/>
    </sheetView>
  </sheetViews>
  <sheetFormatPr defaultColWidth="9.125" defaultRowHeight="16.5" x14ac:dyDescent="0.2"/>
  <cols>
    <col min="1" max="1" width="5.625" style="1" customWidth="1"/>
    <col min="2" max="2" width="10.875" style="1" customWidth="1"/>
    <col min="3" max="3" width="23.25" style="1" customWidth="1"/>
    <col min="4" max="4" width="8" style="18" customWidth="1"/>
    <col min="5" max="5" width="8.125" style="2" customWidth="1"/>
    <col min="6" max="6" width="8" style="2" customWidth="1"/>
    <col min="7" max="7" width="10.625" style="2" customWidth="1"/>
    <col min="8" max="8" width="7.875" style="1" customWidth="1"/>
    <col min="9" max="9" width="10.875" style="1" customWidth="1"/>
    <col min="10" max="16384" width="9.125" style="1"/>
  </cols>
  <sheetData>
    <row r="1" spans="1:9" s="3" customFormat="1" ht="15.75" x14ac:dyDescent="0.2">
      <c r="A1" s="112" t="s">
        <v>2</v>
      </c>
      <c r="B1" s="112"/>
      <c r="C1" s="112"/>
      <c r="D1" s="112"/>
      <c r="E1" s="14" t="s">
        <v>0</v>
      </c>
      <c r="F1" s="14"/>
      <c r="G1" s="14"/>
      <c r="H1" s="14"/>
      <c r="I1" s="14"/>
    </row>
    <row r="2" spans="1:9" s="3" customFormat="1" x14ac:dyDescent="0.2">
      <c r="A2" s="112" t="s">
        <v>3</v>
      </c>
      <c r="B2" s="112"/>
      <c r="C2" s="112"/>
      <c r="D2" s="112"/>
      <c r="E2" s="92" t="s">
        <v>1</v>
      </c>
      <c r="F2" s="92"/>
      <c r="G2" s="92"/>
      <c r="H2" s="92"/>
      <c r="I2" s="92"/>
    </row>
    <row r="3" spans="1:9" s="3" customFormat="1" x14ac:dyDescent="0.2">
      <c r="A3" s="113" t="s">
        <v>39</v>
      </c>
      <c r="B3" s="113"/>
      <c r="C3" s="113"/>
      <c r="D3" s="113"/>
      <c r="E3" s="14"/>
      <c r="F3" s="92"/>
      <c r="G3" s="92"/>
      <c r="H3" s="92"/>
      <c r="I3" s="92"/>
    </row>
    <row r="4" spans="1:9" s="3" customFormat="1" x14ac:dyDescent="0.2">
      <c r="A4" s="10"/>
      <c r="B4" s="10"/>
      <c r="C4" s="10"/>
      <c r="D4" s="54"/>
      <c r="E4" s="10"/>
      <c r="F4" s="4"/>
      <c r="G4" s="4"/>
      <c r="H4" s="4"/>
      <c r="I4" s="4"/>
    </row>
    <row r="5" spans="1:9" ht="23.25" customHeight="1" x14ac:dyDescent="0.2">
      <c r="A5" s="92" t="s">
        <v>4</v>
      </c>
      <c r="B5" s="92"/>
      <c r="C5" s="92"/>
      <c r="D5" s="92"/>
      <c r="E5" s="92"/>
      <c r="F5" s="92"/>
      <c r="G5" s="92"/>
      <c r="H5" s="92"/>
      <c r="I5" s="92"/>
    </row>
    <row r="6" spans="1:9" s="5" customFormat="1" x14ac:dyDescent="0.2">
      <c r="B6" s="17" t="s">
        <v>209</v>
      </c>
      <c r="D6" s="53" t="s">
        <v>202</v>
      </c>
      <c r="F6" s="15" t="s">
        <v>76</v>
      </c>
    </row>
    <row r="7" spans="1:9" s="5" customFormat="1" x14ac:dyDescent="0.2">
      <c r="D7" s="53"/>
      <c r="E7" s="4"/>
      <c r="F7" s="4"/>
      <c r="G7" s="4"/>
    </row>
    <row r="8" spans="1:9" ht="21.75" customHeight="1" x14ac:dyDescent="0.2">
      <c r="A8" s="7" t="s">
        <v>5</v>
      </c>
      <c r="B8" s="1" t="s">
        <v>214</v>
      </c>
    </row>
    <row r="9" spans="1:9" ht="21.75" customHeight="1" x14ac:dyDescent="0.2">
      <c r="A9" s="7" t="s">
        <v>6</v>
      </c>
      <c r="B9" s="5" t="s">
        <v>203</v>
      </c>
    </row>
    <row r="10" spans="1:9" ht="21.75" customHeight="1" x14ac:dyDescent="0.2">
      <c r="A10" s="7" t="s">
        <v>7</v>
      </c>
      <c r="B10" s="5" t="s">
        <v>8</v>
      </c>
    </row>
    <row r="11" spans="1:9" ht="22.5" customHeight="1" x14ac:dyDescent="0.2">
      <c r="A11" s="7"/>
      <c r="B11" s="1" t="s">
        <v>211</v>
      </c>
    </row>
    <row r="12" spans="1:9" ht="22.5" customHeight="1" x14ac:dyDescent="0.2">
      <c r="A12" s="7"/>
      <c r="B12" s="1" t="s">
        <v>212</v>
      </c>
    </row>
    <row r="13" spans="1:9" ht="22.5" customHeight="1" x14ac:dyDescent="0.2">
      <c r="A13" s="7"/>
      <c r="B13" s="1" t="s">
        <v>213</v>
      </c>
    </row>
    <row r="14" spans="1:9" ht="22.5" customHeight="1" x14ac:dyDescent="0.2">
      <c r="A14" s="7"/>
      <c r="B14" s="1" t="s">
        <v>204</v>
      </c>
    </row>
    <row r="15" spans="1:9" ht="39" customHeight="1" x14ac:dyDescent="0.2">
      <c r="A15" s="7"/>
      <c r="B15" s="110" t="s">
        <v>251</v>
      </c>
      <c r="C15" s="111"/>
      <c r="D15" s="111"/>
      <c r="E15" s="111"/>
      <c r="F15" s="111"/>
      <c r="G15" s="111"/>
      <c r="H15" s="111"/>
      <c r="I15" s="111"/>
    </row>
    <row r="16" spans="1:9" x14ac:dyDescent="0.2">
      <c r="A16" s="7" t="s">
        <v>10</v>
      </c>
      <c r="B16" s="5" t="s">
        <v>9</v>
      </c>
    </row>
    <row r="17" spans="1:10" ht="56.25" customHeight="1" x14ac:dyDescent="0.2">
      <c r="A17" s="108" t="s">
        <v>11</v>
      </c>
      <c r="B17" s="108"/>
      <c r="C17" s="108"/>
      <c r="D17" s="108"/>
      <c r="E17" s="108"/>
      <c r="F17" s="108"/>
      <c r="G17" s="108"/>
      <c r="H17" s="108"/>
      <c r="I17" s="108"/>
      <c r="J17" s="8"/>
    </row>
    <row r="18" spans="1:10" x14ac:dyDescent="0.2">
      <c r="A18" s="6"/>
    </row>
    <row r="19" spans="1:10" ht="33" customHeight="1" x14ac:dyDescent="0.2">
      <c r="A19" s="98" t="s">
        <v>12</v>
      </c>
      <c r="B19" s="98" t="s">
        <v>13</v>
      </c>
      <c r="C19" s="93" t="s">
        <v>14</v>
      </c>
      <c r="D19" s="94"/>
      <c r="E19" s="106" t="s">
        <v>15</v>
      </c>
      <c r="F19" s="98" t="s">
        <v>16</v>
      </c>
      <c r="G19" s="98"/>
      <c r="H19" s="98"/>
      <c r="I19" s="99" t="s">
        <v>20</v>
      </c>
    </row>
    <row r="20" spans="1:10" ht="16.5" customHeight="1" x14ac:dyDescent="0.2">
      <c r="A20" s="98"/>
      <c r="B20" s="98"/>
      <c r="C20" s="95"/>
      <c r="D20" s="96"/>
      <c r="E20" s="107"/>
      <c r="F20" s="9" t="s">
        <v>17</v>
      </c>
      <c r="G20" s="9" t="s">
        <v>18</v>
      </c>
      <c r="H20" s="9" t="s">
        <v>19</v>
      </c>
      <c r="I20" s="99"/>
    </row>
    <row r="21" spans="1:10" ht="23.25" customHeight="1" x14ac:dyDescent="0.2">
      <c r="A21" s="13" t="s">
        <v>34</v>
      </c>
      <c r="B21" s="52">
        <v>23001568</v>
      </c>
      <c r="C21" s="55" t="s">
        <v>98</v>
      </c>
      <c r="D21" s="56" t="s">
        <v>91</v>
      </c>
      <c r="E21" s="50"/>
      <c r="F21" s="50">
        <v>52</v>
      </c>
      <c r="G21" s="50" t="str">
        <f>IF(F21=0,"Không XL",IF(F21&lt;50,"Yếu",IF(F21&lt;70,"Trung bình",IF(F21&lt;80,"Khá",IF(F21&lt;90,"Tốt","Xuất sắc")))))</f>
        <v>Trung bình</v>
      </c>
      <c r="H21" s="51">
        <v>1</v>
      </c>
      <c r="I21" s="47"/>
    </row>
    <row r="22" spans="1:10" ht="23.25" customHeight="1" x14ac:dyDescent="0.2">
      <c r="A22" s="13" t="s">
        <v>35</v>
      </c>
      <c r="B22" s="52">
        <v>23001551</v>
      </c>
      <c r="C22" s="55" t="s">
        <v>99</v>
      </c>
      <c r="D22" s="56" t="s">
        <v>80</v>
      </c>
      <c r="E22" s="12"/>
      <c r="F22" s="50">
        <v>51</v>
      </c>
      <c r="G22" s="12" t="str">
        <f t="shared" ref="G22:G72" si="0">IF(F22=0,"Không XL",IF(F22&lt;50,"Yếu",IF(F22&lt;70,"Trung bình",IF(F22&lt;80,"Khá",IF(F22&lt;90,"Tốt","Xuất sắc")))))</f>
        <v>Trung bình</v>
      </c>
      <c r="H22" s="51">
        <v>1</v>
      </c>
      <c r="I22" s="48"/>
    </row>
    <row r="23" spans="1:10" ht="23.25" customHeight="1" x14ac:dyDescent="0.2">
      <c r="A23" s="13" t="s">
        <v>36</v>
      </c>
      <c r="B23" s="52">
        <v>23001631</v>
      </c>
      <c r="C23" s="55" t="s">
        <v>100</v>
      </c>
      <c r="D23" s="56" t="s">
        <v>80</v>
      </c>
      <c r="E23" s="12"/>
      <c r="F23" s="50">
        <v>45</v>
      </c>
      <c r="G23" s="12" t="str">
        <f t="shared" si="0"/>
        <v>Yếu</v>
      </c>
      <c r="H23" s="51">
        <v>1</v>
      </c>
      <c r="I23" s="48"/>
    </row>
    <row r="24" spans="1:10" ht="23.25" customHeight="1" x14ac:dyDescent="0.2">
      <c r="A24" s="13" t="s">
        <v>37</v>
      </c>
      <c r="B24" s="52">
        <v>23004773</v>
      </c>
      <c r="C24" s="55" t="s">
        <v>101</v>
      </c>
      <c r="D24" s="56" t="s">
        <v>81</v>
      </c>
      <c r="E24" s="12"/>
      <c r="F24" s="50">
        <v>57</v>
      </c>
      <c r="G24" s="12" t="str">
        <f t="shared" si="0"/>
        <v>Trung bình</v>
      </c>
      <c r="H24" s="51">
        <v>1</v>
      </c>
      <c r="I24" s="48"/>
    </row>
    <row r="25" spans="1:10" ht="23.25" customHeight="1" x14ac:dyDescent="0.2">
      <c r="A25" s="13" t="s">
        <v>40</v>
      </c>
      <c r="B25" s="52">
        <v>23000422</v>
      </c>
      <c r="C25" s="55" t="s">
        <v>102</v>
      </c>
      <c r="D25" s="56" t="s">
        <v>103</v>
      </c>
      <c r="E25" s="12"/>
      <c r="F25" s="50">
        <v>45</v>
      </c>
      <c r="G25" s="12" t="str">
        <f t="shared" si="0"/>
        <v>Yếu</v>
      </c>
      <c r="H25" s="51">
        <v>1</v>
      </c>
      <c r="I25" s="48"/>
    </row>
    <row r="26" spans="1:10" ht="23.25" customHeight="1" x14ac:dyDescent="0.2">
      <c r="A26" s="13" t="s">
        <v>41</v>
      </c>
      <c r="B26" s="52">
        <v>23006118</v>
      </c>
      <c r="C26" s="55" t="s">
        <v>104</v>
      </c>
      <c r="D26" s="56" t="s">
        <v>105</v>
      </c>
      <c r="E26" s="12"/>
      <c r="F26" s="50">
        <v>51</v>
      </c>
      <c r="G26" s="12" t="str">
        <f t="shared" si="0"/>
        <v>Trung bình</v>
      </c>
      <c r="H26" s="51">
        <v>1</v>
      </c>
      <c r="I26" s="48"/>
    </row>
    <row r="27" spans="1:10" ht="23.25" customHeight="1" x14ac:dyDescent="0.2">
      <c r="A27" s="13" t="s">
        <v>42</v>
      </c>
      <c r="B27" s="52">
        <v>23000511</v>
      </c>
      <c r="C27" s="55" t="s">
        <v>106</v>
      </c>
      <c r="D27" s="56" t="s">
        <v>107</v>
      </c>
      <c r="E27" s="12"/>
      <c r="F27" s="50">
        <v>50</v>
      </c>
      <c r="G27" s="12" t="str">
        <f t="shared" si="0"/>
        <v>Trung bình</v>
      </c>
      <c r="H27" s="51">
        <v>1</v>
      </c>
      <c r="I27" s="48"/>
    </row>
    <row r="28" spans="1:10" ht="23.25" customHeight="1" x14ac:dyDescent="0.2">
      <c r="A28" s="13" t="s">
        <v>43</v>
      </c>
      <c r="B28" s="52">
        <v>23002552</v>
      </c>
      <c r="C28" s="55" t="s">
        <v>108</v>
      </c>
      <c r="D28" s="56" t="s">
        <v>109</v>
      </c>
      <c r="E28" s="12"/>
      <c r="F28" s="50">
        <v>57</v>
      </c>
      <c r="G28" s="12" t="str">
        <f t="shared" si="0"/>
        <v>Trung bình</v>
      </c>
      <c r="H28" s="51">
        <v>1</v>
      </c>
      <c r="I28" s="48"/>
    </row>
    <row r="29" spans="1:10" ht="23.25" customHeight="1" x14ac:dyDescent="0.2">
      <c r="A29" s="13" t="s">
        <v>44</v>
      </c>
      <c r="B29" s="52">
        <v>23001235</v>
      </c>
      <c r="C29" s="55" t="s">
        <v>113</v>
      </c>
      <c r="D29" s="56" t="s">
        <v>111</v>
      </c>
      <c r="E29" s="12"/>
      <c r="F29" s="50">
        <v>53</v>
      </c>
      <c r="G29" s="12" t="str">
        <f t="shared" si="0"/>
        <v>Trung bình</v>
      </c>
      <c r="H29" s="51">
        <v>1</v>
      </c>
      <c r="I29" s="48"/>
    </row>
    <row r="30" spans="1:10" ht="23.25" customHeight="1" x14ac:dyDescent="0.2">
      <c r="A30" s="13" t="s">
        <v>45</v>
      </c>
      <c r="B30" s="52">
        <v>23001130</v>
      </c>
      <c r="C30" s="55" t="s">
        <v>112</v>
      </c>
      <c r="D30" s="56" t="s">
        <v>111</v>
      </c>
      <c r="E30" s="12"/>
      <c r="F30" s="50">
        <v>54</v>
      </c>
      <c r="G30" s="12" t="str">
        <f t="shared" si="0"/>
        <v>Trung bình</v>
      </c>
      <c r="H30" s="51">
        <v>1</v>
      </c>
      <c r="I30" s="48"/>
    </row>
    <row r="31" spans="1:10" ht="23.25" customHeight="1" x14ac:dyDescent="0.2">
      <c r="A31" s="13" t="s">
        <v>46</v>
      </c>
      <c r="B31" s="52">
        <v>23001670</v>
      </c>
      <c r="C31" s="55" t="s">
        <v>110</v>
      </c>
      <c r="D31" s="56" t="s">
        <v>111</v>
      </c>
      <c r="E31" s="12"/>
      <c r="F31" s="50">
        <v>50</v>
      </c>
      <c r="G31" s="12" t="str">
        <f t="shared" si="0"/>
        <v>Trung bình</v>
      </c>
      <c r="H31" s="51">
        <v>1</v>
      </c>
      <c r="I31" s="48"/>
    </row>
    <row r="32" spans="1:10" ht="23.25" customHeight="1" x14ac:dyDescent="0.2">
      <c r="A32" s="13" t="s">
        <v>47</v>
      </c>
      <c r="B32" s="52">
        <v>23001251</v>
      </c>
      <c r="C32" s="55" t="s">
        <v>115</v>
      </c>
      <c r="D32" s="56" t="s">
        <v>92</v>
      </c>
      <c r="E32" s="12"/>
      <c r="F32" s="50">
        <v>50</v>
      </c>
      <c r="G32" s="12" t="str">
        <f t="shared" si="0"/>
        <v>Trung bình</v>
      </c>
      <c r="H32" s="51">
        <v>1</v>
      </c>
      <c r="I32" s="48"/>
    </row>
    <row r="33" spans="1:9" ht="23.25" customHeight="1" x14ac:dyDescent="0.2">
      <c r="A33" s="13" t="s">
        <v>48</v>
      </c>
      <c r="B33" s="52">
        <v>23001016</v>
      </c>
      <c r="C33" s="55" t="s">
        <v>114</v>
      </c>
      <c r="D33" s="56" t="s">
        <v>92</v>
      </c>
      <c r="E33" s="12"/>
      <c r="F33" s="50">
        <v>50</v>
      </c>
      <c r="G33" s="12" t="str">
        <f t="shared" si="0"/>
        <v>Trung bình</v>
      </c>
      <c r="H33" s="51">
        <v>1</v>
      </c>
      <c r="I33" s="48"/>
    </row>
    <row r="34" spans="1:9" ht="23.25" customHeight="1" x14ac:dyDescent="0.2">
      <c r="A34" s="13" t="s">
        <v>49</v>
      </c>
      <c r="B34" s="52">
        <v>23001520</v>
      </c>
      <c r="C34" s="55" t="s">
        <v>116</v>
      </c>
      <c r="D34" s="56" t="s">
        <v>117</v>
      </c>
      <c r="E34" s="12"/>
      <c r="F34" s="50">
        <v>54</v>
      </c>
      <c r="G34" s="12" t="str">
        <f t="shared" si="0"/>
        <v>Trung bình</v>
      </c>
      <c r="H34" s="51">
        <v>1</v>
      </c>
      <c r="I34" s="48"/>
    </row>
    <row r="35" spans="1:9" ht="23.25" customHeight="1" x14ac:dyDescent="0.2">
      <c r="A35" s="13" t="s">
        <v>50</v>
      </c>
      <c r="B35" s="52">
        <v>23001772</v>
      </c>
      <c r="C35" s="55" t="s">
        <v>118</v>
      </c>
      <c r="D35" s="56" t="s">
        <v>93</v>
      </c>
      <c r="E35" s="12"/>
      <c r="F35" s="50">
        <v>54</v>
      </c>
      <c r="G35" s="12" t="str">
        <f t="shared" si="0"/>
        <v>Trung bình</v>
      </c>
      <c r="H35" s="51">
        <v>1</v>
      </c>
      <c r="I35" s="48"/>
    </row>
    <row r="36" spans="1:9" ht="23.25" customHeight="1" x14ac:dyDescent="0.2">
      <c r="A36" s="13" t="s">
        <v>51</v>
      </c>
      <c r="B36" s="52">
        <v>23002409</v>
      </c>
      <c r="C36" s="55" t="s">
        <v>119</v>
      </c>
      <c r="D36" s="56" t="s">
        <v>93</v>
      </c>
      <c r="E36" s="12"/>
      <c r="F36" s="50">
        <v>56</v>
      </c>
      <c r="G36" s="12" t="str">
        <f t="shared" si="0"/>
        <v>Trung bình</v>
      </c>
      <c r="H36" s="51">
        <v>1</v>
      </c>
      <c r="I36" s="48"/>
    </row>
    <row r="37" spans="1:9" ht="23.25" customHeight="1" x14ac:dyDescent="0.2">
      <c r="A37" s="13" t="s">
        <v>52</v>
      </c>
      <c r="B37" s="52">
        <v>23001267</v>
      </c>
      <c r="C37" s="55" t="s">
        <v>120</v>
      </c>
      <c r="D37" s="56" t="s">
        <v>121</v>
      </c>
      <c r="E37" s="12"/>
      <c r="F37" s="50">
        <v>53</v>
      </c>
      <c r="G37" s="12" t="str">
        <f t="shared" si="0"/>
        <v>Trung bình</v>
      </c>
      <c r="H37" s="51">
        <v>1</v>
      </c>
      <c r="I37" s="48"/>
    </row>
    <row r="38" spans="1:9" ht="23.25" customHeight="1" x14ac:dyDescent="0.2">
      <c r="A38" s="13" t="s">
        <v>53</v>
      </c>
      <c r="B38" s="52">
        <v>23001143</v>
      </c>
      <c r="C38" s="55" t="s">
        <v>122</v>
      </c>
      <c r="D38" s="56" t="s">
        <v>94</v>
      </c>
      <c r="E38" s="12"/>
      <c r="F38" s="50">
        <v>60</v>
      </c>
      <c r="G38" s="12" t="str">
        <f t="shared" si="0"/>
        <v>Trung bình</v>
      </c>
      <c r="H38" s="51">
        <v>1</v>
      </c>
      <c r="I38" s="48"/>
    </row>
    <row r="39" spans="1:9" ht="23.25" customHeight="1" x14ac:dyDescent="0.2">
      <c r="A39" s="13" t="s">
        <v>54</v>
      </c>
      <c r="B39" s="52">
        <v>23001988</v>
      </c>
      <c r="C39" s="55" t="s">
        <v>123</v>
      </c>
      <c r="D39" s="56" t="s">
        <v>124</v>
      </c>
      <c r="E39" s="12"/>
      <c r="F39" s="50">
        <v>56</v>
      </c>
      <c r="G39" s="12" t="str">
        <f t="shared" si="0"/>
        <v>Trung bình</v>
      </c>
      <c r="H39" s="51">
        <v>1</v>
      </c>
      <c r="I39" s="48"/>
    </row>
    <row r="40" spans="1:9" ht="23.25" customHeight="1" x14ac:dyDescent="0.2">
      <c r="A40" s="13" t="s">
        <v>55</v>
      </c>
      <c r="B40" s="52">
        <v>23001730</v>
      </c>
      <c r="C40" s="55" t="s">
        <v>125</v>
      </c>
      <c r="D40" s="56" t="s">
        <v>82</v>
      </c>
      <c r="E40" s="12"/>
      <c r="F40" s="50">
        <v>51</v>
      </c>
      <c r="G40" s="12" t="str">
        <f t="shared" si="0"/>
        <v>Trung bình</v>
      </c>
      <c r="H40" s="51">
        <v>1</v>
      </c>
      <c r="I40" s="48"/>
    </row>
    <row r="41" spans="1:9" ht="23.25" customHeight="1" x14ac:dyDescent="0.2">
      <c r="A41" s="13" t="s">
        <v>56</v>
      </c>
      <c r="B41" s="52">
        <v>23001633</v>
      </c>
      <c r="C41" s="55" t="s">
        <v>126</v>
      </c>
      <c r="D41" s="56" t="s">
        <v>127</v>
      </c>
      <c r="E41" s="12"/>
      <c r="F41" s="50">
        <v>51</v>
      </c>
      <c r="G41" s="12" t="str">
        <f t="shared" si="0"/>
        <v>Trung bình</v>
      </c>
      <c r="H41" s="51">
        <v>1</v>
      </c>
      <c r="I41" s="48"/>
    </row>
    <row r="42" spans="1:9" ht="23.25" customHeight="1" x14ac:dyDescent="0.2">
      <c r="A42" s="13" t="s">
        <v>57</v>
      </c>
      <c r="B42" s="52">
        <v>23002574</v>
      </c>
      <c r="C42" s="55" t="s">
        <v>128</v>
      </c>
      <c r="D42" s="56" t="s">
        <v>83</v>
      </c>
      <c r="E42" s="12"/>
      <c r="F42" s="50">
        <v>50</v>
      </c>
      <c r="G42" s="12" t="str">
        <f t="shared" si="0"/>
        <v>Trung bình</v>
      </c>
      <c r="H42" s="51">
        <v>1</v>
      </c>
      <c r="I42" s="48"/>
    </row>
    <row r="43" spans="1:9" ht="23.25" customHeight="1" x14ac:dyDescent="0.2">
      <c r="A43" s="13" t="s">
        <v>58</v>
      </c>
      <c r="B43" s="52">
        <v>23001506</v>
      </c>
      <c r="C43" s="55" t="s">
        <v>130</v>
      </c>
      <c r="D43" s="56" t="s">
        <v>84</v>
      </c>
      <c r="E43" s="12"/>
      <c r="F43" s="50">
        <v>45</v>
      </c>
      <c r="G43" s="12" t="str">
        <f t="shared" si="0"/>
        <v>Yếu</v>
      </c>
      <c r="H43" s="51">
        <v>1</v>
      </c>
      <c r="I43" s="48"/>
    </row>
    <row r="44" spans="1:9" ht="23.25" customHeight="1" x14ac:dyDescent="0.2">
      <c r="A44" s="13" t="s">
        <v>59</v>
      </c>
      <c r="B44" s="52">
        <v>23001187</v>
      </c>
      <c r="C44" s="55" t="s">
        <v>131</v>
      </c>
      <c r="D44" s="56" t="s">
        <v>132</v>
      </c>
      <c r="E44" s="12"/>
      <c r="F44" s="50">
        <v>58</v>
      </c>
      <c r="G44" s="12" t="str">
        <f t="shared" si="0"/>
        <v>Trung bình</v>
      </c>
      <c r="H44" s="51">
        <v>1</v>
      </c>
      <c r="I44" s="48"/>
    </row>
    <row r="45" spans="1:9" ht="23.25" customHeight="1" x14ac:dyDescent="0.2">
      <c r="A45" s="13" t="s">
        <v>60</v>
      </c>
      <c r="B45" s="52">
        <v>23001761</v>
      </c>
      <c r="C45" s="55" t="s">
        <v>110</v>
      </c>
      <c r="D45" s="56" t="s">
        <v>133</v>
      </c>
      <c r="E45" s="12"/>
      <c r="F45" s="50">
        <v>50</v>
      </c>
      <c r="G45" s="12" t="str">
        <f t="shared" si="0"/>
        <v>Trung bình</v>
      </c>
      <c r="H45" s="51">
        <v>1</v>
      </c>
      <c r="I45" s="48"/>
    </row>
    <row r="46" spans="1:9" ht="23.25" customHeight="1" x14ac:dyDescent="0.2">
      <c r="A46" s="13" t="s">
        <v>61</v>
      </c>
      <c r="B46" s="52">
        <v>23001262</v>
      </c>
      <c r="C46" s="55" t="s">
        <v>134</v>
      </c>
      <c r="D46" s="56" t="s">
        <v>135</v>
      </c>
      <c r="E46" s="12"/>
      <c r="F46" s="50">
        <v>50</v>
      </c>
      <c r="G46" s="12" t="str">
        <f t="shared" si="0"/>
        <v>Trung bình</v>
      </c>
      <c r="H46" s="51">
        <v>1</v>
      </c>
      <c r="I46" s="48"/>
    </row>
    <row r="47" spans="1:9" ht="23.25" customHeight="1" x14ac:dyDescent="0.2">
      <c r="A47" s="13" t="s">
        <v>62</v>
      </c>
      <c r="B47" s="52">
        <v>23004656</v>
      </c>
      <c r="C47" s="55" t="s">
        <v>136</v>
      </c>
      <c r="D47" s="56" t="s">
        <v>85</v>
      </c>
      <c r="E47" s="12"/>
      <c r="F47" s="50">
        <v>50</v>
      </c>
      <c r="G47" s="12" t="str">
        <f t="shared" si="0"/>
        <v>Trung bình</v>
      </c>
      <c r="H47" s="51">
        <v>1</v>
      </c>
      <c r="I47" s="48"/>
    </row>
    <row r="48" spans="1:9" ht="23.25" customHeight="1" x14ac:dyDescent="0.2">
      <c r="A48" s="13" t="s">
        <v>63</v>
      </c>
      <c r="B48" s="52">
        <v>23001137</v>
      </c>
      <c r="C48" s="55" t="s">
        <v>137</v>
      </c>
      <c r="D48" s="56" t="s">
        <v>85</v>
      </c>
      <c r="E48" s="12"/>
      <c r="F48" s="50">
        <v>58</v>
      </c>
      <c r="G48" s="12" t="str">
        <f t="shared" si="0"/>
        <v>Trung bình</v>
      </c>
      <c r="H48" s="51">
        <v>1</v>
      </c>
      <c r="I48" s="48"/>
    </row>
    <row r="49" spans="1:9" ht="23.25" customHeight="1" x14ac:dyDescent="0.2">
      <c r="A49" s="13" t="s">
        <v>64</v>
      </c>
      <c r="B49" s="52">
        <v>23000760</v>
      </c>
      <c r="C49" s="55" t="s">
        <v>140</v>
      </c>
      <c r="D49" s="56" t="s">
        <v>139</v>
      </c>
      <c r="E49" s="12"/>
      <c r="F49" s="50">
        <v>54</v>
      </c>
      <c r="G49" s="12" t="str">
        <f t="shared" si="0"/>
        <v>Trung bình</v>
      </c>
      <c r="H49" s="51">
        <v>1</v>
      </c>
      <c r="I49" s="48"/>
    </row>
    <row r="50" spans="1:9" ht="23.25" customHeight="1" x14ac:dyDescent="0.2">
      <c r="A50" s="13" t="s">
        <v>65</v>
      </c>
      <c r="B50" s="52">
        <v>23000714</v>
      </c>
      <c r="C50" s="55" t="s">
        <v>138</v>
      </c>
      <c r="D50" s="56" t="s">
        <v>139</v>
      </c>
      <c r="E50" s="12"/>
      <c r="F50" s="50">
        <v>51</v>
      </c>
      <c r="G50" s="12" t="str">
        <f t="shared" si="0"/>
        <v>Trung bình</v>
      </c>
      <c r="H50" s="51">
        <v>1</v>
      </c>
      <c r="I50" s="48"/>
    </row>
    <row r="51" spans="1:9" ht="23.25" customHeight="1" x14ac:dyDescent="0.2">
      <c r="A51" s="13" t="s">
        <v>66</v>
      </c>
      <c r="B51" s="52">
        <v>23000211</v>
      </c>
      <c r="C51" s="55" t="s">
        <v>141</v>
      </c>
      <c r="D51" s="56" t="s">
        <v>142</v>
      </c>
      <c r="E51" s="12"/>
      <c r="F51" s="50">
        <v>52</v>
      </c>
      <c r="G51" s="12" t="str">
        <f t="shared" si="0"/>
        <v>Trung bình</v>
      </c>
      <c r="H51" s="51">
        <v>1</v>
      </c>
      <c r="I51" s="48"/>
    </row>
    <row r="52" spans="1:9" ht="23.25" customHeight="1" x14ac:dyDescent="0.2">
      <c r="A52" s="13" t="s">
        <v>67</v>
      </c>
      <c r="B52" s="52">
        <v>23001639</v>
      </c>
      <c r="C52" s="55" t="s">
        <v>143</v>
      </c>
      <c r="D52" s="56" t="s">
        <v>144</v>
      </c>
      <c r="E52" s="12"/>
      <c r="F52" s="50">
        <v>54</v>
      </c>
      <c r="G52" s="12" t="str">
        <f t="shared" si="0"/>
        <v>Trung bình</v>
      </c>
      <c r="H52" s="51">
        <v>1</v>
      </c>
      <c r="I52" s="48"/>
    </row>
    <row r="53" spans="1:9" ht="23.25" customHeight="1" x14ac:dyDescent="0.2">
      <c r="A53" s="13" t="s">
        <v>68</v>
      </c>
      <c r="B53" s="52">
        <v>23001749</v>
      </c>
      <c r="C53" s="55" t="s">
        <v>145</v>
      </c>
      <c r="D53" s="56" t="s">
        <v>146</v>
      </c>
      <c r="E53" s="12"/>
      <c r="F53" s="50">
        <v>50</v>
      </c>
      <c r="G53" s="12" t="str">
        <f t="shared" si="0"/>
        <v>Trung bình</v>
      </c>
      <c r="H53" s="51">
        <v>1</v>
      </c>
      <c r="I53" s="48"/>
    </row>
    <row r="54" spans="1:9" ht="23.25" customHeight="1" x14ac:dyDescent="0.2">
      <c r="A54" s="13" t="s">
        <v>69</v>
      </c>
      <c r="B54" s="52">
        <v>23002493</v>
      </c>
      <c r="C54" s="55" t="s">
        <v>147</v>
      </c>
      <c r="D54" s="56" t="s">
        <v>95</v>
      </c>
      <c r="E54" s="12"/>
      <c r="F54" s="50">
        <v>50</v>
      </c>
      <c r="G54" s="12" t="str">
        <f t="shared" si="0"/>
        <v>Trung bình</v>
      </c>
      <c r="H54" s="51">
        <v>1</v>
      </c>
      <c r="I54" s="48"/>
    </row>
    <row r="55" spans="1:9" ht="23.25" customHeight="1" x14ac:dyDescent="0.2">
      <c r="A55" s="13" t="s">
        <v>70</v>
      </c>
      <c r="B55" s="52">
        <v>23001762</v>
      </c>
      <c r="C55" s="55" t="s">
        <v>148</v>
      </c>
      <c r="D55" s="56" t="s">
        <v>149</v>
      </c>
      <c r="E55" s="12"/>
      <c r="F55" s="50">
        <v>50</v>
      </c>
      <c r="G55" s="12" t="str">
        <f t="shared" si="0"/>
        <v>Trung bình</v>
      </c>
      <c r="H55" s="51">
        <v>1</v>
      </c>
      <c r="I55" s="48"/>
    </row>
    <row r="56" spans="1:9" ht="23.25" customHeight="1" x14ac:dyDescent="0.2">
      <c r="A56" s="13" t="s">
        <v>71</v>
      </c>
      <c r="B56" s="52">
        <v>23001515</v>
      </c>
      <c r="C56" s="55" t="s">
        <v>152</v>
      </c>
      <c r="D56" s="56" t="s">
        <v>151</v>
      </c>
      <c r="E56" s="12"/>
      <c r="F56" s="50">
        <v>45</v>
      </c>
      <c r="G56" s="12" t="str">
        <f t="shared" si="0"/>
        <v>Yếu</v>
      </c>
      <c r="H56" s="51">
        <v>1</v>
      </c>
      <c r="I56" s="48"/>
    </row>
    <row r="57" spans="1:9" ht="23.25" customHeight="1" x14ac:dyDescent="0.2">
      <c r="A57" s="13" t="s">
        <v>72</v>
      </c>
      <c r="B57" s="52">
        <v>23004295</v>
      </c>
      <c r="C57" s="55" t="s">
        <v>150</v>
      </c>
      <c r="D57" s="56" t="s">
        <v>151</v>
      </c>
      <c r="E57" s="12"/>
      <c r="F57" s="50">
        <v>50</v>
      </c>
      <c r="G57" s="12" t="str">
        <f t="shared" si="0"/>
        <v>Trung bình</v>
      </c>
      <c r="H57" s="51">
        <v>1</v>
      </c>
      <c r="I57" s="48"/>
    </row>
    <row r="58" spans="1:9" ht="23.25" customHeight="1" x14ac:dyDescent="0.2">
      <c r="A58" s="13" t="s">
        <v>73</v>
      </c>
      <c r="B58" s="52">
        <v>23004322</v>
      </c>
      <c r="C58" s="55" t="s">
        <v>153</v>
      </c>
      <c r="D58" s="56" t="s">
        <v>154</v>
      </c>
      <c r="E58" s="12"/>
      <c r="F58" s="50">
        <v>52</v>
      </c>
      <c r="G58" s="12" t="str">
        <f t="shared" si="0"/>
        <v>Trung bình</v>
      </c>
      <c r="H58" s="51">
        <v>1</v>
      </c>
      <c r="I58" s="48"/>
    </row>
    <row r="59" spans="1:9" ht="23.25" customHeight="1" x14ac:dyDescent="0.2">
      <c r="A59" s="13" t="s">
        <v>74</v>
      </c>
      <c r="B59" s="52">
        <v>23000189</v>
      </c>
      <c r="C59" s="55" t="s">
        <v>130</v>
      </c>
      <c r="D59" s="56" t="s">
        <v>96</v>
      </c>
      <c r="E59" s="12"/>
      <c r="F59" s="50">
        <v>51</v>
      </c>
      <c r="G59" s="12" t="str">
        <f t="shared" si="0"/>
        <v>Trung bình</v>
      </c>
      <c r="H59" s="51">
        <v>1</v>
      </c>
      <c r="I59" s="48"/>
    </row>
    <row r="60" spans="1:9" ht="23.25" customHeight="1" x14ac:dyDescent="0.2">
      <c r="A60" s="13" t="s">
        <v>75</v>
      </c>
      <c r="B60" s="52">
        <v>23000910</v>
      </c>
      <c r="C60" s="55" t="s">
        <v>155</v>
      </c>
      <c r="D60" s="56" t="s">
        <v>156</v>
      </c>
      <c r="E60" s="12"/>
      <c r="F60" s="50">
        <v>57</v>
      </c>
      <c r="G60" s="12" t="str">
        <f t="shared" si="0"/>
        <v>Trung bình</v>
      </c>
      <c r="H60" s="51">
        <v>1</v>
      </c>
      <c r="I60" s="48"/>
    </row>
    <row r="61" spans="1:9" ht="23.25" customHeight="1" x14ac:dyDescent="0.2">
      <c r="A61" s="13" t="s">
        <v>77</v>
      </c>
      <c r="B61" s="52">
        <v>23001885</v>
      </c>
      <c r="C61" s="55" t="s">
        <v>157</v>
      </c>
      <c r="D61" s="56" t="s">
        <v>97</v>
      </c>
      <c r="E61" s="12"/>
      <c r="F61" s="50">
        <v>50</v>
      </c>
      <c r="G61" s="12" t="str">
        <f t="shared" si="0"/>
        <v>Trung bình</v>
      </c>
      <c r="H61" s="51">
        <v>1</v>
      </c>
      <c r="I61" s="48"/>
    </row>
    <row r="62" spans="1:9" ht="23.25" customHeight="1" x14ac:dyDescent="0.2">
      <c r="A62" s="13" t="s">
        <v>78</v>
      </c>
      <c r="B62" s="52">
        <v>23000761</v>
      </c>
      <c r="C62" s="55" t="s">
        <v>158</v>
      </c>
      <c r="D62" s="56" t="s">
        <v>159</v>
      </c>
      <c r="E62" s="12"/>
      <c r="F62" s="50">
        <v>55</v>
      </c>
      <c r="G62" s="12" t="str">
        <f t="shared" si="0"/>
        <v>Trung bình</v>
      </c>
      <c r="H62" s="51">
        <v>1</v>
      </c>
      <c r="I62" s="48"/>
    </row>
    <row r="63" spans="1:9" ht="23.25" customHeight="1" x14ac:dyDescent="0.2">
      <c r="A63" s="13" t="s">
        <v>79</v>
      </c>
      <c r="B63" s="52">
        <v>23002517</v>
      </c>
      <c r="C63" s="55" t="s">
        <v>160</v>
      </c>
      <c r="D63" s="56" t="s">
        <v>161</v>
      </c>
      <c r="E63" s="12"/>
      <c r="F63" s="50">
        <v>50</v>
      </c>
      <c r="G63" s="12" t="str">
        <f t="shared" si="0"/>
        <v>Trung bình</v>
      </c>
      <c r="H63" s="51">
        <v>1</v>
      </c>
      <c r="I63" s="48"/>
    </row>
    <row r="64" spans="1:9" ht="23.25" customHeight="1" x14ac:dyDescent="0.2">
      <c r="A64" s="13" t="s">
        <v>175</v>
      </c>
      <c r="B64" s="52">
        <v>23001216</v>
      </c>
      <c r="C64" s="55" t="s">
        <v>162</v>
      </c>
      <c r="D64" s="56" t="s">
        <v>163</v>
      </c>
      <c r="E64" s="12"/>
      <c r="F64" s="50">
        <v>53</v>
      </c>
      <c r="G64" s="12" t="str">
        <f t="shared" si="0"/>
        <v>Trung bình</v>
      </c>
      <c r="H64" s="51">
        <v>1</v>
      </c>
      <c r="I64" s="48"/>
    </row>
    <row r="65" spans="1:9" ht="23.25" customHeight="1" x14ac:dyDescent="0.2">
      <c r="A65" s="13" t="s">
        <v>176</v>
      </c>
      <c r="B65" s="52">
        <v>23001756</v>
      </c>
      <c r="C65" s="55" t="s">
        <v>164</v>
      </c>
      <c r="D65" s="56" t="s">
        <v>165</v>
      </c>
      <c r="E65" s="12"/>
      <c r="F65" s="50">
        <v>50</v>
      </c>
      <c r="G65" s="12" t="str">
        <f t="shared" si="0"/>
        <v>Trung bình</v>
      </c>
      <c r="H65" s="51">
        <v>1</v>
      </c>
      <c r="I65" s="48"/>
    </row>
    <row r="66" spans="1:9" ht="23.25" customHeight="1" x14ac:dyDescent="0.2">
      <c r="A66" s="13" t="s">
        <v>177</v>
      </c>
      <c r="B66" s="52">
        <v>23001176</v>
      </c>
      <c r="C66" s="55" t="s">
        <v>125</v>
      </c>
      <c r="D66" s="56" t="s">
        <v>166</v>
      </c>
      <c r="E66" s="12"/>
      <c r="F66" s="50">
        <v>52</v>
      </c>
      <c r="G66" s="12" t="str">
        <f t="shared" si="0"/>
        <v>Trung bình</v>
      </c>
      <c r="H66" s="51">
        <v>1</v>
      </c>
      <c r="I66" s="48"/>
    </row>
    <row r="67" spans="1:9" ht="23.25" customHeight="1" x14ac:dyDescent="0.2">
      <c r="A67" s="13" t="s">
        <v>178</v>
      </c>
      <c r="B67" s="52">
        <v>23001745</v>
      </c>
      <c r="C67" s="55" t="s">
        <v>167</v>
      </c>
      <c r="D67" s="56" t="s">
        <v>168</v>
      </c>
      <c r="E67" s="12"/>
      <c r="F67" s="50">
        <v>54</v>
      </c>
      <c r="G67" s="12" t="str">
        <f t="shared" si="0"/>
        <v>Trung bình</v>
      </c>
      <c r="H67" s="51">
        <v>1</v>
      </c>
      <c r="I67" s="48"/>
    </row>
    <row r="68" spans="1:9" ht="23.25" customHeight="1" x14ac:dyDescent="0.2">
      <c r="A68" s="13" t="s">
        <v>179</v>
      </c>
      <c r="B68" s="52">
        <v>23002337</v>
      </c>
      <c r="C68" s="55" t="s">
        <v>169</v>
      </c>
      <c r="D68" s="56" t="s">
        <v>86</v>
      </c>
      <c r="E68" s="12"/>
      <c r="F68" s="50">
        <v>50</v>
      </c>
      <c r="G68" s="12" t="str">
        <f t="shared" si="0"/>
        <v>Trung bình</v>
      </c>
      <c r="H68" s="51">
        <v>1</v>
      </c>
      <c r="I68" s="48"/>
    </row>
    <row r="69" spans="1:9" ht="23.25" customHeight="1" x14ac:dyDescent="0.2">
      <c r="A69" s="13" t="s">
        <v>180</v>
      </c>
      <c r="B69" s="52">
        <v>23000754</v>
      </c>
      <c r="C69" s="55" t="s">
        <v>170</v>
      </c>
      <c r="D69" s="56" t="s">
        <v>86</v>
      </c>
      <c r="E69" s="12"/>
      <c r="F69" s="50">
        <v>50</v>
      </c>
      <c r="G69" s="12" t="str">
        <f t="shared" si="0"/>
        <v>Trung bình</v>
      </c>
      <c r="H69" s="51">
        <v>1</v>
      </c>
      <c r="I69" s="48"/>
    </row>
    <row r="70" spans="1:9" ht="23.25" customHeight="1" x14ac:dyDescent="0.2">
      <c r="A70" s="13" t="s">
        <v>181</v>
      </c>
      <c r="B70" s="52">
        <v>23001541</v>
      </c>
      <c r="C70" s="55" t="s">
        <v>171</v>
      </c>
      <c r="D70" s="56" t="s">
        <v>172</v>
      </c>
      <c r="E70" s="12"/>
      <c r="F70" s="50">
        <v>55</v>
      </c>
      <c r="G70" s="12" t="str">
        <f t="shared" si="0"/>
        <v>Trung bình</v>
      </c>
      <c r="H70" s="51">
        <v>1</v>
      </c>
      <c r="I70" s="48"/>
    </row>
    <row r="71" spans="1:9" ht="23.25" customHeight="1" x14ac:dyDescent="0.2">
      <c r="A71" s="13" t="s">
        <v>182</v>
      </c>
      <c r="B71" s="52">
        <v>23001620</v>
      </c>
      <c r="C71" s="55" t="s">
        <v>173</v>
      </c>
      <c r="D71" s="56" t="s">
        <v>172</v>
      </c>
      <c r="E71" s="12"/>
      <c r="F71" s="50">
        <v>50</v>
      </c>
      <c r="G71" s="12" t="str">
        <f t="shared" si="0"/>
        <v>Trung bình</v>
      </c>
      <c r="H71" s="51">
        <v>1</v>
      </c>
      <c r="I71" s="48"/>
    </row>
    <row r="72" spans="1:9" ht="23.25" customHeight="1" x14ac:dyDescent="0.2">
      <c r="A72" s="13" t="s">
        <v>183</v>
      </c>
      <c r="B72" s="52">
        <v>23002222</v>
      </c>
      <c r="C72" s="55" t="s">
        <v>129</v>
      </c>
      <c r="D72" s="56" t="s">
        <v>174</v>
      </c>
      <c r="E72" s="12"/>
      <c r="F72" s="50">
        <v>50</v>
      </c>
      <c r="G72" s="12" t="str">
        <f t="shared" si="0"/>
        <v>Trung bình</v>
      </c>
      <c r="H72" s="51">
        <v>1</v>
      </c>
      <c r="I72" s="48"/>
    </row>
    <row r="74" spans="1:9" ht="10.5" customHeight="1" x14ac:dyDescent="0.2"/>
    <row r="75" spans="1:9" s="3" customFormat="1" ht="41.25" customHeight="1" x14ac:dyDescent="0.2">
      <c r="B75" s="16">
        <v>40</v>
      </c>
      <c r="C75" s="57" t="s">
        <v>21</v>
      </c>
      <c r="D75" s="109" t="s">
        <v>22</v>
      </c>
      <c r="E75" s="103"/>
      <c r="F75" s="102" t="s">
        <v>23</v>
      </c>
      <c r="G75" s="103"/>
    </row>
    <row r="76" spans="1:9" s="3" customFormat="1" ht="15.75" x14ac:dyDescent="0.2">
      <c r="C76" s="58" t="s">
        <v>24</v>
      </c>
      <c r="D76" s="100">
        <f>COUNTIF($G$21:$G$72,"Xuất sắc")</f>
        <v>0</v>
      </c>
      <c r="E76" s="101"/>
      <c r="F76" s="104">
        <f t="shared" ref="F76:F81" si="1">D76/$A$72</f>
        <v>0</v>
      </c>
      <c r="G76" s="105"/>
    </row>
    <row r="77" spans="1:9" s="3" customFormat="1" ht="15.75" x14ac:dyDescent="0.2">
      <c r="C77" s="58" t="s">
        <v>25</v>
      </c>
      <c r="D77" s="100">
        <f>COUNTIF($G$21:$G$72,"Tốt")</f>
        <v>0</v>
      </c>
      <c r="E77" s="101"/>
      <c r="F77" s="104">
        <f t="shared" si="1"/>
        <v>0</v>
      </c>
      <c r="G77" s="105"/>
    </row>
    <row r="78" spans="1:9" s="3" customFormat="1" ht="15.75" x14ac:dyDescent="0.2">
      <c r="C78" s="58" t="s">
        <v>26</v>
      </c>
      <c r="D78" s="100">
        <f>COUNTIF($G$21:$G$72,"Khá")</f>
        <v>0</v>
      </c>
      <c r="E78" s="101"/>
      <c r="F78" s="104">
        <f t="shared" si="1"/>
        <v>0</v>
      </c>
      <c r="G78" s="105"/>
    </row>
    <row r="79" spans="1:9" s="3" customFormat="1" ht="15.75" x14ac:dyDescent="0.2">
      <c r="C79" s="58" t="s">
        <v>27</v>
      </c>
      <c r="D79" s="100">
        <f>COUNTIF($G$21:$G$72,"Trung bình")</f>
        <v>48</v>
      </c>
      <c r="E79" s="101"/>
      <c r="F79" s="104">
        <f t="shared" si="1"/>
        <v>0.92307692307692313</v>
      </c>
      <c r="G79" s="105"/>
    </row>
    <row r="80" spans="1:9" s="3" customFormat="1" ht="15.75" x14ac:dyDescent="0.2">
      <c r="C80" s="58" t="s">
        <v>28</v>
      </c>
      <c r="D80" s="100">
        <f>COUNTIF($G$21:$G$72,"Yếu")</f>
        <v>4</v>
      </c>
      <c r="E80" s="101"/>
      <c r="F80" s="104">
        <f t="shared" si="1"/>
        <v>7.6923076923076927E-2</v>
      </c>
      <c r="G80" s="105"/>
    </row>
    <row r="81" spans="1:10" s="3" customFormat="1" ht="15.75" x14ac:dyDescent="0.2">
      <c r="C81" s="58" t="s">
        <v>38</v>
      </c>
      <c r="D81" s="100">
        <f>COUNTIF($G$21:$G$72,"Không XL")</f>
        <v>0</v>
      </c>
      <c r="E81" s="101"/>
      <c r="F81" s="104">
        <f t="shared" si="1"/>
        <v>0</v>
      </c>
      <c r="G81" s="105"/>
    </row>
    <row r="83" spans="1:10" ht="57" customHeight="1" x14ac:dyDescent="0.2">
      <c r="A83" s="108" t="s">
        <v>205</v>
      </c>
      <c r="B83" s="108"/>
      <c r="C83" s="108"/>
      <c r="D83" s="108"/>
      <c r="E83" s="108"/>
      <c r="F83" s="108"/>
      <c r="G83" s="108"/>
      <c r="H83" s="108"/>
      <c r="I83" s="108"/>
      <c r="J83" s="8"/>
    </row>
    <row r="85" spans="1:10" s="5" customFormat="1" x14ac:dyDescent="0.2">
      <c r="B85" s="92" t="s">
        <v>29</v>
      </c>
      <c r="C85" s="92"/>
      <c r="D85" s="92"/>
      <c r="E85" s="92"/>
      <c r="F85" s="92" t="s">
        <v>30</v>
      </c>
      <c r="G85" s="92"/>
      <c r="H85" s="92"/>
      <c r="I85" s="92"/>
    </row>
    <row r="90" spans="1:10" x14ac:dyDescent="0.2">
      <c r="B90" s="92"/>
      <c r="C90" s="92"/>
      <c r="D90" s="92"/>
      <c r="E90" s="92"/>
      <c r="F90" s="92"/>
      <c r="G90" s="92"/>
      <c r="H90" s="92"/>
      <c r="I90" s="92"/>
    </row>
    <row r="91" spans="1:10" x14ac:dyDescent="0.2">
      <c r="B91" s="2"/>
      <c r="C91" s="2"/>
      <c r="H91" s="2"/>
      <c r="I91" s="2"/>
    </row>
    <row r="92" spans="1:10" x14ac:dyDescent="0.25">
      <c r="A92" s="97" t="s">
        <v>31</v>
      </c>
      <c r="B92" s="97"/>
      <c r="C92" s="97"/>
      <c r="D92" s="97"/>
      <c r="E92" s="97"/>
      <c r="F92" s="97"/>
      <c r="G92" s="97"/>
      <c r="H92" s="97"/>
      <c r="I92" s="97"/>
    </row>
    <row r="93" spans="1:10" ht="36.75" customHeight="1" x14ac:dyDescent="0.25">
      <c r="A93" s="90" t="s">
        <v>250</v>
      </c>
      <c r="B93" s="91"/>
      <c r="C93" s="91"/>
      <c r="D93" s="91"/>
      <c r="E93" s="91"/>
      <c r="F93" s="91"/>
      <c r="G93" s="91"/>
      <c r="H93" s="91"/>
      <c r="I93" s="91"/>
    </row>
    <row r="95" spans="1:10" x14ac:dyDescent="0.2">
      <c r="I95" s="11" t="s">
        <v>210</v>
      </c>
    </row>
    <row r="96" spans="1:10" x14ac:dyDescent="0.2">
      <c r="F96" s="92" t="s">
        <v>32</v>
      </c>
      <c r="G96" s="92"/>
      <c r="H96" s="92"/>
    </row>
    <row r="102" spans="6:8" x14ac:dyDescent="0.2">
      <c r="F102" s="92" t="s">
        <v>33</v>
      </c>
      <c r="G102" s="92"/>
      <c r="H102" s="92"/>
    </row>
  </sheetData>
  <mergeCells count="37">
    <mergeCell ref="A1:D1"/>
    <mergeCell ref="A2:D2"/>
    <mergeCell ref="A3:D3"/>
    <mergeCell ref="E2:I2"/>
    <mergeCell ref="F3:I3"/>
    <mergeCell ref="B85:E85"/>
    <mergeCell ref="E19:E20"/>
    <mergeCell ref="A83:I83"/>
    <mergeCell ref="A5:I5"/>
    <mergeCell ref="A17:I17"/>
    <mergeCell ref="A19:A20"/>
    <mergeCell ref="B19:B20"/>
    <mergeCell ref="D75:E75"/>
    <mergeCell ref="D76:E76"/>
    <mergeCell ref="D77:E77"/>
    <mergeCell ref="F77:G77"/>
    <mergeCell ref="F78:G78"/>
    <mergeCell ref="F79:G79"/>
    <mergeCell ref="F80:G80"/>
    <mergeCell ref="F81:G81"/>
    <mergeCell ref="B15:I15"/>
    <mergeCell ref="A93:I93"/>
    <mergeCell ref="F96:H96"/>
    <mergeCell ref="F102:H102"/>
    <mergeCell ref="C19:D20"/>
    <mergeCell ref="B90:E90"/>
    <mergeCell ref="F85:I85"/>
    <mergeCell ref="F90:I90"/>
    <mergeCell ref="A92:I92"/>
    <mergeCell ref="F19:H19"/>
    <mergeCell ref="I19:I20"/>
    <mergeCell ref="D78:E78"/>
    <mergeCell ref="D79:E79"/>
    <mergeCell ref="D80:E80"/>
    <mergeCell ref="D81:E81"/>
    <mergeCell ref="F75:G75"/>
    <mergeCell ref="F76:G76"/>
  </mergeCells>
  <pageMargins left="0.56000000000000005" right="0.34" top="0.54" bottom="0.28999999999999998" header="0.31496062992126" footer="0.15748031496063"/>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S68"/>
  <sheetViews>
    <sheetView topLeftCell="A10" workbookViewId="0">
      <selection activeCell="S18" sqref="S18"/>
    </sheetView>
  </sheetViews>
  <sheetFormatPr defaultRowHeight="15" x14ac:dyDescent="0.25"/>
  <cols>
    <col min="1" max="1" width="5" style="49" customWidth="1"/>
    <col min="2" max="2" width="11" style="49" customWidth="1"/>
    <col min="3" max="3" width="21.375" style="49" customWidth="1"/>
    <col min="4" max="4" width="8" style="71" customWidth="1"/>
    <col min="5" max="5" width="6.75" style="71" customWidth="1"/>
    <col min="6" max="6" width="11.625" style="49" hidden="1" customWidth="1"/>
    <col min="7" max="7" width="6.875" style="71" customWidth="1"/>
    <col min="8" max="8" width="11.625" style="49" hidden="1" customWidth="1"/>
    <col min="9" max="9" width="6.875" style="71" customWidth="1"/>
    <col min="10" max="10" width="11.625" style="49" hidden="1" customWidth="1"/>
    <col min="11" max="11" width="6.375" style="49" customWidth="1"/>
    <col min="12" max="12" width="6" style="49" customWidth="1"/>
    <col min="13" max="13" width="6.875" style="49" customWidth="1"/>
    <col min="14" max="14" width="7.875" style="49" customWidth="1"/>
    <col min="15" max="15" width="6.875" style="74" customWidth="1"/>
    <col min="16" max="16" width="10" style="49" customWidth="1"/>
    <col min="17" max="17" width="16.75" style="49" customWidth="1"/>
    <col min="18" max="19" width="7.75" style="81" customWidth="1"/>
    <col min="20" max="255" width="9.125" style="49"/>
    <col min="256" max="256" width="5" style="49" customWidth="1"/>
    <col min="257" max="257" width="11.625" style="49" customWidth="1"/>
    <col min="258" max="258" width="11.75" style="49" customWidth="1"/>
    <col min="259" max="259" width="9.625" style="49" customWidth="1"/>
    <col min="260" max="260" width="12.125" style="49" customWidth="1"/>
    <col min="261" max="266" width="11.625" style="49" customWidth="1"/>
    <col min="267" max="267" width="7.375" style="49" customWidth="1"/>
    <col min="268" max="268" width="11" style="49" customWidth="1"/>
    <col min="269" max="270" width="8.25" style="49" customWidth="1"/>
    <col min="271" max="271" width="8.875" style="49" customWidth="1"/>
    <col min="272" max="272" width="13" style="49" customWidth="1"/>
    <col min="273" max="273" width="8.875" style="49" customWidth="1"/>
    <col min="274" max="511" width="9.125" style="49"/>
    <col min="512" max="512" width="5" style="49" customWidth="1"/>
    <col min="513" max="513" width="11.625" style="49" customWidth="1"/>
    <col min="514" max="514" width="11.75" style="49" customWidth="1"/>
    <col min="515" max="515" width="9.625" style="49" customWidth="1"/>
    <col min="516" max="516" width="12.125" style="49" customWidth="1"/>
    <col min="517" max="522" width="11.625" style="49" customWidth="1"/>
    <col min="523" max="523" width="7.375" style="49" customWidth="1"/>
    <col min="524" max="524" width="11" style="49" customWidth="1"/>
    <col min="525" max="526" width="8.25" style="49" customWidth="1"/>
    <col min="527" max="527" width="8.875" style="49" customWidth="1"/>
    <col min="528" max="528" width="13" style="49" customWidth="1"/>
    <col min="529" max="529" width="8.875" style="49" customWidth="1"/>
    <col min="530" max="767" width="9.125" style="49"/>
    <col min="768" max="768" width="5" style="49" customWidth="1"/>
    <col min="769" max="769" width="11.625" style="49" customWidth="1"/>
    <col min="770" max="770" width="11.75" style="49" customWidth="1"/>
    <col min="771" max="771" width="9.625" style="49" customWidth="1"/>
    <col min="772" max="772" width="12.125" style="49" customWidth="1"/>
    <col min="773" max="778" width="11.625" style="49" customWidth="1"/>
    <col min="779" max="779" width="7.375" style="49" customWidth="1"/>
    <col min="780" max="780" width="11" style="49" customWidth="1"/>
    <col min="781" max="782" width="8.25" style="49" customWidth="1"/>
    <col min="783" max="783" width="8.875" style="49" customWidth="1"/>
    <col min="784" max="784" width="13" style="49" customWidth="1"/>
    <col min="785" max="785" width="8.875" style="49" customWidth="1"/>
    <col min="786" max="1023" width="9.125" style="49"/>
    <col min="1024" max="1024" width="5" style="49" customWidth="1"/>
    <col min="1025" max="1025" width="11.625" style="49" customWidth="1"/>
    <col min="1026" max="1026" width="11.75" style="49" customWidth="1"/>
    <col min="1027" max="1027" width="9.625" style="49" customWidth="1"/>
    <col min="1028" max="1028" width="12.125" style="49" customWidth="1"/>
    <col min="1029" max="1034" width="11.625" style="49" customWidth="1"/>
    <col min="1035" max="1035" width="7.375" style="49" customWidth="1"/>
    <col min="1036" max="1036" width="11" style="49" customWidth="1"/>
    <col min="1037" max="1038" width="8.25" style="49" customWidth="1"/>
    <col min="1039" max="1039" width="8.875" style="49" customWidth="1"/>
    <col min="1040" max="1040" width="13" style="49" customWidth="1"/>
    <col min="1041" max="1041" width="8.875" style="49" customWidth="1"/>
    <col min="1042" max="1279" width="9.125" style="49"/>
    <col min="1280" max="1280" width="5" style="49" customWidth="1"/>
    <col min="1281" max="1281" width="11.625" style="49" customWidth="1"/>
    <col min="1282" max="1282" width="11.75" style="49" customWidth="1"/>
    <col min="1283" max="1283" width="9.625" style="49" customWidth="1"/>
    <col min="1284" max="1284" width="12.125" style="49" customWidth="1"/>
    <col min="1285" max="1290" width="11.625" style="49" customWidth="1"/>
    <col min="1291" max="1291" width="7.375" style="49" customWidth="1"/>
    <col min="1292" max="1292" width="11" style="49" customWidth="1"/>
    <col min="1293" max="1294" width="8.25" style="49" customWidth="1"/>
    <col min="1295" max="1295" width="8.875" style="49" customWidth="1"/>
    <col min="1296" max="1296" width="13" style="49" customWidth="1"/>
    <col min="1297" max="1297" width="8.875" style="49" customWidth="1"/>
    <col min="1298" max="1535" width="9.125" style="49"/>
    <col min="1536" max="1536" width="5" style="49" customWidth="1"/>
    <col min="1537" max="1537" width="11.625" style="49" customWidth="1"/>
    <col min="1538" max="1538" width="11.75" style="49" customWidth="1"/>
    <col min="1539" max="1539" width="9.625" style="49" customWidth="1"/>
    <col min="1540" max="1540" width="12.125" style="49" customWidth="1"/>
    <col min="1541" max="1546" width="11.625" style="49" customWidth="1"/>
    <col min="1547" max="1547" width="7.375" style="49" customWidth="1"/>
    <col min="1548" max="1548" width="11" style="49" customWidth="1"/>
    <col min="1549" max="1550" width="8.25" style="49" customWidth="1"/>
    <col min="1551" max="1551" width="8.875" style="49" customWidth="1"/>
    <col min="1552" max="1552" width="13" style="49" customWidth="1"/>
    <col min="1553" max="1553" width="8.875" style="49" customWidth="1"/>
    <col min="1554" max="1791" width="9.125" style="49"/>
    <col min="1792" max="1792" width="5" style="49" customWidth="1"/>
    <col min="1793" max="1793" width="11.625" style="49" customWidth="1"/>
    <col min="1794" max="1794" width="11.75" style="49" customWidth="1"/>
    <col min="1795" max="1795" width="9.625" style="49" customWidth="1"/>
    <col min="1796" max="1796" width="12.125" style="49" customWidth="1"/>
    <col min="1797" max="1802" width="11.625" style="49" customWidth="1"/>
    <col min="1803" max="1803" width="7.375" style="49" customWidth="1"/>
    <col min="1804" max="1804" width="11" style="49" customWidth="1"/>
    <col min="1805" max="1806" width="8.25" style="49" customWidth="1"/>
    <col min="1807" max="1807" width="8.875" style="49" customWidth="1"/>
    <col min="1808" max="1808" width="13" style="49" customWidth="1"/>
    <col min="1809" max="1809" width="8.875" style="49" customWidth="1"/>
    <col min="1810" max="2047" width="9.125" style="49"/>
    <col min="2048" max="2048" width="5" style="49" customWidth="1"/>
    <col min="2049" max="2049" width="11.625" style="49" customWidth="1"/>
    <col min="2050" max="2050" width="11.75" style="49" customWidth="1"/>
    <col min="2051" max="2051" width="9.625" style="49" customWidth="1"/>
    <col min="2052" max="2052" width="12.125" style="49" customWidth="1"/>
    <col min="2053" max="2058" width="11.625" style="49" customWidth="1"/>
    <col min="2059" max="2059" width="7.375" style="49" customWidth="1"/>
    <col min="2060" max="2060" width="11" style="49" customWidth="1"/>
    <col min="2061" max="2062" width="8.25" style="49" customWidth="1"/>
    <col min="2063" max="2063" width="8.875" style="49" customWidth="1"/>
    <col min="2064" max="2064" width="13" style="49" customWidth="1"/>
    <col min="2065" max="2065" width="8.875" style="49" customWidth="1"/>
    <col min="2066" max="2303" width="9.125" style="49"/>
    <col min="2304" max="2304" width="5" style="49" customWidth="1"/>
    <col min="2305" max="2305" width="11.625" style="49" customWidth="1"/>
    <col min="2306" max="2306" width="11.75" style="49" customWidth="1"/>
    <col min="2307" max="2307" width="9.625" style="49" customWidth="1"/>
    <col min="2308" max="2308" width="12.125" style="49" customWidth="1"/>
    <col min="2309" max="2314" width="11.625" style="49" customWidth="1"/>
    <col min="2315" max="2315" width="7.375" style="49" customWidth="1"/>
    <col min="2316" max="2316" width="11" style="49" customWidth="1"/>
    <col min="2317" max="2318" width="8.25" style="49" customWidth="1"/>
    <col min="2319" max="2319" width="8.875" style="49" customWidth="1"/>
    <col min="2320" max="2320" width="13" style="49" customWidth="1"/>
    <col min="2321" max="2321" width="8.875" style="49" customWidth="1"/>
    <col min="2322" max="2559" width="9.125" style="49"/>
    <col min="2560" max="2560" width="5" style="49" customWidth="1"/>
    <col min="2561" max="2561" width="11.625" style="49" customWidth="1"/>
    <col min="2562" max="2562" width="11.75" style="49" customWidth="1"/>
    <col min="2563" max="2563" width="9.625" style="49" customWidth="1"/>
    <col min="2564" max="2564" width="12.125" style="49" customWidth="1"/>
    <col min="2565" max="2570" width="11.625" style="49" customWidth="1"/>
    <col min="2571" max="2571" width="7.375" style="49" customWidth="1"/>
    <col min="2572" max="2572" width="11" style="49" customWidth="1"/>
    <col min="2573" max="2574" width="8.25" style="49" customWidth="1"/>
    <col min="2575" max="2575" width="8.875" style="49" customWidth="1"/>
    <col min="2576" max="2576" width="13" style="49" customWidth="1"/>
    <col min="2577" max="2577" width="8.875" style="49" customWidth="1"/>
    <col min="2578" max="2815" width="9.125" style="49"/>
    <col min="2816" max="2816" width="5" style="49" customWidth="1"/>
    <col min="2817" max="2817" width="11.625" style="49" customWidth="1"/>
    <col min="2818" max="2818" width="11.75" style="49" customWidth="1"/>
    <col min="2819" max="2819" width="9.625" style="49" customWidth="1"/>
    <col min="2820" max="2820" width="12.125" style="49" customWidth="1"/>
    <col min="2821" max="2826" width="11.625" style="49" customWidth="1"/>
    <col min="2827" max="2827" width="7.375" style="49" customWidth="1"/>
    <col min="2828" max="2828" width="11" style="49" customWidth="1"/>
    <col min="2829" max="2830" width="8.25" style="49" customWidth="1"/>
    <col min="2831" max="2831" width="8.875" style="49" customWidth="1"/>
    <col min="2832" max="2832" width="13" style="49" customWidth="1"/>
    <col min="2833" max="2833" width="8.875" style="49" customWidth="1"/>
    <col min="2834" max="3071" width="9.125" style="49"/>
    <col min="3072" max="3072" width="5" style="49" customWidth="1"/>
    <col min="3073" max="3073" width="11.625" style="49" customWidth="1"/>
    <col min="3074" max="3074" width="11.75" style="49" customWidth="1"/>
    <col min="3075" max="3075" width="9.625" style="49" customWidth="1"/>
    <col min="3076" max="3076" width="12.125" style="49" customWidth="1"/>
    <col min="3077" max="3082" width="11.625" style="49" customWidth="1"/>
    <col min="3083" max="3083" width="7.375" style="49" customWidth="1"/>
    <col min="3084" max="3084" width="11" style="49" customWidth="1"/>
    <col min="3085" max="3086" width="8.25" style="49" customWidth="1"/>
    <col min="3087" max="3087" width="8.875" style="49" customWidth="1"/>
    <col min="3088" max="3088" width="13" style="49" customWidth="1"/>
    <col min="3089" max="3089" width="8.875" style="49" customWidth="1"/>
    <col min="3090" max="3327" width="9.125" style="49"/>
    <col min="3328" max="3328" width="5" style="49" customWidth="1"/>
    <col min="3329" max="3329" width="11.625" style="49" customWidth="1"/>
    <col min="3330" max="3330" width="11.75" style="49" customWidth="1"/>
    <col min="3331" max="3331" width="9.625" style="49" customWidth="1"/>
    <col min="3332" max="3332" width="12.125" style="49" customWidth="1"/>
    <col min="3333" max="3338" width="11.625" style="49" customWidth="1"/>
    <col min="3339" max="3339" width="7.375" style="49" customWidth="1"/>
    <col min="3340" max="3340" width="11" style="49" customWidth="1"/>
    <col min="3341" max="3342" width="8.25" style="49" customWidth="1"/>
    <col min="3343" max="3343" width="8.875" style="49" customWidth="1"/>
    <col min="3344" max="3344" width="13" style="49" customWidth="1"/>
    <col min="3345" max="3345" width="8.875" style="49" customWidth="1"/>
    <col min="3346" max="3583" width="9.125" style="49"/>
    <col min="3584" max="3584" width="5" style="49" customWidth="1"/>
    <col min="3585" max="3585" width="11.625" style="49" customWidth="1"/>
    <col min="3586" max="3586" width="11.75" style="49" customWidth="1"/>
    <col min="3587" max="3587" width="9.625" style="49" customWidth="1"/>
    <col min="3588" max="3588" width="12.125" style="49" customWidth="1"/>
    <col min="3589" max="3594" width="11.625" style="49" customWidth="1"/>
    <col min="3595" max="3595" width="7.375" style="49" customWidth="1"/>
    <col min="3596" max="3596" width="11" style="49" customWidth="1"/>
    <col min="3597" max="3598" width="8.25" style="49" customWidth="1"/>
    <col min="3599" max="3599" width="8.875" style="49" customWidth="1"/>
    <col min="3600" max="3600" width="13" style="49" customWidth="1"/>
    <col min="3601" max="3601" width="8.875" style="49" customWidth="1"/>
    <col min="3602" max="3839" width="9.125" style="49"/>
    <col min="3840" max="3840" width="5" style="49" customWidth="1"/>
    <col min="3841" max="3841" width="11.625" style="49" customWidth="1"/>
    <col min="3842" max="3842" width="11.75" style="49" customWidth="1"/>
    <col min="3843" max="3843" width="9.625" style="49" customWidth="1"/>
    <col min="3844" max="3844" width="12.125" style="49" customWidth="1"/>
    <col min="3845" max="3850" width="11.625" style="49" customWidth="1"/>
    <col min="3851" max="3851" width="7.375" style="49" customWidth="1"/>
    <col min="3852" max="3852" width="11" style="49" customWidth="1"/>
    <col min="3853" max="3854" width="8.25" style="49" customWidth="1"/>
    <col min="3855" max="3855" width="8.875" style="49" customWidth="1"/>
    <col min="3856" max="3856" width="13" style="49" customWidth="1"/>
    <col min="3857" max="3857" width="8.875" style="49" customWidth="1"/>
    <col min="3858" max="4095" width="9.125" style="49"/>
    <col min="4096" max="4096" width="5" style="49" customWidth="1"/>
    <col min="4097" max="4097" width="11.625" style="49" customWidth="1"/>
    <col min="4098" max="4098" width="11.75" style="49" customWidth="1"/>
    <col min="4099" max="4099" width="9.625" style="49" customWidth="1"/>
    <col min="4100" max="4100" width="12.125" style="49" customWidth="1"/>
    <col min="4101" max="4106" width="11.625" style="49" customWidth="1"/>
    <col min="4107" max="4107" width="7.375" style="49" customWidth="1"/>
    <col min="4108" max="4108" width="11" style="49" customWidth="1"/>
    <col min="4109" max="4110" width="8.25" style="49" customWidth="1"/>
    <col min="4111" max="4111" width="8.875" style="49" customWidth="1"/>
    <col min="4112" max="4112" width="13" style="49" customWidth="1"/>
    <col min="4113" max="4113" width="8.875" style="49" customWidth="1"/>
    <col min="4114" max="4351" width="9.125" style="49"/>
    <col min="4352" max="4352" width="5" style="49" customWidth="1"/>
    <col min="4353" max="4353" width="11.625" style="49" customWidth="1"/>
    <col min="4354" max="4354" width="11.75" style="49" customWidth="1"/>
    <col min="4355" max="4355" width="9.625" style="49" customWidth="1"/>
    <col min="4356" max="4356" width="12.125" style="49" customWidth="1"/>
    <col min="4357" max="4362" width="11.625" style="49" customWidth="1"/>
    <col min="4363" max="4363" width="7.375" style="49" customWidth="1"/>
    <col min="4364" max="4364" width="11" style="49" customWidth="1"/>
    <col min="4365" max="4366" width="8.25" style="49" customWidth="1"/>
    <col min="4367" max="4367" width="8.875" style="49" customWidth="1"/>
    <col min="4368" max="4368" width="13" style="49" customWidth="1"/>
    <col min="4369" max="4369" width="8.875" style="49" customWidth="1"/>
    <col min="4370" max="4607" width="9.125" style="49"/>
    <col min="4608" max="4608" width="5" style="49" customWidth="1"/>
    <col min="4609" max="4609" width="11.625" style="49" customWidth="1"/>
    <col min="4610" max="4610" width="11.75" style="49" customWidth="1"/>
    <col min="4611" max="4611" width="9.625" style="49" customWidth="1"/>
    <col min="4612" max="4612" width="12.125" style="49" customWidth="1"/>
    <col min="4613" max="4618" width="11.625" style="49" customWidth="1"/>
    <col min="4619" max="4619" width="7.375" style="49" customWidth="1"/>
    <col min="4620" max="4620" width="11" style="49" customWidth="1"/>
    <col min="4621" max="4622" width="8.25" style="49" customWidth="1"/>
    <col min="4623" max="4623" width="8.875" style="49" customWidth="1"/>
    <col min="4624" max="4624" width="13" style="49" customWidth="1"/>
    <col min="4625" max="4625" width="8.875" style="49" customWidth="1"/>
    <col min="4626" max="4863" width="9.125" style="49"/>
    <col min="4864" max="4864" width="5" style="49" customWidth="1"/>
    <col min="4865" max="4865" width="11.625" style="49" customWidth="1"/>
    <col min="4866" max="4866" width="11.75" style="49" customWidth="1"/>
    <col min="4867" max="4867" width="9.625" style="49" customWidth="1"/>
    <col min="4868" max="4868" width="12.125" style="49" customWidth="1"/>
    <col min="4869" max="4874" width="11.625" style="49" customWidth="1"/>
    <col min="4875" max="4875" width="7.375" style="49" customWidth="1"/>
    <col min="4876" max="4876" width="11" style="49" customWidth="1"/>
    <col min="4877" max="4878" width="8.25" style="49" customWidth="1"/>
    <col min="4879" max="4879" width="8.875" style="49" customWidth="1"/>
    <col min="4880" max="4880" width="13" style="49" customWidth="1"/>
    <col min="4881" max="4881" width="8.875" style="49" customWidth="1"/>
    <col min="4882" max="5119" width="9.125" style="49"/>
    <col min="5120" max="5120" width="5" style="49" customWidth="1"/>
    <col min="5121" max="5121" width="11.625" style="49" customWidth="1"/>
    <col min="5122" max="5122" width="11.75" style="49" customWidth="1"/>
    <col min="5123" max="5123" width="9.625" style="49" customWidth="1"/>
    <col min="5124" max="5124" width="12.125" style="49" customWidth="1"/>
    <col min="5125" max="5130" width="11.625" style="49" customWidth="1"/>
    <col min="5131" max="5131" width="7.375" style="49" customWidth="1"/>
    <col min="5132" max="5132" width="11" style="49" customWidth="1"/>
    <col min="5133" max="5134" width="8.25" style="49" customWidth="1"/>
    <col min="5135" max="5135" width="8.875" style="49" customWidth="1"/>
    <col min="5136" max="5136" width="13" style="49" customWidth="1"/>
    <col min="5137" max="5137" width="8.875" style="49" customWidth="1"/>
    <col min="5138" max="5375" width="9.125" style="49"/>
    <col min="5376" max="5376" width="5" style="49" customWidth="1"/>
    <col min="5377" max="5377" width="11.625" style="49" customWidth="1"/>
    <col min="5378" max="5378" width="11.75" style="49" customWidth="1"/>
    <col min="5379" max="5379" width="9.625" style="49" customWidth="1"/>
    <col min="5380" max="5380" width="12.125" style="49" customWidth="1"/>
    <col min="5381" max="5386" width="11.625" style="49" customWidth="1"/>
    <col min="5387" max="5387" width="7.375" style="49" customWidth="1"/>
    <col min="5388" max="5388" width="11" style="49" customWidth="1"/>
    <col min="5389" max="5390" width="8.25" style="49" customWidth="1"/>
    <col min="5391" max="5391" width="8.875" style="49" customWidth="1"/>
    <col min="5392" max="5392" width="13" style="49" customWidth="1"/>
    <col min="5393" max="5393" width="8.875" style="49" customWidth="1"/>
    <col min="5394" max="5631" width="9.125" style="49"/>
    <col min="5632" max="5632" width="5" style="49" customWidth="1"/>
    <col min="5633" max="5633" width="11.625" style="49" customWidth="1"/>
    <col min="5634" max="5634" width="11.75" style="49" customWidth="1"/>
    <col min="5635" max="5635" width="9.625" style="49" customWidth="1"/>
    <col min="5636" max="5636" width="12.125" style="49" customWidth="1"/>
    <col min="5637" max="5642" width="11.625" style="49" customWidth="1"/>
    <col min="5643" max="5643" width="7.375" style="49" customWidth="1"/>
    <col min="5644" max="5644" width="11" style="49" customWidth="1"/>
    <col min="5645" max="5646" width="8.25" style="49" customWidth="1"/>
    <col min="5647" max="5647" width="8.875" style="49" customWidth="1"/>
    <col min="5648" max="5648" width="13" style="49" customWidth="1"/>
    <col min="5649" max="5649" width="8.875" style="49" customWidth="1"/>
    <col min="5650" max="5887" width="9.125" style="49"/>
    <col min="5888" max="5888" width="5" style="49" customWidth="1"/>
    <col min="5889" max="5889" width="11.625" style="49" customWidth="1"/>
    <col min="5890" max="5890" width="11.75" style="49" customWidth="1"/>
    <col min="5891" max="5891" width="9.625" style="49" customWidth="1"/>
    <col min="5892" max="5892" width="12.125" style="49" customWidth="1"/>
    <col min="5893" max="5898" width="11.625" style="49" customWidth="1"/>
    <col min="5899" max="5899" width="7.375" style="49" customWidth="1"/>
    <col min="5900" max="5900" width="11" style="49" customWidth="1"/>
    <col min="5901" max="5902" width="8.25" style="49" customWidth="1"/>
    <col min="5903" max="5903" width="8.875" style="49" customWidth="1"/>
    <col min="5904" max="5904" width="13" style="49" customWidth="1"/>
    <col min="5905" max="5905" width="8.875" style="49" customWidth="1"/>
    <col min="5906" max="6143" width="9.125" style="49"/>
    <col min="6144" max="6144" width="5" style="49" customWidth="1"/>
    <col min="6145" max="6145" width="11.625" style="49" customWidth="1"/>
    <col min="6146" max="6146" width="11.75" style="49" customWidth="1"/>
    <col min="6147" max="6147" width="9.625" style="49" customWidth="1"/>
    <col min="6148" max="6148" width="12.125" style="49" customWidth="1"/>
    <col min="6149" max="6154" width="11.625" style="49" customWidth="1"/>
    <col min="6155" max="6155" width="7.375" style="49" customWidth="1"/>
    <col min="6156" max="6156" width="11" style="49" customWidth="1"/>
    <col min="6157" max="6158" width="8.25" style="49" customWidth="1"/>
    <col min="6159" max="6159" width="8.875" style="49" customWidth="1"/>
    <col min="6160" max="6160" width="13" style="49" customWidth="1"/>
    <col min="6161" max="6161" width="8.875" style="49" customWidth="1"/>
    <col min="6162" max="6399" width="9.125" style="49"/>
    <col min="6400" max="6400" width="5" style="49" customWidth="1"/>
    <col min="6401" max="6401" width="11.625" style="49" customWidth="1"/>
    <col min="6402" max="6402" width="11.75" style="49" customWidth="1"/>
    <col min="6403" max="6403" width="9.625" style="49" customWidth="1"/>
    <col min="6404" max="6404" width="12.125" style="49" customWidth="1"/>
    <col min="6405" max="6410" width="11.625" style="49" customWidth="1"/>
    <col min="6411" max="6411" width="7.375" style="49" customWidth="1"/>
    <col min="6412" max="6412" width="11" style="49" customWidth="1"/>
    <col min="6413" max="6414" width="8.25" style="49" customWidth="1"/>
    <col min="6415" max="6415" width="8.875" style="49" customWidth="1"/>
    <col min="6416" max="6416" width="13" style="49" customWidth="1"/>
    <col min="6417" max="6417" width="8.875" style="49" customWidth="1"/>
    <col min="6418" max="6655" width="9.125" style="49"/>
    <col min="6656" max="6656" width="5" style="49" customWidth="1"/>
    <col min="6657" max="6657" width="11.625" style="49" customWidth="1"/>
    <col min="6658" max="6658" width="11.75" style="49" customWidth="1"/>
    <col min="6659" max="6659" width="9.625" style="49" customWidth="1"/>
    <col min="6660" max="6660" width="12.125" style="49" customWidth="1"/>
    <col min="6661" max="6666" width="11.625" style="49" customWidth="1"/>
    <col min="6667" max="6667" width="7.375" style="49" customWidth="1"/>
    <col min="6668" max="6668" width="11" style="49" customWidth="1"/>
    <col min="6669" max="6670" width="8.25" style="49" customWidth="1"/>
    <col min="6671" max="6671" width="8.875" style="49" customWidth="1"/>
    <col min="6672" max="6672" width="13" style="49" customWidth="1"/>
    <col min="6673" max="6673" width="8.875" style="49" customWidth="1"/>
    <col min="6674" max="6911" width="9.125" style="49"/>
    <col min="6912" max="6912" width="5" style="49" customWidth="1"/>
    <col min="6913" max="6913" width="11.625" style="49" customWidth="1"/>
    <col min="6914" max="6914" width="11.75" style="49" customWidth="1"/>
    <col min="6915" max="6915" width="9.625" style="49" customWidth="1"/>
    <col min="6916" max="6916" width="12.125" style="49" customWidth="1"/>
    <col min="6917" max="6922" width="11.625" style="49" customWidth="1"/>
    <col min="6923" max="6923" width="7.375" style="49" customWidth="1"/>
    <col min="6924" max="6924" width="11" style="49" customWidth="1"/>
    <col min="6925" max="6926" width="8.25" style="49" customWidth="1"/>
    <col min="6927" max="6927" width="8.875" style="49" customWidth="1"/>
    <col min="6928" max="6928" width="13" style="49" customWidth="1"/>
    <col min="6929" max="6929" width="8.875" style="49" customWidth="1"/>
    <col min="6930" max="7167" width="9.125" style="49"/>
    <col min="7168" max="7168" width="5" style="49" customWidth="1"/>
    <col min="7169" max="7169" width="11.625" style="49" customWidth="1"/>
    <col min="7170" max="7170" width="11.75" style="49" customWidth="1"/>
    <col min="7171" max="7171" width="9.625" style="49" customWidth="1"/>
    <col min="7172" max="7172" width="12.125" style="49" customWidth="1"/>
    <col min="7173" max="7178" width="11.625" style="49" customWidth="1"/>
    <col min="7179" max="7179" width="7.375" style="49" customWidth="1"/>
    <col min="7180" max="7180" width="11" style="49" customWidth="1"/>
    <col min="7181" max="7182" width="8.25" style="49" customWidth="1"/>
    <col min="7183" max="7183" width="8.875" style="49" customWidth="1"/>
    <col min="7184" max="7184" width="13" style="49" customWidth="1"/>
    <col min="7185" max="7185" width="8.875" style="49" customWidth="1"/>
    <col min="7186" max="7423" width="9.125" style="49"/>
    <col min="7424" max="7424" width="5" style="49" customWidth="1"/>
    <col min="7425" max="7425" width="11.625" style="49" customWidth="1"/>
    <col min="7426" max="7426" width="11.75" style="49" customWidth="1"/>
    <col min="7427" max="7427" width="9.625" style="49" customWidth="1"/>
    <col min="7428" max="7428" width="12.125" style="49" customWidth="1"/>
    <col min="7429" max="7434" width="11.625" style="49" customWidth="1"/>
    <col min="7435" max="7435" width="7.375" style="49" customWidth="1"/>
    <col min="7436" max="7436" width="11" style="49" customWidth="1"/>
    <col min="7437" max="7438" width="8.25" style="49" customWidth="1"/>
    <col min="7439" max="7439" width="8.875" style="49" customWidth="1"/>
    <col min="7440" max="7440" width="13" style="49" customWidth="1"/>
    <col min="7441" max="7441" width="8.875" style="49" customWidth="1"/>
    <col min="7442" max="7679" width="9.125" style="49"/>
    <col min="7680" max="7680" width="5" style="49" customWidth="1"/>
    <col min="7681" max="7681" width="11.625" style="49" customWidth="1"/>
    <col min="7682" max="7682" width="11.75" style="49" customWidth="1"/>
    <col min="7683" max="7683" width="9.625" style="49" customWidth="1"/>
    <col min="7684" max="7684" width="12.125" style="49" customWidth="1"/>
    <col min="7685" max="7690" width="11.625" style="49" customWidth="1"/>
    <col min="7691" max="7691" width="7.375" style="49" customWidth="1"/>
    <col min="7692" max="7692" width="11" style="49" customWidth="1"/>
    <col min="7693" max="7694" width="8.25" style="49" customWidth="1"/>
    <col min="7695" max="7695" width="8.875" style="49" customWidth="1"/>
    <col min="7696" max="7696" width="13" style="49" customWidth="1"/>
    <col min="7697" max="7697" width="8.875" style="49" customWidth="1"/>
    <col min="7698" max="7935" width="9.125" style="49"/>
    <col min="7936" max="7936" width="5" style="49" customWidth="1"/>
    <col min="7937" max="7937" width="11.625" style="49" customWidth="1"/>
    <col min="7938" max="7938" width="11.75" style="49" customWidth="1"/>
    <col min="7939" max="7939" width="9.625" style="49" customWidth="1"/>
    <col min="7940" max="7940" width="12.125" style="49" customWidth="1"/>
    <col min="7941" max="7946" width="11.625" style="49" customWidth="1"/>
    <col min="7947" max="7947" width="7.375" style="49" customWidth="1"/>
    <col min="7948" max="7948" width="11" style="49" customWidth="1"/>
    <col min="7949" max="7950" width="8.25" style="49" customWidth="1"/>
    <col min="7951" max="7951" width="8.875" style="49" customWidth="1"/>
    <col min="7952" max="7952" width="13" style="49" customWidth="1"/>
    <col min="7953" max="7953" width="8.875" style="49" customWidth="1"/>
    <col min="7954" max="8191" width="9.125" style="49"/>
    <col min="8192" max="8192" width="5" style="49" customWidth="1"/>
    <col min="8193" max="8193" width="11.625" style="49" customWidth="1"/>
    <col min="8194" max="8194" width="11.75" style="49" customWidth="1"/>
    <col min="8195" max="8195" width="9.625" style="49" customWidth="1"/>
    <col min="8196" max="8196" width="12.125" style="49" customWidth="1"/>
    <col min="8197" max="8202" width="11.625" style="49" customWidth="1"/>
    <col min="8203" max="8203" width="7.375" style="49" customWidth="1"/>
    <col min="8204" max="8204" width="11" style="49" customWidth="1"/>
    <col min="8205" max="8206" width="8.25" style="49" customWidth="1"/>
    <col min="8207" max="8207" width="8.875" style="49" customWidth="1"/>
    <col min="8208" max="8208" width="13" style="49" customWidth="1"/>
    <col min="8209" max="8209" width="8.875" style="49" customWidth="1"/>
    <col min="8210" max="8447" width="9.125" style="49"/>
    <col min="8448" max="8448" width="5" style="49" customWidth="1"/>
    <col min="8449" max="8449" width="11.625" style="49" customWidth="1"/>
    <col min="8450" max="8450" width="11.75" style="49" customWidth="1"/>
    <col min="8451" max="8451" width="9.625" style="49" customWidth="1"/>
    <col min="8452" max="8452" width="12.125" style="49" customWidth="1"/>
    <col min="8453" max="8458" width="11.625" style="49" customWidth="1"/>
    <col min="8459" max="8459" width="7.375" style="49" customWidth="1"/>
    <col min="8460" max="8460" width="11" style="49" customWidth="1"/>
    <col min="8461" max="8462" width="8.25" style="49" customWidth="1"/>
    <col min="8463" max="8463" width="8.875" style="49" customWidth="1"/>
    <col min="8464" max="8464" width="13" style="49" customWidth="1"/>
    <col min="8465" max="8465" width="8.875" style="49" customWidth="1"/>
    <col min="8466" max="8703" width="9.125" style="49"/>
    <col min="8704" max="8704" width="5" style="49" customWidth="1"/>
    <col min="8705" max="8705" width="11.625" style="49" customWidth="1"/>
    <col min="8706" max="8706" width="11.75" style="49" customWidth="1"/>
    <col min="8707" max="8707" width="9.625" style="49" customWidth="1"/>
    <col min="8708" max="8708" width="12.125" style="49" customWidth="1"/>
    <col min="8709" max="8714" width="11.625" style="49" customWidth="1"/>
    <col min="8715" max="8715" width="7.375" style="49" customWidth="1"/>
    <col min="8716" max="8716" width="11" style="49" customWidth="1"/>
    <col min="8717" max="8718" width="8.25" style="49" customWidth="1"/>
    <col min="8719" max="8719" width="8.875" style="49" customWidth="1"/>
    <col min="8720" max="8720" width="13" style="49" customWidth="1"/>
    <col min="8721" max="8721" width="8.875" style="49" customWidth="1"/>
    <col min="8722" max="8959" width="9.125" style="49"/>
    <col min="8960" max="8960" width="5" style="49" customWidth="1"/>
    <col min="8961" max="8961" width="11.625" style="49" customWidth="1"/>
    <col min="8962" max="8962" width="11.75" style="49" customWidth="1"/>
    <col min="8963" max="8963" width="9.625" style="49" customWidth="1"/>
    <col min="8964" max="8964" width="12.125" style="49" customWidth="1"/>
    <col min="8965" max="8970" width="11.625" style="49" customWidth="1"/>
    <col min="8971" max="8971" width="7.375" style="49" customWidth="1"/>
    <col min="8972" max="8972" width="11" style="49" customWidth="1"/>
    <col min="8973" max="8974" width="8.25" style="49" customWidth="1"/>
    <col min="8975" max="8975" width="8.875" style="49" customWidth="1"/>
    <col min="8976" max="8976" width="13" style="49" customWidth="1"/>
    <col min="8977" max="8977" width="8.875" style="49" customWidth="1"/>
    <col min="8978" max="9215" width="9.125" style="49"/>
    <col min="9216" max="9216" width="5" style="49" customWidth="1"/>
    <col min="9217" max="9217" width="11.625" style="49" customWidth="1"/>
    <col min="9218" max="9218" width="11.75" style="49" customWidth="1"/>
    <col min="9219" max="9219" width="9.625" style="49" customWidth="1"/>
    <col min="9220" max="9220" width="12.125" style="49" customWidth="1"/>
    <col min="9221" max="9226" width="11.625" style="49" customWidth="1"/>
    <col min="9227" max="9227" width="7.375" style="49" customWidth="1"/>
    <col min="9228" max="9228" width="11" style="49" customWidth="1"/>
    <col min="9229" max="9230" width="8.25" style="49" customWidth="1"/>
    <col min="9231" max="9231" width="8.875" style="49" customWidth="1"/>
    <col min="9232" max="9232" width="13" style="49" customWidth="1"/>
    <col min="9233" max="9233" width="8.875" style="49" customWidth="1"/>
    <col min="9234" max="9471" width="9.125" style="49"/>
    <col min="9472" max="9472" width="5" style="49" customWidth="1"/>
    <col min="9473" max="9473" width="11.625" style="49" customWidth="1"/>
    <col min="9474" max="9474" width="11.75" style="49" customWidth="1"/>
    <col min="9475" max="9475" width="9.625" style="49" customWidth="1"/>
    <col min="9476" max="9476" width="12.125" style="49" customWidth="1"/>
    <col min="9477" max="9482" width="11.625" style="49" customWidth="1"/>
    <col min="9483" max="9483" width="7.375" style="49" customWidth="1"/>
    <col min="9484" max="9484" width="11" style="49" customWidth="1"/>
    <col min="9485" max="9486" width="8.25" style="49" customWidth="1"/>
    <col min="9487" max="9487" width="8.875" style="49" customWidth="1"/>
    <col min="9488" max="9488" width="13" style="49" customWidth="1"/>
    <col min="9489" max="9489" width="8.875" style="49" customWidth="1"/>
    <col min="9490" max="9727" width="9.125" style="49"/>
    <col min="9728" max="9728" width="5" style="49" customWidth="1"/>
    <col min="9729" max="9729" width="11.625" style="49" customWidth="1"/>
    <col min="9730" max="9730" width="11.75" style="49" customWidth="1"/>
    <col min="9731" max="9731" width="9.625" style="49" customWidth="1"/>
    <col min="9732" max="9732" width="12.125" style="49" customWidth="1"/>
    <col min="9733" max="9738" width="11.625" style="49" customWidth="1"/>
    <col min="9739" max="9739" width="7.375" style="49" customWidth="1"/>
    <col min="9740" max="9740" width="11" style="49" customWidth="1"/>
    <col min="9741" max="9742" width="8.25" style="49" customWidth="1"/>
    <col min="9743" max="9743" width="8.875" style="49" customWidth="1"/>
    <col min="9744" max="9744" width="13" style="49" customWidth="1"/>
    <col min="9745" max="9745" width="8.875" style="49" customWidth="1"/>
    <col min="9746" max="9983" width="9.125" style="49"/>
    <col min="9984" max="9984" width="5" style="49" customWidth="1"/>
    <col min="9985" max="9985" width="11.625" style="49" customWidth="1"/>
    <col min="9986" max="9986" width="11.75" style="49" customWidth="1"/>
    <col min="9987" max="9987" width="9.625" style="49" customWidth="1"/>
    <col min="9988" max="9988" width="12.125" style="49" customWidth="1"/>
    <col min="9989" max="9994" width="11.625" style="49" customWidth="1"/>
    <col min="9995" max="9995" width="7.375" style="49" customWidth="1"/>
    <col min="9996" max="9996" width="11" style="49" customWidth="1"/>
    <col min="9997" max="9998" width="8.25" style="49" customWidth="1"/>
    <col min="9999" max="9999" width="8.875" style="49" customWidth="1"/>
    <col min="10000" max="10000" width="13" style="49" customWidth="1"/>
    <col min="10001" max="10001" width="8.875" style="49" customWidth="1"/>
    <col min="10002" max="10239" width="9.125" style="49"/>
    <col min="10240" max="10240" width="5" style="49" customWidth="1"/>
    <col min="10241" max="10241" width="11.625" style="49" customWidth="1"/>
    <col min="10242" max="10242" width="11.75" style="49" customWidth="1"/>
    <col min="10243" max="10243" width="9.625" style="49" customWidth="1"/>
    <col min="10244" max="10244" width="12.125" style="49" customWidth="1"/>
    <col min="10245" max="10250" width="11.625" style="49" customWidth="1"/>
    <col min="10251" max="10251" width="7.375" style="49" customWidth="1"/>
    <col min="10252" max="10252" width="11" style="49" customWidth="1"/>
    <col min="10253" max="10254" width="8.25" style="49" customWidth="1"/>
    <col min="10255" max="10255" width="8.875" style="49" customWidth="1"/>
    <col min="10256" max="10256" width="13" style="49" customWidth="1"/>
    <col min="10257" max="10257" width="8.875" style="49" customWidth="1"/>
    <col min="10258" max="10495" width="9.125" style="49"/>
    <col min="10496" max="10496" width="5" style="49" customWidth="1"/>
    <col min="10497" max="10497" width="11.625" style="49" customWidth="1"/>
    <col min="10498" max="10498" width="11.75" style="49" customWidth="1"/>
    <col min="10499" max="10499" width="9.625" style="49" customWidth="1"/>
    <col min="10500" max="10500" width="12.125" style="49" customWidth="1"/>
    <col min="10501" max="10506" width="11.625" style="49" customWidth="1"/>
    <col min="10507" max="10507" width="7.375" style="49" customWidth="1"/>
    <col min="10508" max="10508" width="11" style="49" customWidth="1"/>
    <col min="10509" max="10510" width="8.25" style="49" customWidth="1"/>
    <col min="10511" max="10511" width="8.875" style="49" customWidth="1"/>
    <col min="10512" max="10512" width="13" style="49" customWidth="1"/>
    <col min="10513" max="10513" width="8.875" style="49" customWidth="1"/>
    <col min="10514" max="10751" width="9.125" style="49"/>
    <col min="10752" max="10752" width="5" style="49" customWidth="1"/>
    <col min="10753" max="10753" width="11.625" style="49" customWidth="1"/>
    <col min="10754" max="10754" width="11.75" style="49" customWidth="1"/>
    <col min="10755" max="10755" width="9.625" style="49" customWidth="1"/>
    <col min="10756" max="10756" width="12.125" style="49" customWidth="1"/>
    <col min="10757" max="10762" width="11.625" style="49" customWidth="1"/>
    <col min="10763" max="10763" width="7.375" style="49" customWidth="1"/>
    <col min="10764" max="10764" width="11" style="49" customWidth="1"/>
    <col min="10765" max="10766" width="8.25" style="49" customWidth="1"/>
    <col min="10767" max="10767" width="8.875" style="49" customWidth="1"/>
    <col min="10768" max="10768" width="13" style="49" customWidth="1"/>
    <col min="10769" max="10769" width="8.875" style="49" customWidth="1"/>
    <col min="10770" max="11007" width="9.125" style="49"/>
    <col min="11008" max="11008" width="5" style="49" customWidth="1"/>
    <col min="11009" max="11009" width="11.625" style="49" customWidth="1"/>
    <col min="11010" max="11010" width="11.75" style="49" customWidth="1"/>
    <col min="11011" max="11011" width="9.625" style="49" customWidth="1"/>
    <col min="11012" max="11012" width="12.125" style="49" customWidth="1"/>
    <col min="11013" max="11018" width="11.625" style="49" customWidth="1"/>
    <col min="11019" max="11019" width="7.375" style="49" customWidth="1"/>
    <col min="11020" max="11020" width="11" style="49" customWidth="1"/>
    <col min="11021" max="11022" width="8.25" style="49" customWidth="1"/>
    <col min="11023" max="11023" width="8.875" style="49" customWidth="1"/>
    <col min="11024" max="11024" width="13" style="49" customWidth="1"/>
    <col min="11025" max="11025" width="8.875" style="49" customWidth="1"/>
    <col min="11026" max="11263" width="9.125" style="49"/>
    <col min="11264" max="11264" width="5" style="49" customWidth="1"/>
    <col min="11265" max="11265" width="11.625" style="49" customWidth="1"/>
    <col min="11266" max="11266" width="11.75" style="49" customWidth="1"/>
    <col min="11267" max="11267" width="9.625" style="49" customWidth="1"/>
    <col min="11268" max="11268" width="12.125" style="49" customWidth="1"/>
    <col min="11269" max="11274" width="11.625" style="49" customWidth="1"/>
    <col min="11275" max="11275" width="7.375" style="49" customWidth="1"/>
    <col min="11276" max="11276" width="11" style="49" customWidth="1"/>
    <col min="11277" max="11278" width="8.25" style="49" customWidth="1"/>
    <col min="11279" max="11279" width="8.875" style="49" customWidth="1"/>
    <col min="11280" max="11280" width="13" style="49" customWidth="1"/>
    <col min="11281" max="11281" width="8.875" style="49" customWidth="1"/>
    <col min="11282" max="11519" width="9.125" style="49"/>
    <col min="11520" max="11520" width="5" style="49" customWidth="1"/>
    <col min="11521" max="11521" width="11.625" style="49" customWidth="1"/>
    <col min="11522" max="11522" width="11.75" style="49" customWidth="1"/>
    <col min="11523" max="11523" width="9.625" style="49" customWidth="1"/>
    <col min="11524" max="11524" width="12.125" style="49" customWidth="1"/>
    <col min="11525" max="11530" width="11.625" style="49" customWidth="1"/>
    <col min="11531" max="11531" width="7.375" style="49" customWidth="1"/>
    <col min="11532" max="11532" width="11" style="49" customWidth="1"/>
    <col min="11533" max="11534" width="8.25" style="49" customWidth="1"/>
    <col min="11535" max="11535" width="8.875" style="49" customWidth="1"/>
    <col min="11536" max="11536" width="13" style="49" customWidth="1"/>
    <col min="11537" max="11537" width="8.875" style="49" customWidth="1"/>
    <col min="11538" max="11775" width="9.125" style="49"/>
    <col min="11776" max="11776" width="5" style="49" customWidth="1"/>
    <col min="11777" max="11777" width="11.625" style="49" customWidth="1"/>
    <col min="11778" max="11778" width="11.75" style="49" customWidth="1"/>
    <col min="11779" max="11779" width="9.625" style="49" customWidth="1"/>
    <col min="11780" max="11780" width="12.125" style="49" customWidth="1"/>
    <col min="11781" max="11786" width="11.625" style="49" customWidth="1"/>
    <col min="11787" max="11787" width="7.375" style="49" customWidth="1"/>
    <col min="11788" max="11788" width="11" style="49" customWidth="1"/>
    <col min="11789" max="11790" width="8.25" style="49" customWidth="1"/>
    <col min="11791" max="11791" width="8.875" style="49" customWidth="1"/>
    <col min="11792" max="11792" width="13" style="49" customWidth="1"/>
    <col min="11793" max="11793" width="8.875" style="49" customWidth="1"/>
    <col min="11794" max="12031" width="9.125" style="49"/>
    <col min="12032" max="12032" width="5" style="49" customWidth="1"/>
    <col min="12033" max="12033" width="11.625" style="49" customWidth="1"/>
    <col min="12034" max="12034" width="11.75" style="49" customWidth="1"/>
    <col min="12035" max="12035" width="9.625" style="49" customWidth="1"/>
    <col min="12036" max="12036" width="12.125" style="49" customWidth="1"/>
    <col min="12037" max="12042" width="11.625" style="49" customWidth="1"/>
    <col min="12043" max="12043" width="7.375" style="49" customWidth="1"/>
    <col min="12044" max="12044" width="11" style="49" customWidth="1"/>
    <col min="12045" max="12046" width="8.25" style="49" customWidth="1"/>
    <col min="12047" max="12047" width="8.875" style="49" customWidth="1"/>
    <col min="12048" max="12048" width="13" style="49" customWidth="1"/>
    <col min="12049" max="12049" width="8.875" style="49" customWidth="1"/>
    <col min="12050" max="12287" width="9.125" style="49"/>
    <col min="12288" max="12288" width="5" style="49" customWidth="1"/>
    <col min="12289" max="12289" width="11.625" style="49" customWidth="1"/>
    <col min="12290" max="12290" width="11.75" style="49" customWidth="1"/>
    <col min="12291" max="12291" width="9.625" style="49" customWidth="1"/>
    <col min="12292" max="12292" width="12.125" style="49" customWidth="1"/>
    <col min="12293" max="12298" width="11.625" style="49" customWidth="1"/>
    <col min="12299" max="12299" width="7.375" style="49" customWidth="1"/>
    <col min="12300" max="12300" width="11" style="49" customWidth="1"/>
    <col min="12301" max="12302" width="8.25" style="49" customWidth="1"/>
    <col min="12303" max="12303" width="8.875" style="49" customWidth="1"/>
    <col min="12304" max="12304" width="13" style="49" customWidth="1"/>
    <col min="12305" max="12305" width="8.875" style="49" customWidth="1"/>
    <col min="12306" max="12543" width="9.125" style="49"/>
    <col min="12544" max="12544" width="5" style="49" customWidth="1"/>
    <col min="12545" max="12545" width="11.625" style="49" customWidth="1"/>
    <col min="12546" max="12546" width="11.75" style="49" customWidth="1"/>
    <col min="12547" max="12547" width="9.625" style="49" customWidth="1"/>
    <col min="12548" max="12548" width="12.125" style="49" customWidth="1"/>
    <col min="12549" max="12554" width="11.625" style="49" customWidth="1"/>
    <col min="12555" max="12555" width="7.375" style="49" customWidth="1"/>
    <col min="12556" max="12556" width="11" style="49" customWidth="1"/>
    <col min="12557" max="12558" width="8.25" style="49" customWidth="1"/>
    <col min="12559" max="12559" width="8.875" style="49" customWidth="1"/>
    <col min="12560" max="12560" width="13" style="49" customWidth="1"/>
    <col min="12561" max="12561" width="8.875" style="49" customWidth="1"/>
    <col min="12562" max="12799" width="9.125" style="49"/>
    <col min="12800" max="12800" width="5" style="49" customWidth="1"/>
    <col min="12801" max="12801" width="11.625" style="49" customWidth="1"/>
    <col min="12802" max="12802" width="11.75" style="49" customWidth="1"/>
    <col min="12803" max="12803" width="9.625" style="49" customWidth="1"/>
    <col min="12804" max="12804" width="12.125" style="49" customWidth="1"/>
    <col min="12805" max="12810" width="11.625" style="49" customWidth="1"/>
    <col min="12811" max="12811" width="7.375" style="49" customWidth="1"/>
    <col min="12812" max="12812" width="11" style="49" customWidth="1"/>
    <col min="12813" max="12814" width="8.25" style="49" customWidth="1"/>
    <col min="12815" max="12815" width="8.875" style="49" customWidth="1"/>
    <col min="12816" max="12816" width="13" style="49" customWidth="1"/>
    <col min="12817" max="12817" width="8.875" style="49" customWidth="1"/>
    <col min="12818" max="13055" width="9.125" style="49"/>
    <col min="13056" max="13056" width="5" style="49" customWidth="1"/>
    <col min="13057" max="13057" width="11.625" style="49" customWidth="1"/>
    <col min="13058" max="13058" width="11.75" style="49" customWidth="1"/>
    <col min="13059" max="13059" width="9.625" style="49" customWidth="1"/>
    <col min="13060" max="13060" width="12.125" style="49" customWidth="1"/>
    <col min="13061" max="13066" width="11.625" style="49" customWidth="1"/>
    <col min="13067" max="13067" width="7.375" style="49" customWidth="1"/>
    <col min="13068" max="13068" width="11" style="49" customWidth="1"/>
    <col min="13069" max="13070" width="8.25" style="49" customWidth="1"/>
    <col min="13071" max="13071" width="8.875" style="49" customWidth="1"/>
    <col min="13072" max="13072" width="13" style="49" customWidth="1"/>
    <col min="13073" max="13073" width="8.875" style="49" customWidth="1"/>
    <col min="13074" max="13311" width="9.125" style="49"/>
    <col min="13312" max="13312" width="5" style="49" customWidth="1"/>
    <col min="13313" max="13313" width="11.625" style="49" customWidth="1"/>
    <col min="13314" max="13314" width="11.75" style="49" customWidth="1"/>
    <col min="13315" max="13315" width="9.625" style="49" customWidth="1"/>
    <col min="13316" max="13316" width="12.125" style="49" customWidth="1"/>
    <col min="13317" max="13322" width="11.625" style="49" customWidth="1"/>
    <col min="13323" max="13323" width="7.375" style="49" customWidth="1"/>
    <col min="13324" max="13324" width="11" style="49" customWidth="1"/>
    <col min="13325" max="13326" width="8.25" style="49" customWidth="1"/>
    <col min="13327" max="13327" width="8.875" style="49" customWidth="1"/>
    <col min="13328" max="13328" width="13" style="49" customWidth="1"/>
    <col min="13329" max="13329" width="8.875" style="49" customWidth="1"/>
    <col min="13330" max="13567" width="9.125" style="49"/>
    <col min="13568" max="13568" width="5" style="49" customWidth="1"/>
    <col min="13569" max="13569" width="11.625" style="49" customWidth="1"/>
    <col min="13570" max="13570" width="11.75" style="49" customWidth="1"/>
    <col min="13571" max="13571" width="9.625" style="49" customWidth="1"/>
    <col min="13572" max="13572" width="12.125" style="49" customWidth="1"/>
    <col min="13573" max="13578" width="11.625" style="49" customWidth="1"/>
    <col min="13579" max="13579" width="7.375" style="49" customWidth="1"/>
    <col min="13580" max="13580" width="11" style="49" customWidth="1"/>
    <col min="13581" max="13582" width="8.25" style="49" customWidth="1"/>
    <col min="13583" max="13583" width="8.875" style="49" customWidth="1"/>
    <col min="13584" max="13584" width="13" style="49" customWidth="1"/>
    <col min="13585" max="13585" width="8.875" style="49" customWidth="1"/>
    <col min="13586" max="13823" width="9.125" style="49"/>
    <col min="13824" max="13824" width="5" style="49" customWidth="1"/>
    <col min="13825" max="13825" width="11.625" style="49" customWidth="1"/>
    <col min="13826" max="13826" width="11.75" style="49" customWidth="1"/>
    <col min="13827" max="13827" width="9.625" style="49" customWidth="1"/>
    <col min="13828" max="13828" width="12.125" style="49" customWidth="1"/>
    <col min="13829" max="13834" width="11.625" style="49" customWidth="1"/>
    <col min="13835" max="13835" width="7.375" style="49" customWidth="1"/>
    <col min="13836" max="13836" width="11" style="49" customWidth="1"/>
    <col min="13837" max="13838" width="8.25" style="49" customWidth="1"/>
    <col min="13839" max="13839" width="8.875" style="49" customWidth="1"/>
    <col min="13840" max="13840" width="13" style="49" customWidth="1"/>
    <col min="13841" max="13841" width="8.875" style="49" customWidth="1"/>
    <col min="13842" max="14079" width="9.125" style="49"/>
    <col min="14080" max="14080" width="5" style="49" customWidth="1"/>
    <col min="14081" max="14081" width="11.625" style="49" customWidth="1"/>
    <col min="14082" max="14082" width="11.75" style="49" customWidth="1"/>
    <col min="14083" max="14083" width="9.625" style="49" customWidth="1"/>
    <col min="14084" max="14084" width="12.125" style="49" customWidth="1"/>
    <col min="14085" max="14090" width="11.625" style="49" customWidth="1"/>
    <col min="14091" max="14091" width="7.375" style="49" customWidth="1"/>
    <col min="14092" max="14092" width="11" style="49" customWidth="1"/>
    <col min="14093" max="14094" width="8.25" style="49" customWidth="1"/>
    <col min="14095" max="14095" width="8.875" style="49" customWidth="1"/>
    <col min="14096" max="14096" width="13" style="49" customWidth="1"/>
    <col min="14097" max="14097" width="8.875" style="49" customWidth="1"/>
    <col min="14098" max="14335" width="9.125" style="49"/>
    <col min="14336" max="14336" width="5" style="49" customWidth="1"/>
    <col min="14337" max="14337" width="11.625" style="49" customWidth="1"/>
    <col min="14338" max="14338" width="11.75" style="49" customWidth="1"/>
    <col min="14339" max="14339" width="9.625" style="49" customWidth="1"/>
    <col min="14340" max="14340" width="12.125" style="49" customWidth="1"/>
    <col min="14341" max="14346" width="11.625" style="49" customWidth="1"/>
    <col min="14347" max="14347" width="7.375" style="49" customWidth="1"/>
    <col min="14348" max="14348" width="11" style="49" customWidth="1"/>
    <col min="14349" max="14350" width="8.25" style="49" customWidth="1"/>
    <col min="14351" max="14351" width="8.875" style="49" customWidth="1"/>
    <col min="14352" max="14352" width="13" style="49" customWidth="1"/>
    <col min="14353" max="14353" width="8.875" style="49" customWidth="1"/>
    <col min="14354" max="14591" width="9.125" style="49"/>
    <col min="14592" max="14592" width="5" style="49" customWidth="1"/>
    <col min="14593" max="14593" width="11.625" style="49" customWidth="1"/>
    <col min="14594" max="14594" width="11.75" style="49" customWidth="1"/>
    <col min="14595" max="14595" width="9.625" style="49" customWidth="1"/>
    <col min="14596" max="14596" width="12.125" style="49" customWidth="1"/>
    <col min="14597" max="14602" width="11.625" style="49" customWidth="1"/>
    <col min="14603" max="14603" width="7.375" style="49" customWidth="1"/>
    <col min="14604" max="14604" width="11" style="49" customWidth="1"/>
    <col min="14605" max="14606" width="8.25" style="49" customWidth="1"/>
    <col min="14607" max="14607" width="8.875" style="49" customWidth="1"/>
    <col min="14608" max="14608" width="13" style="49" customWidth="1"/>
    <col min="14609" max="14609" width="8.875" style="49" customWidth="1"/>
    <col min="14610" max="14847" width="9.125" style="49"/>
    <col min="14848" max="14848" width="5" style="49" customWidth="1"/>
    <col min="14849" max="14849" width="11.625" style="49" customWidth="1"/>
    <col min="14850" max="14850" width="11.75" style="49" customWidth="1"/>
    <col min="14851" max="14851" width="9.625" style="49" customWidth="1"/>
    <col min="14852" max="14852" width="12.125" style="49" customWidth="1"/>
    <col min="14853" max="14858" width="11.625" style="49" customWidth="1"/>
    <col min="14859" max="14859" width="7.375" style="49" customWidth="1"/>
    <col min="14860" max="14860" width="11" style="49" customWidth="1"/>
    <col min="14861" max="14862" width="8.25" style="49" customWidth="1"/>
    <col min="14863" max="14863" width="8.875" style="49" customWidth="1"/>
    <col min="14864" max="14864" width="13" style="49" customWidth="1"/>
    <col min="14865" max="14865" width="8.875" style="49" customWidth="1"/>
    <col min="14866" max="15103" width="9.125" style="49"/>
    <col min="15104" max="15104" width="5" style="49" customWidth="1"/>
    <col min="15105" max="15105" width="11.625" style="49" customWidth="1"/>
    <col min="15106" max="15106" width="11.75" style="49" customWidth="1"/>
    <col min="15107" max="15107" width="9.625" style="49" customWidth="1"/>
    <col min="15108" max="15108" width="12.125" style="49" customWidth="1"/>
    <col min="15109" max="15114" width="11.625" style="49" customWidth="1"/>
    <col min="15115" max="15115" width="7.375" style="49" customWidth="1"/>
    <col min="15116" max="15116" width="11" style="49" customWidth="1"/>
    <col min="15117" max="15118" width="8.25" style="49" customWidth="1"/>
    <col min="15119" max="15119" width="8.875" style="49" customWidth="1"/>
    <col min="15120" max="15120" width="13" style="49" customWidth="1"/>
    <col min="15121" max="15121" width="8.875" style="49" customWidth="1"/>
    <col min="15122" max="15359" width="9.125" style="49"/>
    <col min="15360" max="15360" width="5" style="49" customWidth="1"/>
    <col min="15361" max="15361" width="11.625" style="49" customWidth="1"/>
    <col min="15362" max="15362" width="11.75" style="49" customWidth="1"/>
    <col min="15363" max="15363" width="9.625" style="49" customWidth="1"/>
    <col min="15364" max="15364" width="12.125" style="49" customWidth="1"/>
    <col min="15365" max="15370" width="11.625" style="49" customWidth="1"/>
    <col min="15371" max="15371" width="7.375" style="49" customWidth="1"/>
    <col min="15372" max="15372" width="11" style="49" customWidth="1"/>
    <col min="15373" max="15374" width="8.25" style="49" customWidth="1"/>
    <col min="15375" max="15375" width="8.875" style="49" customWidth="1"/>
    <col min="15376" max="15376" width="13" style="49" customWidth="1"/>
    <col min="15377" max="15377" width="8.875" style="49" customWidth="1"/>
    <col min="15378" max="15615" width="9.125" style="49"/>
    <col min="15616" max="15616" width="5" style="49" customWidth="1"/>
    <col min="15617" max="15617" width="11.625" style="49" customWidth="1"/>
    <col min="15618" max="15618" width="11.75" style="49" customWidth="1"/>
    <col min="15619" max="15619" width="9.625" style="49" customWidth="1"/>
    <col min="15620" max="15620" width="12.125" style="49" customWidth="1"/>
    <col min="15621" max="15626" width="11.625" style="49" customWidth="1"/>
    <col min="15627" max="15627" width="7.375" style="49" customWidth="1"/>
    <col min="15628" max="15628" width="11" style="49" customWidth="1"/>
    <col min="15629" max="15630" width="8.25" style="49" customWidth="1"/>
    <col min="15631" max="15631" width="8.875" style="49" customWidth="1"/>
    <col min="15632" max="15632" width="13" style="49" customWidth="1"/>
    <col min="15633" max="15633" width="8.875" style="49" customWidth="1"/>
    <col min="15634" max="15871" width="9.125" style="49"/>
    <col min="15872" max="15872" width="5" style="49" customWidth="1"/>
    <col min="15873" max="15873" width="11.625" style="49" customWidth="1"/>
    <col min="15874" max="15874" width="11.75" style="49" customWidth="1"/>
    <col min="15875" max="15875" width="9.625" style="49" customWidth="1"/>
    <col min="15876" max="15876" width="12.125" style="49" customWidth="1"/>
    <col min="15877" max="15882" width="11.625" style="49" customWidth="1"/>
    <col min="15883" max="15883" width="7.375" style="49" customWidth="1"/>
    <col min="15884" max="15884" width="11" style="49" customWidth="1"/>
    <col min="15885" max="15886" width="8.25" style="49" customWidth="1"/>
    <col min="15887" max="15887" width="8.875" style="49" customWidth="1"/>
    <col min="15888" max="15888" width="13" style="49" customWidth="1"/>
    <col min="15889" max="15889" width="8.875" style="49" customWidth="1"/>
    <col min="15890" max="16127" width="9.125" style="49"/>
    <col min="16128" max="16128" width="5" style="49" customWidth="1"/>
    <col min="16129" max="16129" width="11.625" style="49" customWidth="1"/>
    <col min="16130" max="16130" width="11.75" style="49" customWidth="1"/>
    <col min="16131" max="16131" width="9.625" style="49" customWidth="1"/>
    <col min="16132" max="16132" width="12.125" style="49" customWidth="1"/>
    <col min="16133" max="16138" width="11.625" style="49" customWidth="1"/>
    <col min="16139" max="16139" width="7.375" style="49" customWidth="1"/>
    <col min="16140" max="16140" width="11" style="49" customWidth="1"/>
    <col min="16141" max="16142" width="8.25" style="49" customWidth="1"/>
    <col min="16143" max="16143" width="8.875" style="49" customWidth="1"/>
    <col min="16144" max="16144" width="13" style="49" customWidth="1"/>
    <col min="16145" max="16145" width="8.875" style="49" customWidth="1"/>
    <col min="16146" max="16384" width="9.125" style="49"/>
  </cols>
  <sheetData>
    <row r="1" spans="1:19" ht="15" customHeight="1" x14ac:dyDescent="0.25">
      <c r="A1"/>
      <c r="B1" s="116" t="s">
        <v>184</v>
      </c>
      <c r="C1" s="116"/>
      <c r="D1" s="116"/>
      <c r="E1" s="116"/>
      <c r="F1" s="116"/>
      <c r="G1" s="116"/>
      <c r="H1" s="62"/>
      <c r="K1" s="117" t="s">
        <v>0</v>
      </c>
      <c r="L1" s="117"/>
      <c r="M1" s="117"/>
      <c r="N1" s="117"/>
      <c r="O1" s="117"/>
      <c r="P1" s="117"/>
    </row>
    <row r="2" spans="1:19" ht="15" customHeight="1" x14ac:dyDescent="0.25">
      <c r="B2" s="118" t="s">
        <v>2</v>
      </c>
      <c r="C2" s="118"/>
      <c r="D2" s="118"/>
      <c r="E2" s="118"/>
      <c r="F2" s="118"/>
      <c r="G2" s="118"/>
      <c r="K2" s="119" t="s">
        <v>1</v>
      </c>
      <c r="L2" s="119"/>
      <c r="M2" s="119"/>
      <c r="N2" s="119"/>
      <c r="O2" s="119"/>
      <c r="P2" s="119"/>
    </row>
    <row r="3" spans="1:19" ht="15" customHeight="1" x14ac:dyDescent="0.25">
      <c r="B3" s="118" t="s">
        <v>3</v>
      </c>
      <c r="C3" s="118"/>
      <c r="D3" s="118"/>
      <c r="E3" s="118"/>
      <c r="F3" s="118"/>
      <c r="G3" s="118"/>
    </row>
    <row r="4" spans="1:19" ht="29.25" customHeight="1" x14ac:dyDescent="0.25">
      <c r="A4" s="120" t="s">
        <v>217</v>
      </c>
      <c r="B4" s="120"/>
      <c r="C4" s="120"/>
      <c r="D4" s="120"/>
      <c r="E4" s="120"/>
      <c r="F4" s="120"/>
      <c r="G4" s="120"/>
      <c r="H4" s="120"/>
      <c r="I4" s="120"/>
      <c r="J4" s="120"/>
      <c r="K4" s="120"/>
      <c r="L4" s="120"/>
      <c r="M4" s="120"/>
      <c r="N4" s="120"/>
      <c r="O4" s="120"/>
      <c r="P4" s="120"/>
      <c r="Q4" s="120"/>
    </row>
    <row r="5" spans="1:19" ht="18" customHeight="1" x14ac:dyDescent="0.25">
      <c r="B5" s="63" t="s">
        <v>218</v>
      </c>
      <c r="C5" s="63"/>
      <c r="K5" s="63" t="s">
        <v>219</v>
      </c>
    </row>
    <row r="6" spans="1:19" ht="18" customHeight="1" x14ac:dyDescent="0.25">
      <c r="B6" s="63" t="s">
        <v>220</v>
      </c>
      <c r="C6" s="63"/>
      <c r="E6" s="74"/>
      <c r="K6" s="63" t="s">
        <v>221</v>
      </c>
    </row>
    <row r="7" spans="1:19" ht="18" customHeight="1" x14ac:dyDescent="0.25">
      <c r="B7" s="63" t="s">
        <v>222</v>
      </c>
      <c r="C7" s="63"/>
      <c r="E7" s="74"/>
      <c r="K7" s="63" t="s">
        <v>223</v>
      </c>
    </row>
    <row r="8" spans="1:19" s="64" customFormat="1" x14ac:dyDescent="0.25">
      <c r="D8" s="72"/>
      <c r="E8" s="72"/>
      <c r="G8" s="72"/>
      <c r="I8" s="72"/>
      <c r="O8" s="87"/>
      <c r="R8" s="82"/>
      <c r="S8" s="82"/>
    </row>
    <row r="9" spans="1:19" s="75" customFormat="1" ht="42" customHeight="1" x14ac:dyDescent="0.25">
      <c r="A9" s="121" t="s">
        <v>87</v>
      </c>
      <c r="B9" s="124" t="s">
        <v>224</v>
      </c>
      <c r="C9" s="127" t="s">
        <v>88</v>
      </c>
      <c r="D9" s="130" t="s">
        <v>89</v>
      </c>
      <c r="E9" s="114" t="s">
        <v>225</v>
      </c>
      <c r="F9" s="115"/>
      <c r="G9" s="114" t="s">
        <v>226</v>
      </c>
      <c r="H9" s="115"/>
      <c r="I9" s="114" t="s">
        <v>227</v>
      </c>
      <c r="J9" s="115"/>
      <c r="K9" s="136" t="s">
        <v>228</v>
      </c>
      <c r="L9" s="137"/>
      <c r="M9" s="136" t="s">
        <v>229</v>
      </c>
      <c r="N9" s="138"/>
      <c r="O9" s="138"/>
      <c r="P9" s="137"/>
      <c r="Q9" s="121" t="s">
        <v>90</v>
      </c>
      <c r="R9" s="83"/>
      <c r="S9" s="84"/>
    </row>
    <row r="10" spans="1:19" s="75" customFormat="1" ht="32.25" customHeight="1" x14ac:dyDescent="0.25">
      <c r="A10" s="122"/>
      <c r="B10" s="125"/>
      <c r="C10" s="128"/>
      <c r="D10" s="131"/>
      <c r="E10" s="133" t="s">
        <v>230</v>
      </c>
      <c r="F10" s="134"/>
      <c r="G10" s="133" t="s">
        <v>231</v>
      </c>
      <c r="H10" s="134"/>
      <c r="I10" s="133" t="s">
        <v>232</v>
      </c>
      <c r="J10" s="134"/>
      <c r="K10" s="77" t="s">
        <v>233</v>
      </c>
      <c r="L10" s="77" t="s">
        <v>18</v>
      </c>
      <c r="M10" s="124" t="s">
        <v>234</v>
      </c>
      <c r="N10" s="124" t="s">
        <v>235</v>
      </c>
      <c r="O10" s="124" t="s">
        <v>236</v>
      </c>
      <c r="P10" s="124" t="s">
        <v>18</v>
      </c>
      <c r="Q10" s="122"/>
      <c r="R10" s="83"/>
      <c r="S10" s="84"/>
    </row>
    <row r="11" spans="1:19" s="75" customFormat="1" ht="14.25" customHeight="1" x14ac:dyDescent="0.25">
      <c r="A11" s="123"/>
      <c r="B11" s="126"/>
      <c r="C11" s="129"/>
      <c r="D11" s="132"/>
      <c r="E11" s="76" t="s">
        <v>237</v>
      </c>
      <c r="F11" s="76" t="s">
        <v>238</v>
      </c>
      <c r="G11" s="76" t="s">
        <v>237</v>
      </c>
      <c r="H11" s="76" t="s">
        <v>238</v>
      </c>
      <c r="I11" s="76" t="s">
        <v>237</v>
      </c>
      <c r="J11" s="76" t="s">
        <v>238</v>
      </c>
      <c r="K11" s="78"/>
      <c r="L11" s="78"/>
      <c r="M11" s="126"/>
      <c r="N11" s="126"/>
      <c r="O11" s="126"/>
      <c r="P11" s="126"/>
      <c r="Q11" s="122"/>
      <c r="R11" s="83"/>
      <c r="S11" s="84"/>
    </row>
    <row r="12" spans="1:19" s="69" customFormat="1" ht="14.25" customHeight="1" x14ac:dyDescent="0.2">
      <c r="A12" s="65">
        <v>1</v>
      </c>
      <c r="B12" s="66">
        <v>23001568</v>
      </c>
      <c r="C12" s="70" t="s">
        <v>98</v>
      </c>
      <c r="D12" s="73" t="s">
        <v>91</v>
      </c>
      <c r="E12" s="65">
        <v>7.1</v>
      </c>
      <c r="F12" s="67"/>
      <c r="G12" s="65">
        <v>6.9</v>
      </c>
      <c r="H12" s="67"/>
      <c r="I12" s="65">
        <v>4.5</v>
      </c>
      <c r="J12" s="67"/>
      <c r="K12" s="67">
        <v>0</v>
      </c>
      <c r="L12" s="68"/>
      <c r="M12" s="67">
        <v>6.08</v>
      </c>
      <c r="N12" s="67">
        <v>2.13</v>
      </c>
      <c r="O12" s="65" t="s">
        <v>239</v>
      </c>
      <c r="P12" s="79" t="s">
        <v>27</v>
      </c>
      <c r="Q12" s="80" t="s">
        <v>240</v>
      </c>
      <c r="R12" s="85">
        <v>0</v>
      </c>
      <c r="S12" s="86">
        <v>7</v>
      </c>
    </row>
    <row r="13" spans="1:19" s="69" customFormat="1" ht="14.25" customHeight="1" x14ac:dyDescent="0.2">
      <c r="A13" s="65">
        <v>2</v>
      </c>
      <c r="B13" s="66">
        <v>23001551</v>
      </c>
      <c r="C13" s="70" t="s">
        <v>99</v>
      </c>
      <c r="D13" s="73" t="s">
        <v>80</v>
      </c>
      <c r="E13" s="65">
        <v>6.7</v>
      </c>
      <c r="F13" s="67"/>
      <c r="G13" s="65">
        <v>6.8</v>
      </c>
      <c r="H13" s="67"/>
      <c r="I13" s="65">
        <v>3.5</v>
      </c>
      <c r="J13" s="67"/>
      <c r="K13" s="67">
        <v>0</v>
      </c>
      <c r="L13" s="68"/>
      <c r="M13" s="67">
        <v>5.53</v>
      </c>
      <c r="N13" s="67">
        <v>1.56</v>
      </c>
      <c r="O13" s="65" t="s">
        <v>241</v>
      </c>
      <c r="P13" s="79" t="s">
        <v>28</v>
      </c>
      <c r="Q13" s="80" t="s">
        <v>240</v>
      </c>
      <c r="R13" s="85">
        <v>0</v>
      </c>
      <c r="S13" s="86">
        <v>6</v>
      </c>
    </row>
    <row r="14" spans="1:19" s="69" customFormat="1" ht="14.25" customHeight="1" x14ac:dyDescent="0.2">
      <c r="A14" s="65">
        <v>3</v>
      </c>
      <c r="B14" s="66">
        <v>23001631</v>
      </c>
      <c r="C14" s="70" t="s">
        <v>100</v>
      </c>
      <c r="D14" s="73" t="s">
        <v>80</v>
      </c>
      <c r="E14" s="65">
        <v>0</v>
      </c>
      <c r="F14" s="67"/>
      <c r="G14" s="65">
        <v>0</v>
      </c>
      <c r="H14" s="67"/>
      <c r="I14" s="65">
        <v>0</v>
      </c>
      <c r="J14" s="67"/>
      <c r="K14" s="67">
        <v>0</v>
      </c>
      <c r="L14" s="68"/>
      <c r="M14" s="67">
        <v>0</v>
      </c>
      <c r="N14" s="67">
        <v>0</v>
      </c>
      <c r="O14" s="65" t="s">
        <v>241</v>
      </c>
      <c r="P14" s="79" t="s">
        <v>28</v>
      </c>
      <c r="Q14" s="80" t="s">
        <v>242</v>
      </c>
      <c r="R14" s="85">
        <v>0</v>
      </c>
      <c r="S14" s="86">
        <v>5</v>
      </c>
    </row>
    <row r="15" spans="1:19" s="69" customFormat="1" ht="14.25" customHeight="1" x14ac:dyDescent="0.2">
      <c r="A15" s="65">
        <v>4</v>
      </c>
      <c r="B15" s="66">
        <v>23004773</v>
      </c>
      <c r="C15" s="70" t="s">
        <v>101</v>
      </c>
      <c r="D15" s="73" t="s">
        <v>81</v>
      </c>
      <c r="E15" s="65">
        <v>8.3000000000000007</v>
      </c>
      <c r="F15" s="67"/>
      <c r="G15" s="65">
        <v>8.1999999999999993</v>
      </c>
      <c r="H15" s="67"/>
      <c r="I15" s="65">
        <v>5.8</v>
      </c>
      <c r="J15" s="67"/>
      <c r="K15" s="67">
        <v>0</v>
      </c>
      <c r="L15" s="68"/>
      <c r="M15" s="67">
        <v>7.34</v>
      </c>
      <c r="N15" s="67">
        <v>2.75</v>
      </c>
      <c r="O15" s="65" t="s">
        <v>243</v>
      </c>
      <c r="P15" s="79" t="s">
        <v>26</v>
      </c>
      <c r="Q15" s="80" t="s">
        <v>240</v>
      </c>
      <c r="R15" s="85">
        <v>4</v>
      </c>
      <c r="S15" s="86">
        <v>8</v>
      </c>
    </row>
    <row r="16" spans="1:19" s="69" customFormat="1" ht="14.25" customHeight="1" x14ac:dyDescent="0.2">
      <c r="A16" s="65">
        <v>5</v>
      </c>
      <c r="B16" s="66">
        <v>23000422</v>
      </c>
      <c r="C16" s="70" t="s">
        <v>102</v>
      </c>
      <c r="D16" s="73" t="s">
        <v>103</v>
      </c>
      <c r="E16" s="65">
        <v>0</v>
      </c>
      <c r="F16" s="67"/>
      <c r="G16" s="65">
        <v>0.6</v>
      </c>
      <c r="H16" s="67"/>
      <c r="I16" s="65">
        <v>0.5</v>
      </c>
      <c r="J16" s="67"/>
      <c r="K16" s="67">
        <v>0</v>
      </c>
      <c r="L16" s="68"/>
      <c r="M16" s="67">
        <v>0.34</v>
      </c>
      <c r="N16" s="67">
        <v>0</v>
      </c>
      <c r="O16" s="65" t="s">
        <v>241</v>
      </c>
      <c r="P16" s="79" t="s">
        <v>28</v>
      </c>
      <c r="Q16" s="80" t="s">
        <v>244</v>
      </c>
      <c r="R16" s="85">
        <v>0</v>
      </c>
      <c r="S16" s="86">
        <v>5</v>
      </c>
    </row>
    <row r="17" spans="1:19" s="69" customFormat="1" ht="14.25" customHeight="1" x14ac:dyDescent="0.2">
      <c r="A17" s="65">
        <v>6</v>
      </c>
      <c r="B17" s="66">
        <v>23006118</v>
      </c>
      <c r="C17" s="70" t="s">
        <v>104</v>
      </c>
      <c r="D17" s="73" t="s">
        <v>105</v>
      </c>
      <c r="E17" s="65">
        <v>7.6</v>
      </c>
      <c r="F17" s="67"/>
      <c r="G17" s="65">
        <v>6.1</v>
      </c>
      <c r="H17" s="67"/>
      <c r="I17" s="65">
        <v>4.3</v>
      </c>
      <c r="J17" s="67"/>
      <c r="K17" s="67">
        <v>0</v>
      </c>
      <c r="L17" s="68"/>
      <c r="M17" s="67">
        <v>5.99</v>
      </c>
      <c r="N17" s="67">
        <v>2</v>
      </c>
      <c r="O17" s="65" t="s">
        <v>239</v>
      </c>
      <c r="P17" s="79" t="s">
        <v>27</v>
      </c>
      <c r="Q17" s="80" t="s">
        <v>240</v>
      </c>
      <c r="R17" s="85">
        <v>0</v>
      </c>
      <c r="S17" s="86">
        <v>6</v>
      </c>
    </row>
    <row r="18" spans="1:19" s="69" customFormat="1" ht="14.25" customHeight="1" x14ac:dyDescent="0.2">
      <c r="A18" s="65">
        <v>7</v>
      </c>
      <c r="B18" s="66">
        <v>23000511</v>
      </c>
      <c r="C18" s="70" t="s">
        <v>106</v>
      </c>
      <c r="D18" s="73" t="s">
        <v>107</v>
      </c>
      <c r="E18" s="65">
        <v>2.8</v>
      </c>
      <c r="F18" s="67"/>
      <c r="G18" s="65">
        <v>6.9</v>
      </c>
      <c r="H18" s="67"/>
      <c r="I18" s="65">
        <v>3.9</v>
      </c>
      <c r="J18" s="67"/>
      <c r="K18" s="67">
        <v>0</v>
      </c>
      <c r="L18" s="68"/>
      <c r="M18" s="67">
        <v>4.24</v>
      </c>
      <c r="N18" s="67">
        <v>0.63</v>
      </c>
      <c r="O18" s="65" t="s">
        <v>241</v>
      </c>
      <c r="P18" s="79" t="s">
        <v>28</v>
      </c>
      <c r="Q18" s="80" t="s">
        <v>244</v>
      </c>
      <c r="R18" s="85">
        <v>0</v>
      </c>
      <c r="S18" s="86">
        <v>5</v>
      </c>
    </row>
    <row r="19" spans="1:19" s="69" customFormat="1" ht="14.25" customHeight="1" x14ac:dyDescent="0.2">
      <c r="A19" s="65">
        <v>8</v>
      </c>
      <c r="B19" s="66">
        <v>23002552</v>
      </c>
      <c r="C19" s="70" t="s">
        <v>108</v>
      </c>
      <c r="D19" s="73" t="s">
        <v>109</v>
      </c>
      <c r="E19" s="65">
        <v>5.3</v>
      </c>
      <c r="F19" s="67"/>
      <c r="G19" s="65">
        <v>6</v>
      </c>
      <c r="H19" s="67"/>
      <c r="I19" s="65">
        <v>4.3</v>
      </c>
      <c r="J19" s="67"/>
      <c r="K19" s="67">
        <v>0</v>
      </c>
      <c r="L19" s="68"/>
      <c r="M19" s="67">
        <v>5.0999999999999996</v>
      </c>
      <c r="N19" s="67">
        <v>1.44</v>
      </c>
      <c r="O19" s="65" t="s">
        <v>241</v>
      </c>
      <c r="P19" s="79" t="s">
        <v>28</v>
      </c>
      <c r="Q19" s="80" t="s">
        <v>244</v>
      </c>
      <c r="R19" s="85">
        <v>0</v>
      </c>
      <c r="S19" s="86">
        <v>6</v>
      </c>
    </row>
    <row r="20" spans="1:19" s="69" customFormat="1" ht="14.25" customHeight="1" x14ac:dyDescent="0.2">
      <c r="A20" s="65">
        <v>9</v>
      </c>
      <c r="B20" s="66">
        <v>23001235</v>
      </c>
      <c r="C20" s="70" t="s">
        <v>113</v>
      </c>
      <c r="D20" s="73" t="s">
        <v>111</v>
      </c>
      <c r="E20" s="65">
        <v>7.9</v>
      </c>
      <c r="F20" s="67"/>
      <c r="G20" s="65">
        <v>7.4</v>
      </c>
      <c r="H20" s="67"/>
      <c r="I20" s="65">
        <v>5.9</v>
      </c>
      <c r="J20" s="67"/>
      <c r="K20" s="67">
        <v>0</v>
      </c>
      <c r="L20" s="68"/>
      <c r="M20" s="67">
        <v>7.03</v>
      </c>
      <c r="N20" s="67">
        <v>2.7</v>
      </c>
      <c r="O20" s="65" t="s">
        <v>243</v>
      </c>
      <c r="P20" s="79" t="s">
        <v>26</v>
      </c>
      <c r="Q20" s="80" t="s">
        <v>240</v>
      </c>
      <c r="R20" s="85">
        <v>0</v>
      </c>
      <c r="S20" s="86">
        <v>8</v>
      </c>
    </row>
    <row r="21" spans="1:19" s="69" customFormat="1" ht="14.25" customHeight="1" x14ac:dyDescent="0.2">
      <c r="A21" s="65">
        <v>10</v>
      </c>
      <c r="B21" s="66">
        <v>23001130</v>
      </c>
      <c r="C21" s="70" t="s">
        <v>112</v>
      </c>
      <c r="D21" s="73" t="s">
        <v>111</v>
      </c>
      <c r="E21" s="65">
        <v>6.7</v>
      </c>
      <c r="F21" s="67"/>
      <c r="G21" s="65">
        <v>8.4</v>
      </c>
      <c r="H21" s="67"/>
      <c r="I21" s="65">
        <v>5.4</v>
      </c>
      <c r="J21" s="67"/>
      <c r="K21" s="67">
        <v>0</v>
      </c>
      <c r="L21" s="68"/>
      <c r="M21" s="67">
        <v>6.64</v>
      </c>
      <c r="N21" s="67">
        <v>2.2999999999999998</v>
      </c>
      <c r="O21" s="65" t="s">
        <v>239</v>
      </c>
      <c r="P21" s="79" t="s">
        <v>27</v>
      </c>
      <c r="Q21" s="80" t="s">
        <v>240</v>
      </c>
      <c r="R21" s="85">
        <v>2</v>
      </c>
      <c r="S21" s="86">
        <v>7</v>
      </c>
    </row>
    <row r="22" spans="1:19" s="69" customFormat="1" ht="14.25" customHeight="1" x14ac:dyDescent="0.2">
      <c r="A22" s="65">
        <v>11</v>
      </c>
      <c r="B22" s="66">
        <v>23001670</v>
      </c>
      <c r="C22" s="70" t="s">
        <v>110</v>
      </c>
      <c r="D22" s="73" t="s">
        <v>111</v>
      </c>
      <c r="E22" s="65">
        <v>1.7</v>
      </c>
      <c r="F22" s="67"/>
      <c r="G22" s="65">
        <v>6.4</v>
      </c>
      <c r="H22" s="67"/>
      <c r="I22" s="65">
        <v>3.2</v>
      </c>
      <c r="J22" s="67"/>
      <c r="K22" s="67">
        <v>0</v>
      </c>
      <c r="L22" s="68"/>
      <c r="M22" s="67">
        <v>3.44</v>
      </c>
      <c r="N22" s="67">
        <v>0.63</v>
      </c>
      <c r="O22" s="65" t="s">
        <v>241</v>
      </c>
      <c r="P22" s="79" t="s">
        <v>28</v>
      </c>
      <c r="Q22" s="80" t="s">
        <v>244</v>
      </c>
      <c r="R22" s="85">
        <v>0</v>
      </c>
      <c r="S22" s="86">
        <v>5</v>
      </c>
    </row>
    <row r="23" spans="1:19" s="69" customFormat="1" ht="14.25" customHeight="1" x14ac:dyDescent="0.2">
      <c r="A23" s="65">
        <v>12</v>
      </c>
      <c r="B23" s="66">
        <v>23001251</v>
      </c>
      <c r="C23" s="70" t="s">
        <v>115</v>
      </c>
      <c r="D23" s="73" t="s">
        <v>92</v>
      </c>
      <c r="E23" s="65">
        <v>6.7</v>
      </c>
      <c r="F23" s="67"/>
      <c r="G23" s="65">
        <v>0</v>
      </c>
      <c r="H23" s="67"/>
      <c r="I23" s="65">
        <v>3.8</v>
      </c>
      <c r="J23" s="67"/>
      <c r="K23" s="67">
        <v>0</v>
      </c>
      <c r="L23" s="68"/>
      <c r="M23" s="67">
        <v>3.94</v>
      </c>
      <c r="N23" s="67">
        <v>0.94</v>
      </c>
      <c r="O23" s="65" t="s">
        <v>241</v>
      </c>
      <c r="P23" s="79" t="s">
        <v>28</v>
      </c>
      <c r="Q23" s="80" t="s">
        <v>244</v>
      </c>
      <c r="R23" s="85">
        <v>0</v>
      </c>
      <c r="S23" s="86">
        <v>5</v>
      </c>
    </row>
    <row r="24" spans="1:19" s="69" customFormat="1" ht="14.25" customHeight="1" x14ac:dyDescent="0.2">
      <c r="A24" s="65">
        <v>13</v>
      </c>
      <c r="B24" s="66">
        <v>23001016</v>
      </c>
      <c r="C24" s="70" t="s">
        <v>114</v>
      </c>
      <c r="D24" s="73" t="s">
        <v>92</v>
      </c>
      <c r="E24" s="65">
        <v>5.0999999999999996</v>
      </c>
      <c r="F24" s="67"/>
      <c r="G24" s="65">
        <v>5.8</v>
      </c>
      <c r="H24" s="67"/>
      <c r="I24" s="65">
        <v>3.5</v>
      </c>
      <c r="J24" s="67"/>
      <c r="K24" s="67">
        <v>0</v>
      </c>
      <c r="L24" s="68"/>
      <c r="M24" s="67">
        <v>4.68</v>
      </c>
      <c r="N24" s="67">
        <v>1.06</v>
      </c>
      <c r="O24" s="65" t="s">
        <v>241</v>
      </c>
      <c r="P24" s="79" t="s">
        <v>28</v>
      </c>
      <c r="Q24" s="80" t="s">
        <v>244</v>
      </c>
      <c r="R24" s="85">
        <v>0</v>
      </c>
      <c r="S24" s="86">
        <v>5</v>
      </c>
    </row>
    <row r="25" spans="1:19" s="69" customFormat="1" ht="14.25" customHeight="1" x14ac:dyDescent="0.2">
      <c r="A25" s="65">
        <v>14</v>
      </c>
      <c r="B25" s="66">
        <v>23001520</v>
      </c>
      <c r="C25" s="70" t="s">
        <v>116</v>
      </c>
      <c r="D25" s="73" t="s">
        <v>117</v>
      </c>
      <c r="E25" s="65">
        <v>8.3000000000000007</v>
      </c>
      <c r="F25" s="67"/>
      <c r="G25" s="65">
        <v>6.4</v>
      </c>
      <c r="H25" s="67"/>
      <c r="I25" s="65">
        <v>5.6</v>
      </c>
      <c r="J25" s="67"/>
      <c r="K25" s="67">
        <v>0</v>
      </c>
      <c r="L25" s="68"/>
      <c r="M25" s="67">
        <v>6.81</v>
      </c>
      <c r="N25" s="67">
        <v>2.58</v>
      </c>
      <c r="O25" s="65" t="s">
        <v>243</v>
      </c>
      <c r="P25" s="79" t="s">
        <v>26</v>
      </c>
      <c r="Q25" s="80" t="s">
        <v>240</v>
      </c>
      <c r="R25" s="85">
        <v>2</v>
      </c>
      <c r="S25" s="86">
        <v>7</v>
      </c>
    </row>
    <row r="26" spans="1:19" s="69" customFormat="1" ht="14.25" customHeight="1" x14ac:dyDescent="0.2">
      <c r="A26" s="65">
        <v>15</v>
      </c>
      <c r="B26" s="66">
        <v>23001772</v>
      </c>
      <c r="C26" s="70" t="s">
        <v>118</v>
      </c>
      <c r="D26" s="73" t="s">
        <v>93</v>
      </c>
      <c r="E26" s="65">
        <v>7.1</v>
      </c>
      <c r="F26" s="67"/>
      <c r="G26" s="65">
        <v>8.5</v>
      </c>
      <c r="H26" s="67"/>
      <c r="I26" s="65">
        <v>4</v>
      </c>
      <c r="J26" s="67"/>
      <c r="K26" s="67">
        <v>0</v>
      </c>
      <c r="L26" s="68"/>
      <c r="M26" s="67">
        <v>6.29</v>
      </c>
      <c r="N26" s="67">
        <v>2.5</v>
      </c>
      <c r="O26" s="65" t="s">
        <v>243</v>
      </c>
      <c r="P26" s="79" t="s">
        <v>26</v>
      </c>
      <c r="Q26" s="80" t="s">
        <v>240</v>
      </c>
      <c r="R26" s="85">
        <v>2</v>
      </c>
      <c r="S26" s="86">
        <v>7</v>
      </c>
    </row>
    <row r="27" spans="1:19" s="69" customFormat="1" ht="14.25" customHeight="1" x14ac:dyDescent="0.2">
      <c r="A27" s="65">
        <v>16</v>
      </c>
      <c r="B27" s="66">
        <v>23002409</v>
      </c>
      <c r="C27" s="70" t="s">
        <v>119</v>
      </c>
      <c r="D27" s="73" t="s">
        <v>93</v>
      </c>
      <c r="E27" s="65">
        <v>3.2</v>
      </c>
      <c r="F27" s="67"/>
      <c r="G27" s="65">
        <v>7.3</v>
      </c>
      <c r="H27" s="67"/>
      <c r="I27" s="65">
        <v>4.5999999999999996</v>
      </c>
      <c r="J27" s="67"/>
      <c r="K27" s="67">
        <v>0</v>
      </c>
      <c r="L27" s="68"/>
      <c r="M27" s="67">
        <v>4.75</v>
      </c>
      <c r="N27" s="67">
        <v>1.1299999999999999</v>
      </c>
      <c r="O27" s="65" t="s">
        <v>241</v>
      </c>
      <c r="P27" s="79" t="s">
        <v>28</v>
      </c>
      <c r="Q27" s="80" t="s">
        <v>244</v>
      </c>
      <c r="R27" s="85">
        <v>0</v>
      </c>
      <c r="S27" s="86">
        <v>5</v>
      </c>
    </row>
    <row r="28" spans="1:19" s="69" customFormat="1" ht="14.25" customHeight="1" x14ac:dyDescent="0.2">
      <c r="A28" s="65">
        <v>17</v>
      </c>
      <c r="B28" s="66">
        <v>23001267</v>
      </c>
      <c r="C28" s="70" t="s">
        <v>120</v>
      </c>
      <c r="D28" s="73" t="s">
        <v>121</v>
      </c>
      <c r="E28" s="65">
        <v>5</v>
      </c>
      <c r="F28" s="67"/>
      <c r="G28" s="65">
        <v>8.1999999999999993</v>
      </c>
      <c r="H28" s="67"/>
      <c r="I28" s="65">
        <v>4.2</v>
      </c>
      <c r="J28" s="67"/>
      <c r="K28" s="67">
        <v>0</v>
      </c>
      <c r="L28" s="68"/>
      <c r="M28" s="67">
        <v>5.5</v>
      </c>
      <c r="N28" s="67">
        <v>1.74</v>
      </c>
      <c r="O28" s="65" t="s">
        <v>241</v>
      </c>
      <c r="P28" s="79" t="s">
        <v>28</v>
      </c>
      <c r="Q28" s="80" t="s">
        <v>240</v>
      </c>
      <c r="R28" s="85">
        <v>2</v>
      </c>
      <c r="S28" s="86">
        <v>6</v>
      </c>
    </row>
    <row r="29" spans="1:19" s="69" customFormat="1" ht="14.25" customHeight="1" x14ac:dyDescent="0.2">
      <c r="A29" s="65">
        <v>18</v>
      </c>
      <c r="B29" s="66">
        <v>23001143</v>
      </c>
      <c r="C29" s="70" t="s">
        <v>122</v>
      </c>
      <c r="D29" s="73" t="s">
        <v>94</v>
      </c>
      <c r="E29" s="65">
        <v>8.3000000000000007</v>
      </c>
      <c r="F29" s="67"/>
      <c r="G29" s="65">
        <v>6</v>
      </c>
      <c r="H29" s="67"/>
      <c r="I29" s="65">
        <v>7.7</v>
      </c>
      <c r="J29" s="67"/>
      <c r="K29" s="67">
        <v>0</v>
      </c>
      <c r="L29" s="68"/>
      <c r="M29" s="67">
        <v>7.5</v>
      </c>
      <c r="N29" s="67">
        <v>2.83</v>
      </c>
      <c r="O29" s="65" t="s">
        <v>243</v>
      </c>
      <c r="P29" s="79" t="s">
        <v>26</v>
      </c>
      <c r="Q29" s="80" t="s">
        <v>240</v>
      </c>
      <c r="R29" s="85">
        <v>2</v>
      </c>
      <c r="S29" s="86">
        <v>8</v>
      </c>
    </row>
    <row r="30" spans="1:19" s="69" customFormat="1" ht="14.25" customHeight="1" x14ac:dyDescent="0.2">
      <c r="A30" s="65">
        <v>19</v>
      </c>
      <c r="B30" s="66">
        <v>23001988</v>
      </c>
      <c r="C30" s="70" t="s">
        <v>123</v>
      </c>
      <c r="D30" s="73" t="s">
        <v>124</v>
      </c>
      <c r="E30" s="65">
        <v>5.8</v>
      </c>
      <c r="F30" s="67"/>
      <c r="G30" s="65">
        <v>8.4</v>
      </c>
      <c r="H30" s="67"/>
      <c r="I30" s="65">
        <v>4.5</v>
      </c>
      <c r="J30" s="67"/>
      <c r="K30" s="67">
        <v>0</v>
      </c>
      <c r="L30" s="68"/>
      <c r="M30" s="67">
        <v>5.96</v>
      </c>
      <c r="N30" s="67">
        <v>1.93</v>
      </c>
      <c r="O30" s="65" t="s">
        <v>241</v>
      </c>
      <c r="P30" s="79" t="s">
        <v>28</v>
      </c>
      <c r="Q30" s="80" t="s">
        <v>240</v>
      </c>
      <c r="R30" s="85">
        <v>2</v>
      </c>
      <c r="S30" s="86">
        <v>6</v>
      </c>
    </row>
    <row r="31" spans="1:19" s="69" customFormat="1" ht="14.25" customHeight="1" x14ac:dyDescent="0.2">
      <c r="A31" s="65">
        <v>20</v>
      </c>
      <c r="B31" s="66">
        <v>23001730</v>
      </c>
      <c r="C31" s="70" t="s">
        <v>125</v>
      </c>
      <c r="D31" s="73" t="s">
        <v>82</v>
      </c>
      <c r="E31" s="65">
        <v>4.8</v>
      </c>
      <c r="F31" s="67"/>
      <c r="G31" s="65">
        <v>7.1</v>
      </c>
      <c r="H31" s="67"/>
      <c r="I31" s="65">
        <v>5.3</v>
      </c>
      <c r="J31" s="67"/>
      <c r="K31" s="67">
        <v>0</v>
      </c>
      <c r="L31" s="68"/>
      <c r="M31" s="67">
        <v>5.56</v>
      </c>
      <c r="N31" s="67">
        <v>1.88</v>
      </c>
      <c r="O31" s="65" t="s">
        <v>241</v>
      </c>
      <c r="P31" s="79" t="s">
        <v>28</v>
      </c>
      <c r="Q31" s="80" t="s">
        <v>240</v>
      </c>
      <c r="R31" s="85">
        <v>0</v>
      </c>
      <c r="S31" s="86">
        <v>6</v>
      </c>
    </row>
    <row r="32" spans="1:19" s="69" customFormat="1" ht="14.25" customHeight="1" x14ac:dyDescent="0.2">
      <c r="A32" s="65">
        <v>21</v>
      </c>
      <c r="B32" s="66">
        <v>23001633</v>
      </c>
      <c r="C32" s="70" t="s">
        <v>126</v>
      </c>
      <c r="D32" s="73" t="s">
        <v>127</v>
      </c>
      <c r="E32" s="65">
        <v>7.1</v>
      </c>
      <c r="F32" s="67"/>
      <c r="G32" s="65">
        <v>6.7</v>
      </c>
      <c r="H32" s="67"/>
      <c r="I32" s="65">
        <v>4.0999999999999996</v>
      </c>
      <c r="J32" s="67"/>
      <c r="K32" s="67">
        <v>0</v>
      </c>
      <c r="L32" s="68"/>
      <c r="M32" s="67">
        <v>5.88</v>
      </c>
      <c r="N32" s="67">
        <v>2.13</v>
      </c>
      <c r="O32" s="65" t="s">
        <v>239</v>
      </c>
      <c r="P32" s="79" t="s">
        <v>27</v>
      </c>
      <c r="Q32" s="80" t="s">
        <v>240</v>
      </c>
      <c r="R32" s="85">
        <v>0</v>
      </c>
      <c r="S32" s="86">
        <v>6</v>
      </c>
    </row>
    <row r="33" spans="1:19" s="69" customFormat="1" ht="14.25" customHeight="1" x14ac:dyDescent="0.2">
      <c r="A33" s="65">
        <v>22</v>
      </c>
      <c r="B33" s="66">
        <v>23002574</v>
      </c>
      <c r="C33" s="70" t="s">
        <v>128</v>
      </c>
      <c r="D33" s="73" t="s">
        <v>83</v>
      </c>
      <c r="E33" s="65">
        <v>2</v>
      </c>
      <c r="F33" s="67"/>
      <c r="G33" s="65">
        <v>2.2000000000000002</v>
      </c>
      <c r="H33" s="67"/>
      <c r="I33" s="65">
        <v>2</v>
      </c>
      <c r="J33" s="67"/>
      <c r="K33" s="67">
        <v>0</v>
      </c>
      <c r="L33" s="68"/>
      <c r="M33" s="67">
        <v>2.0499999999999998</v>
      </c>
      <c r="N33" s="67">
        <v>0</v>
      </c>
      <c r="O33" s="65" t="s">
        <v>241</v>
      </c>
      <c r="P33" s="79" t="s">
        <v>28</v>
      </c>
      <c r="Q33" s="80" t="s">
        <v>244</v>
      </c>
      <c r="R33" s="85">
        <v>0</v>
      </c>
      <c r="S33" s="86">
        <v>5</v>
      </c>
    </row>
    <row r="34" spans="1:19" s="69" customFormat="1" ht="14.25" customHeight="1" x14ac:dyDescent="0.2">
      <c r="A34" s="65">
        <v>23</v>
      </c>
      <c r="B34" s="66">
        <v>23001506</v>
      </c>
      <c r="C34" s="70" t="s">
        <v>130</v>
      </c>
      <c r="D34" s="73" t="s">
        <v>84</v>
      </c>
      <c r="E34" s="65">
        <v>0</v>
      </c>
      <c r="F34" s="67"/>
      <c r="G34" s="65">
        <v>0</v>
      </c>
      <c r="H34" s="67"/>
      <c r="I34" s="65">
        <v>0</v>
      </c>
      <c r="J34" s="67"/>
      <c r="K34" s="67">
        <v>0</v>
      </c>
      <c r="L34" s="68"/>
      <c r="M34" s="67">
        <v>0</v>
      </c>
      <c r="N34" s="67">
        <v>0</v>
      </c>
      <c r="O34" s="65" t="s">
        <v>241</v>
      </c>
      <c r="P34" s="79" t="s">
        <v>28</v>
      </c>
      <c r="Q34" s="80" t="s">
        <v>244</v>
      </c>
      <c r="R34" s="85">
        <v>0</v>
      </c>
      <c r="S34" s="86">
        <v>5</v>
      </c>
    </row>
    <row r="35" spans="1:19" s="69" customFormat="1" ht="14.25" customHeight="1" x14ac:dyDescent="0.2">
      <c r="A35" s="65">
        <v>24</v>
      </c>
      <c r="B35" s="66">
        <v>23001187</v>
      </c>
      <c r="C35" s="70" t="s">
        <v>131</v>
      </c>
      <c r="D35" s="73" t="s">
        <v>132</v>
      </c>
      <c r="E35" s="65">
        <v>8.6999999999999993</v>
      </c>
      <c r="F35" s="67"/>
      <c r="G35" s="65">
        <v>9.6</v>
      </c>
      <c r="H35" s="67"/>
      <c r="I35" s="65">
        <v>7.7</v>
      </c>
      <c r="J35" s="67"/>
      <c r="K35" s="67">
        <v>0</v>
      </c>
      <c r="L35" s="68"/>
      <c r="M35" s="67">
        <v>8.5500000000000007</v>
      </c>
      <c r="N35" s="67">
        <v>3.63</v>
      </c>
      <c r="O35" s="65" t="s">
        <v>245</v>
      </c>
      <c r="P35" s="79" t="s">
        <v>24</v>
      </c>
      <c r="Q35" s="80" t="s">
        <v>240</v>
      </c>
      <c r="R35" s="85">
        <v>4</v>
      </c>
      <c r="S35" s="86">
        <v>9</v>
      </c>
    </row>
    <row r="36" spans="1:19" s="69" customFormat="1" ht="14.25" customHeight="1" x14ac:dyDescent="0.2">
      <c r="A36" s="65">
        <v>25</v>
      </c>
      <c r="B36" s="66">
        <v>23001761</v>
      </c>
      <c r="C36" s="70" t="s">
        <v>110</v>
      </c>
      <c r="D36" s="73" t="s">
        <v>133</v>
      </c>
      <c r="E36" s="65">
        <v>4.9000000000000004</v>
      </c>
      <c r="F36" s="67"/>
      <c r="G36" s="65">
        <v>7.7</v>
      </c>
      <c r="H36" s="67"/>
      <c r="I36" s="65">
        <v>4.8</v>
      </c>
      <c r="J36" s="67"/>
      <c r="K36" s="67">
        <v>0</v>
      </c>
      <c r="L36" s="68"/>
      <c r="M36" s="67">
        <v>5.56</v>
      </c>
      <c r="N36" s="67">
        <v>1.88</v>
      </c>
      <c r="O36" s="65" t="s">
        <v>241</v>
      </c>
      <c r="P36" s="79" t="s">
        <v>28</v>
      </c>
      <c r="Q36" s="80" t="s">
        <v>240</v>
      </c>
      <c r="R36" s="85">
        <v>0</v>
      </c>
      <c r="S36" s="86">
        <v>6</v>
      </c>
    </row>
    <row r="37" spans="1:19" s="69" customFormat="1" ht="14.25" customHeight="1" x14ac:dyDescent="0.2">
      <c r="A37" s="65">
        <v>26</v>
      </c>
      <c r="B37" s="66">
        <v>23001262</v>
      </c>
      <c r="C37" s="70" t="s">
        <v>134</v>
      </c>
      <c r="D37" s="73" t="s">
        <v>135</v>
      </c>
      <c r="E37" s="65">
        <v>7.1</v>
      </c>
      <c r="F37" s="67"/>
      <c r="G37" s="65">
        <v>6.7</v>
      </c>
      <c r="H37" s="67"/>
      <c r="I37" s="65">
        <v>4</v>
      </c>
      <c r="J37" s="67"/>
      <c r="K37" s="67">
        <v>0</v>
      </c>
      <c r="L37" s="68"/>
      <c r="M37" s="67">
        <v>5.84</v>
      </c>
      <c r="N37" s="67">
        <v>2.13</v>
      </c>
      <c r="O37" s="65" t="s">
        <v>239</v>
      </c>
      <c r="P37" s="79" t="s">
        <v>27</v>
      </c>
      <c r="Q37" s="80" t="s">
        <v>240</v>
      </c>
      <c r="R37" s="85">
        <v>0</v>
      </c>
      <c r="S37" s="86">
        <v>6</v>
      </c>
    </row>
    <row r="38" spans="1:19" s="69" customFormat="1" ht="14.25" customHeight="1" x14ac:dyDescent="0.2">
      <c r="A38" s="65">
        <v>27</v>
      </c>
      <c r="B38" s="66">
        <v>23004656</v>
      </c>
      <c r="C38" s="70" t="s">
        <v>136</v>
      </c>
      <c r="D38" s="73" t="s">
        <v>85</v>
      </c>
      <c r="E38" s="65">
        <v>7.1</v>
      </c>
      <c r="F38" s="67"/>
      <c r="G38" s="65">
        <v>6.2</v>
      </c>
      <c r="H38" s="67"/>
      <c r="I38" s="65">
        <v>4</v>
      </c>
      <c r="J38" s="67"/>
      <c r="K38" s="67">
        <v>0</v>
      </c>
      <c r="L38" s="68"/>
      <c r="M38" s="67">
        <v>5.71</v>
      </c>
      <c r="N38" s="67">
        <v>2</v>
      </c>
      <c r="O38" s="65" t="s">
        <v>239</v>
      </c>
      <c r="P38" s="79" t="s">
        <v>27</v>
      </c>
      <c r="Q38" s="80" t="s">
        <v>240</v>
      </c>
      <c r="R38" s="85">
        <v>0</v>
      </c>
      <c r="S38" s="86">
        <v>6</v>
      </c>
    </row>
    <row r="39" spans="1:19" s="69" customFormat="1" ht="14.25" customHeight="1" x14ac:dyDescent="0.2">
      <c r="A39" s="65">
        <v>28</v>
      </c>
      <c r="B39" s="66">
        <v>23001137</v>
      </c>
      <c r="C39" s="70" t="s">
        <v>137</v>
      </c>
      <c r="D39" s="73" t="s">
        <v>85</v>
      </c>
      <c r="E39" s="65">
        <v>7.8</v>
      </c>
      <c r="F39" s="67"/>
      <c r="G39" s="65">
        <v>6.8</v>
      </c>
      <c r="H39" s="67"/>
      <c r="I39" s="65">
        <v>3.8</v>
      </c>
      <c r="J39" s="67"/>
      <c r="K39" s="67">
        <v>0</v>
      </c>
      <c r="L39" s="68"/>
      <c r="M39" s="67">
        <v>6.05</v>
      </c>
      <c r="N39" s="67">
        <v>1.83</v>
      </c>
      <c r="O39" s="65" t="s">
        <v>241</v>
      </c>
      <c r="P39" s="79" t="s">
        <v>28</v>
      </c>
      <c r="Q39" s="80" t="s">
        <v>240</v>
      </c>
      <c r="R39" s="85">
        <v>0</v>
      </c>
      <c r="S39" s="86">
        <v>7</v>
      </c>
    </row>
    <row r="40" spans="1:19" s="69" customFormat="1" ht="14.25" customHeight="1" x14ac:dyDescent="0.2">
      <c r="A40" s="65">
        <v>29</v>
      </c>
      <c r="B40" s="66">
        <v>23000760</v>
      </c>
      <c r="C40" s="70" t="s">
        <v>140</v>
      </c>
      <c r="D40" s="73" t="s">
        <v>139</v>
      </c>
      <c r="E40" s="65">
        <v>7.4</v>
      </c>
      <c r="F40" s="67"/>
      <c r="G40" s="65">
        <v>8.6</v>
      </c>
      <c r="H40" s="67"/>
      <c r="I40" s="65">
        <v>5</v>
      </c>
      <c r="J40" s="67"/>
      <c r="K40" s="67">
        <v>0</v>
      </c>
      <c r="L40" s="68"/>
      <c r="M40" s="67">
        <v>6.8</v>
      </c>
      <c r="N40" s="67">
        <v>2.69</v>
      </c>
      <c r="O40" s="65" t="s">
        <v>243</v>
      </c>
      <c r="P40" s="79" t="s">
        <v>26</v>
      </c>
      <c r="Q40" s="80" t="s">
        <v>240</v>
      </c>
      <c r="R40" s="85">
        <v>2</v>
      </c>
      <c r="S40" s="86">
        <v>7</v>
      </c>
    </row>
    <row r="41" spans="1:19" s="69" customFormat="1" ht="14.25" customHeight="1" x14ac:dyDescent="0.2">
      <c r="A41" s="65">
        <v>30</v>
      </c>
      <c r="B41" s="66">
        <v>23000714</v>
      </c>
      <c r="C41" s="70" t="s">
        <v>138</v>
      </c>
      <c r="D41" s="73" t="s">
        <v>139</v>
      </c>
      <c r="E41" s="65">
        <v>7.9</v>
      </c>
      <c r="F41" s="67"/>
      <c r="G41" s="65">
        <v>7.3</v>
      </c>
      <c r="H41" s="67"/>
      <c r="I41" s="65">
        <v>3.2</v>
      </c>
      <c r="J41" s="67"/>
      <c r="K41" s="67">
        <v>0</v>
      </c>
      <c r="L41" s="68"/>
      <c r="M41" s="67">
        <v>5.99</v>
      </c>
      <c r="N41" s="67">
        <v>1.95</v>
      </c>
      <c r="O41" s="65" t="s">
        <v>241</v>
      </c>
      <c r="P41" s="79" t="s">
        <v>28</v>
      </c>
      <c r="Q41" s="80" t="s">
        <v>240</v>
      </c>
      <c r="R41" s="85">
        <v>0</v>
      </c>
      <c r="S41" s="86">
        <v>6</v>
      </c>
    </row>
    <row r="42" spans="1:19" s="69" customFormat="1" ht="14.25" customHeight="1" x14ac:dyDescent="0.2">
      <c r="A42" s="65">
        <v>31</v>
      </c>
      <c r="B42" s="66">
        <v>23000211</v>
      </c>
      <c r="C42" s="70" t="s">
        <v>141</v>
      </c>
      <c r="D42" s="73" t="s">
        <v>142</v>
      </c>
      <c r="E42" s="65">
        <v>7.5</v>
      </c>
      <c r="F42" s="67"/>
      <c r="G42" s="65">
        <v>7.4</v>
      </c>
      <c r="H42" s="67"/>
      <c r="I42" s="65">
        <v>5.4</v>
      </c>
      <c r="J42" s="67"/>
      <c r="K42" s="67">
        <v>0</v>
      </c>
      <c r="L42" s="68"/>
      <c r="M42" s="67">
        <v>6.69</v>
      </c>
      <c r="N42" s="67">
        <v>2.44</v>
      </c>
      <c r="O42" s="65" t="s">
        <v>239</v>
      </c>
      <c r="P42" s="79" t="s">
        <v>27</v>
      </c>
      <c r="Q42" s="80" t="s">
        <v>240</v>
      </c>
      <c r="R42" s="85">
        <v>0</v>
      </c>
      <c r="S42" s="86">
        <v>7</v>
      </c>
    </row>
    <row r="43" spans="1:19" s="69" customFormat="1" ht="14.25" customHeight="1" x14ac:dyDescent="0.2">
      <c r="A43" s="65">
        <v>32</v>
      </c>
      <c r="B43" s="66">
        <v>23001639</v>
      </c>
      <c r="C43" s="70" t="s">
        <v>143</v>
      </c>
      <c r="D43" s="73" t="s">
        <v>144</v>
      </c>
      <c r="E43" s="65">
        <v>7.6</v>
      </c>
      <c r="F43" s="67"/>
      <c r="G43" s="65">
        <v>8.3000000000000007</v>
      </c>
      <c r="H43" s="67"/>
      <c r="I43" s="65">
        <v>5</v>
      </c>
      <c r="J43" s="67"/>
      <c r="K43" s="67">
        <v>0</v>
      </c>
      <c r="L43" s="68"/>
      <c r="M43" s="67">
        <v>6.8</v>
      </c>
      <c r="N43" s="67">
        <v>2.4900000000000002</v>
      </c>
      <c r="O43" s="65" t="s">
        <v>239</v>
      </c>
      <c r="P43" s="79" t="s">
        <v>27</v>
      </c>
      <c r="Q43" s="80" t="s">
        <v>240</v>
      </c>
      <c r="R43" s="85">
        <v>2</v>
      </c>
      <c r="S43" s="86">
        <v>7</v>
      </c>
    </row>
    <row r="44" spans="1:19" s="69" customFormat="1" ht="14.25" customHeight="1" x14ac:dyDescent="0.2">
      <c r="A44" s="65">
        <v>33</v>
      </c>
      <c r="B44" s="66">
        <v>23001749</v>
      </c>
      <c r="C44" s="70" t="s">
        <v>145</v>
      </c>
      <c r="D44" s="73" t="s">
        <v>146</v>
      </c>
      <c r="E44" s="65">
        <v>7.3</v>
      </c>
      <c r="F44" s="67"/>
      <c r="G44" s="65">
        <v>7.5</v>
      </c>
      <c r="H44" s="67"/>
      <c r="I44" s="65">
        <v>3.5</v>
      </c>
      <c r="J44" s="67"/>
      <c r="K44" s="67">
        <v>0</v>
      </c>
      <c r="L44" s="68"/>
      <c r="M44" s="67">
        <v>5.93</v>
      </c>
      <c r="N44" s="67">
        <v>1.88</v>
      </c>
      <c r="O44" s="65" t="s">
        <v>241</v>
      </c>
      <c r="P44" s="79" t="s">
        <v>28</v>
      </c>
      <c r="Q44" s="80" t="s">
        <v>240</v>
      </c>
      <c r="R44" s="85">
        <v>0</v>
      </c>
      <c r="S44" s="86">
        <v>6</v>
      </c>
    </row>
    <row r="45" spans="1:19" s="69" customFormat="1" ht="14.25" customHeight="1" x14ac:dyDescent="0.2">
      <c r="A45" s="65">
        <v>34</v>
      </c>
      <c r="B45" s="66">
        <v>23002493</v>
      </c>
      <c r="C45" s="70" t="s">
        <v>147</v>
      </c>
      <c r="D45" s="73" t="s">
        <v>95</v>
      </c>
      <c r="E45" s="65">
        <v>7.8</v>
      </c>
      <c r="F45" s="67"/>
      <c r="G45" s="65">
        <v>6.4</v>
      </c>
      <c r="H45" s="67"/>
      <c r="I45" s="65">
        <v>3.4</v>
      </c>
      <c r="J45" s="67"/>
      <c r="K45" s="67">
        <v>0</v>
      </c>
      <c r="L45" s="68"/>
      <c r="M45" s="67">
        <v>5.8</v>
      </c>
      <c r="N45" s="67">
        <v>1.83</v>
      </c>
      <c r="O45" s="65" t="s">
        <v>241</v>
      </c>
      <c r="P45" s="79" t="s">
        <v>28</v>
      </c>
      <c r="Q45" s="80" t="s">
        <v>240</v>
      </c>
      <c r="R45" s="85">
        <v>0</v>
      </c>
      <c r="S45" s="86">
        <v>6</v>
      </c>
    </row>
    <row r="46" spans="1:19" s="69" customFormat="1" ht="14.25" customHeight="1" x14ac:dyDescent="0.2">
      <c r="A46" s="65">
        <v>35</v>
      </c>
      <c r="B46" s="66">
        <v>23001762</v>
      </c>
      <c r="C46" s="70" t="s">
        <v>148</v>
      </c>
      <c r="D46" s="73" t="s">
        <v>149</v>
      </c>
      <c r="E46" s="65">
        <v>5.2</v>
      </c>
      <c r="F46" s="67"/>
      <c r="G46" s="65">
        <v>5.9</v>
      </c>
      <c r="H46" s="67"/>
      <c r="I46" s="65">
        <v>3.7</v>
      </c>
      <c r="J46" s="67"/>
      <c r="K46" s="67">
        <v>0</v>
      </c>
      <c r="L46" s="68"/>
      <c r="M46" s="67">
        <v>4.8099999999999996</v>
      </c>
      <c r="N46" s="67">
        <v>1.06</v>
      </c>
      <c r="O46" s="65" t="s">
        <v>241</v>
      </c>
      <c r="P46" s="79" t="s">
        <v>28</v>
      </c>
      <c r="Q46" s="80" t="s">
        <v>244</v>
      </c>
      <c r="R46" s="85">
        <v>0</v>
      </c>
      <c r="S46" s="86">
        <v>5</v>
      </c>
    </row>
    <row r="47" spans="1:19" s="69" customFormat="1" ht="14.25" customHeight="1" x14ac:dyDescent="0.2">
      <c r="A47" s="65">
        <v>36</v>
      </c>
      <c r="B47" s="66">
        <v>23001515</v>
      </c>
      <c r="C47" s="70" t="s">
        <v>152</v>
      </c>
      <c r="D47" s="73" t="s">
        <v>151</v>
      </c>
      <c r="E47" s="65">
        <v>0</v>
      </c>
      <c r="F47" s="67"/>
      <c r="G47" s="65">
        <v>0</v>
      </c>
      <c r="H47" s="67"/>
      <c r="I47" s="65">
        <v>0</v>
      </c>
      <c r="J47" s="67"/>
      <c r="K47" s="67">
        <v>0</v>
      </c>
      <c r="L47" s="68"/>
      <c r="M47" s="67">
        <v>0</v>
      </c>
      <c r="N47" s="67">
        <v>0</v>
      </c>
      <c r="O47" s="65" t="s">
        <v>241</v>
      </c>
      <c r="P47" s="79" t="s">
        <v>28</v>
      </c>
      <c r="Q47" s="80" t="s">
        <v>242</v>
      </c>
      <c r="R47" s="85">
        <v>0</v>
      </c>
      <c r="S47" s="86">
        <v>5</v>
      </c>
    </row>
    <row r="48" spans="1:19" s="69" customFormat="1" ht="14.25" customHeight="1" x14ac:dyDescent="0.2">
      <c r="A48" s="65">
        <v>37</v>
      </c>
      <c r="B48" s="66">
        <v>23004295</v>
      </c>
      <c r="C48" s="70" t="s">
        <v>150</v>
      </c>
      <c r="D48" s="73" t="s">
        <v>151</v>
      </c>
      <c r="E48" s="65">
        <v>0</v>
      </c>
      <c r="F48" s="67"/>
      <c r="G48" s="65">
        <v>3.1</v>
      </c>
      <c r="H48" s="67"/>
      <c r="I48" s="65">
        <v>0</v>
      </c>
      <c r="J48" s="67"/>
      <c r="K48" s="67">
        <v>0</v>
      </c>
      <c r="L48" s="68"/>
      <c r="M48" s="67">
        <v>0.78</v>
      </c>
      <c r="N48" s="67">
        <v>0</v>
      </c>
      <c r="O48" s="65" t="s">
        <v>241</v>
      </c>
      <c r="P48" s="79" t="s">
        <v>28</v>
      </c>
      <c r="Q48" s="80" t="s">
        <v>244</v>
      </c>
      <c r="R48" s="85">
        <v>0</v>
      </c>
      <c r="S48" s="86">
        <v>5</v>
      </c>
    </row>
    <row r="49" spans="1:19" s="69" customFormat="1" ht="14.25" customHeight="1" x14ac:dyDescent="0.2">
      <c r="A49" s="65">
        <v>38</v>
      </c>
      <c r="B49" s="66">
        <v>23004322</v>
      </c>
      <c r="C49" s="70" t="s">
        <v>153</v>
      </c>
      <c r="D49" s="73" t="s">
        <v>154</v>
      </c>
      <c r="E49" s="65">
        <v>5.5</v>
      </c>
      <c r="F49" s="67"/>
      <c r="G49" s="65">
        <v>9.5</v>
      </c>
      <c r="H49" s="67"/>
      <c r="I49" s="65">
        <v>4.8</v>
      </c>
      <c r="J49" s="67"/>
      <c r="K49" s="67">
        <v>0</v>
      </c>
      <c r="L49" s="68"/>
      <c r="M49" s="67">
        <v>6.24</v>
      </c>
      <c r="N49" s="67">
        <v>2.31</v>
      </c>
      <c r="O49" s="65" t="s">
        <v>239</v>
      </c>
      <c r="P49" s="79" t="s">
        <v>27</v>
      </c>
      <c r="Q49" s="80" t="s">
        <v>240</v>
      </c>
      <c r="R49" s="85">
        <v>2</v>
      </c>
      <c r="S49" s="86">
        <v>7</v>
      </c>
    </row>
    <row r="50" spans="1:19" s="69" customFormat="1" ht="14.25" customHeight="1" x14ac:dyDescent="0.2">
      <c r="A50" s="65">
        <v>39</v>
      </c>
      <c r="B50" s="66">
        <v>23000189</v>
      </c>
      <c r="C50" s="70" t="s">
        <v>130</v>
      </c>
      <c r="D50" s="73" t="s">
        <v>96</v>
      </c>
      <c r="E50" s="65">
        <v>5.5</v>
      </c>
      <c r="F50" s="67"/>
      <c r="G50" s="65">
        <v>6.3</v>
      </c>
      <c r="H50" s="67"/>
      <c r="I50" s="65">
        <v>3.8</v>
      </c>
      <c r="J50" s="67"/>
      <c r="K50" s="67">
        <v>0</v>
      </c>
      <c r="L50" s="68"/>
      <c r="M50" s="67">
        <v>5.0599999999999996</v>
      </c>
      <c r="N50" s="67">
        <v>1.38</v>
      </c>
      <c r="O50" s="65" t="s">
        <v>241</v>
      </c>
      <c r="P50" s="79" t="s">
        <v>28</v>
      </c>
      <c r="Q50" s="80" t="s">
        <v>244</v>
      </c>
      <c r="R50" s="85">
        <v>0</v>
      </c>
      <c r="S50" s="86">
        <v>6</v>
      </c>
    </row>
    <row r="51" spans="1:19" s="69" customFormat="1" ht="14.25" customHeight="1" x14ac:dyDescent="0.2">
      <c r="A51" s="65">
        <v>40</v>
      </c>
      <c r="B51" s="66">
        <v>23000910</v>
      </c>
      <c r="C51" s="70" t="s">
        <v>155</v>
      </c>
      <c r="D51" s="73" t="s">
        <v>156</v>
      </c>
      <c r="E51" s="65">
        <v>5.6</v>
      </c>
      <c r="F51" s="67"/>
      <c r="G51" s="65">
        <v>9.5</v>
      </c>
      <c r="H51" s="67"/>
      <c r="I51" s="65">
        <v>8.1</v>
      </c>
      <c r="J51" s="67"/>
      <c r="K51" s="67">
        <v>0</v>
      </c>
      <c r="L51" s="68"/>
      <c r="M51" s="67">
        <v>7.51</v>
      </c>
      <c r="N51" s="67">
        <v>2.95</v>
      </c>
      <c r="O51" s="65" t="s">
        <v>243</v>
      </c>
      <c r="P51" s="79" t="s">
        <v>26</v>
      </c>
      <c r="Q51" s="80" t="s">
        <v>240</v>
      </c>
      <c r="R51" s="85">
        <v>4</v>
      </c>
      <c r="S51" s="86">
        <v>8</v>
      </c>
    </row>
    <row r="52" spans="1:19" s="69" customFormat="1" ht="14.25" customHeight="1" x14ac:dyDescent="0.2">
      <c r="A52" s="65">
        <v>41</v>
      </c>
      <c r="B52" s="66">
        <v>23001885</v>
      </c>
      <c r="C52" s="70" t="s">
        <v>157</v>
      </c>
      <c r="D52" s="73" t="s">
        <v>97</v>
      </c>
      <c r="E52" s="65">
        <v>5.2</v>
      </c>
      <c r="F52" s="67"/>
      <c r="G52" s="65">
        <v>1.4</v>
      </c>
      <c r="H52" s="67"/>
      <c r="I52" s="65">
        <v>2.6</v>
      </c>
      <c r="J52" s="67"/>
      <c r="K52" s="67">
        <v>0</v>
      </c>
      <c r="L52" s="68"/>
      <c r="M52" s="67">
        <v>3.28</v>
      </c>
      <c r="N52" s="67">
        <v>0.56000000000000005</v>
      </c>
      <c r="O52" s="65" t="s">
        <v>241</v>
      </c>
      <c r="P52" s="79" t="s">
        <v>28</v>
      </c>
      <c r="Q52" s="80" t="s">
        <v>244</v>
      </c>
      <c r="R52" s="85">
        <v>0</v>
      </c>
      <c r="S52" s="86">
        <v>5</v>
      </c>
    </row>
    <row r="53" spans="1:19" s="69" customFormat="1" ht="14.25" customHeight="1" x14ac:dyDescent="0.2">
      <c r="A53" s="65">
        <v>42</v>
      </c>
      <c r="B53" s="66">
        <v>23000761</v>
      </c>
      <c r="C53" s="70" t="s">
        <v>158</v>
      </c>
      <c r="D53" s="73" t="s">
        <v>159</v>
      </c>
      <c r="E53" s="65">
        <v>6</v>
      </c>
      <c r="F53" s="67"/>
      <c r="G53" s="65">
        <v>9.6</v>
      </c>
      <c r="H53" s="67"/>
      <c r="I53" s="65">
        <v>6.4</v>
      </c>
      <c r="J53" s="67"/>
      <c r="K53" s="67">
        <v>0</v>
      </c>
      <c r="L53" s="68"/>
      <c r="M53" s="67">
        <v>7.05</v>
      </c>
      <c r="N53" s="67">
        <v>2.69</v>
      </c>
      <c r="O53" s="65" t="s">
        <v>243</v>
      </c>
      <c r="P53" s="79" t="s">
        <v>26</v>
      </c>
      <c r="Q53" s="80" t="s">
        <v>240</v>
      </c>
      <c r="R53" s="85">
        <v>2</v>
      </c>
      <c r="S53" s="86">
        <v>8</v>
      </c>
    </row>
    <row r="54" spans="1:19" s="69" customFormat="1" ht="14.25" customHeight="1" x14ac:dyDescent="0.2">
      <c r="A54" s="65">
        <v>43</v>
      </c>
      <c r="B54" s="66">
        <v>23002517</v>
      </c>
      <c r="C54" s="70" t="s">
        <v>160</v>
      </c>
      <c r="D54" s="73" t="s">
        <v>161</v>
      </c>
      <c r="E54" s="65">
        <v>6.4</v>
      </c>
      <c r="F54" s="67"/>
      <c r="G54" s="65">
        <v>7.8</v>
      </c>
      <c r="H54" s="67"/>
      <c r="I54" s="65">
        <v>6.6</v>
      </c>
      <c r="J54" s="67"/>
      <c r="K54" s="67">
        <v>0</v>
      </c>
      <c r="L54" s="68"/>
      <c r="M54" s="67">
        <v>6.83</v>
      </c>
      <c r="N54" s="67">
        <v>2.68</v>
      </c>
      <c r="O54" s="65" t="s">
        <v>243</v>
      </c>
      <c r="P54" s="79" t="s">
        <v>26</v>
      </c>
      <c r="Q54" s="80" t="s">
        <v>240</v>
      </c>
      <c r="R54" s="85">
        <v>0</v>
      </c>
      <c r="S54" s="86">
        <v>7</v>
      </c>
    </row>
    <row r="55" spans="1:19" s="69" customFormat="1" ht="14.25" customHeight="1" x14ac:dyDescent="0.2">
      <c r="A55" s="65">
        <v>44</v>
      </c>
      <c r="B55" s="66">
        <v>23001216</v>
      </c>
      <c r="C55" s="70" t="s">
        <v>162</v>
      </c>
      <c r="D55" s="73" t="s">
        <v>163</v>
      </c>
      <c r="E55" s="65">
        <v>6</v>
      </c>
      <c r="F55" s="67"/>
      <c r="G55" s="65">
        <v>8.1</v>
      </c>
      <c r="H55" s="67"/>
      <c r="I55" s="65">
        <v>3.8</v>
      </c>
      <c r="J55" s="67"/>
      <c r="K55" s="67">
        <v>0</v>
      </c>
      <c r="L55" s="68"/>
      <c r="M55" s="67">
        <v>5.7</v>
      </c>
      <c r="N55" s="67">
        <v>1.55</v>
      </c>
      <c r="O55" s="65" t="s">
        <v>241</v>
      </c>
      <c r="P55" s="79" t="s">
        <v>28</v>
      </c>
      <c r="Q55" s="80" t="s">
        <v>240</v>
      </c>
      <c r="R55" s="85">
        <v>2</v>
      </c>
      <c r="S55" s="86">
        <v>6</v>
      </c>
    </row>
    <row r="56" spans="1:19" s="69" customFormat="1" ht="14.25" customHeight="1" x14ac:dyDescent="0.2">
      <c r="A56" s="65">
        <v>45</v>
      </c>
      <c r="B56" s="66">
        <v>23001756</v>
      </c>
      <c r="C56" s="70" t="s">
        <v>164</v>
      </c>
      <c r="D56" s="73" t="s">
        <v>165</v>
      </c>
      <c r="E56" s="65">
        <v>6.2</v>
      </c>
      <c r="F56" s="67"/>
      <c r="G56" s="65">
        <v>7.6</v>
      </c>
      <c r="H56" s="67"/>
      <c r="I56" s="65">
        <v>3.5</v>
      </c>
      <c r="J56" s="67"/>
      <c r="K56" s="67">
        <v>0</v>
      </c>
      <c r="L56" s="68"/>
      <c r="M56" s="67">
        <v>5.54</v>
      </c>
      <c r="N56" s="67">
        <v>1.5</v>
      </c>
      <c r="O56" s="65" t="s">
        <v>241</v>
      </c>
      <c r="P56" s="79" t="s">
        <v>28</v>
      </c>
      <c r="Q56" s="80" t="s">
        <v>244</v>
      </c>
      <c r="R56" s="85">
        <v>0</v>
      </c>
      <c r="S56" s="86">
        <v>6</v>
      </c>
    </row>
    <row r="57" spans="1:19" s="69" customFormat="1" ht="14.25" customHeight="1" x14ac:dyDescent="0.2">
      <c r="A57" s="65">
        <v>46</v>
      </c>
      <c r="B57" s="66">
        <v>23001176</v>
      </c>
      <c r="C57" s="70" t="s">
        <v>125</v>
      </c>
      <c r="D57" s="73" t="s">
        <v>166</v>
      </c>
      <c r="E57" s="65">
        <v>6.9</v>
      </c>
      <c r="F57" s="67"/>
      <c r="G57" s="65">
        <v>7.5</v>
      </c>
      <c r="H57" s="67"/>
      <c r="I57" s="65">
        <v>5</v>
      </c>
      <c r="J57" s="67"/>
      <c r="K57" s="67">
        <v>0</v>
      </c>
      <c r="L57" s="68"/>
      <c r="M57" s="67">
        <v>6.34</v>
      </c>
      <c r="N57" s="67">
        <v>2.25</v>
      </c>
      <c r="O57" s="65" t="s">
        <v>239</v>
      </c>
      <c r="P57" s="79" t="s">
        <v>27</v>
      </c>
      <c r="Q57" s="80" t="s">
        <v>240</v>
      </c>
      <c r="R57" s="85">
        <v>0</v>
      </c>
      <c r="S57" s="86">
        <v>7</v>
      </c>
    </row>
    <row r="58" spans="1:19" s="69" customFormat="1" ht="14.25" customHeight="1" x14ac:dyDescent="0.2">
      <c r="A58" s="65">
        <v>47</v>
      </c>
      <c r="B58" s="66">
        <v>23001745</v>
      </c>
      <c r="C58" s="70" t="s">
        <v>167</v>
      </c>
      <c r="D58" s="73" t="s">
        <v>168</v>
      </c>
      <c r="E58" s="65">
        <v>7.3</v>
      </c>
      <c r="F58" s="67"/>
      <c r="G58" s="65">
        <v>9.3000000000000007</v>
      </c>
      <c r="H58" s="67"/>
      <c r="I58" s="65">
        <v>4.8</v>
      </c>
      <c r="J58" s="67"/>
      <c r="K58" s="67">
        <v>0</v>
      </c>
      <c r="L58" s="68"/>
      <c r="M58" s="67">
        <v>6.86</v>
      </c>
      <c r="N58" s="67">
        <v>2.69</v>
      </c>
      <c r="O58" s="65" t="s">
        <v>243</v>
      </c>
      <c r="P58" s="79" t="s">
        <v>26</v>
      </c>
      <c r="Q58" s="80" t="s">
        <v>240</v>
      </c>
      <c r="R58" s="85">
        <v>2</v>
      </c>
      <c r="S58" s="86">
        <v>7</v>
      </c>
    </row>
    <row r="59" spans="1:19" s="69" customFormat="1" ht="14.25" customHeight="1" x14ac:dyDescent="0.2">
      <c r="A59" s="65">
        <v>48</v>
      </c>
      <c r="B59" s="66">
        <v>23002337</v>
      </c>
      <c r="C59" s="70" t="s">
        <v>169</v>
      </c>
      <c r="D59" s="73" t="s">
        <v>86</v>
      </c>
      <c r="E59" s="65">
        <v>6.8</v>
      </c>
      <c r="F59" s="67"/>
      <c r="G59" s="65">
        <v>7.6</v>
      </c>
      <c r="H59" s="67"/>
      <c r="I59" s="65">
        <v>3.3</v>
      </c>
      <c r="J59" s="67"/>
      <c r="K59" s="67">
        <v>0</v>
      </c>
      <c r="L59" s="68"/>
      <c r="M59" s="67">
        <v>5.69</v>
      </c>
      <c r="N59" s="67">
        <v>1.69</v>
      </c>
      <c r="O59" s="65" t="s">
        <v>241</v>
      </c>
      <c r="P59" s="79" t="s">
        <v>28</v>
      </c>
      <c r="Q59" s="80" t="s">
        <v>240</v>
      </c>
      <c r="R59" s="85">
        <v>0</v>
      </c>
      <c r="S59" s="86">
        <v>6</v>
      </c>
    </row>
    <row r="60" spans="1:19" s="69" customFormat="1" ht="14.25" customHeight="1" x14ac:dyDescent="0.2">
      <c r="A60" s="65">
        <v>49</v>
      </c>
      <c r="B60" s="66">
        <v>23000754</v>
      </c>
      <c r="C60" s="70" t="s">
        <v>170</v>
      </c>
      <c r="D60" s="73" t="s">
        <v>86</v>
      </c>
      <c r="E60" s="65">
        <v>0.8</v>
      </c>
      <c r="F60" s="67"/>
      <c r="G60" s="65">
        <v>7.9</v>
      </c>
      <c r="H60" s="67"/>
      <c r="I60" s="65">
        <v>3.2</v>
      </c>
      <c r="J60" s="67"/>
      <c r="K60" s="67">
        <v>0</v>
      </c>
      <c r="L60" s="68"/>
      <c r="M60" s="67">
        <v>3.48</v>
      </c>
      <c r="N60" s="67">
        <v>0.8</v>
      </c>
      <c r="O60" s="65" t="s">
        <v>241</v>
      </c>
      <c r="P60" s="79" t="s">
        <v>28</v>
      </c>
      <c r="Q60" s="80" t="s">
        <v>244</v>
      </c>
      <c r="R60" s="85">
        <v>0</v>
      </c>
      <c r="S60" s="86">
        <v>5</v>
      </c>
    </row>
    <row r="61" spans="1:19" s="69" customFormat="1" ht="14.25" customHeight="1" x14ac:dyDescent="0.2">
      <c r="A61" s="65">
        <v>50</v>
      </c>
      <c r="B61" s="66">
        <v>23001541</v>
      </c>
      <c r="C61" s="70" t="s">
        <v>171</v>
      </c>
      <c r="D61" s="73" t="s">
        <v>172</v>
      </c>
      <c r="E61" s="65">
        <v>8.6</v>
      </c>
      <c r="F61" s="67"/>
      <c r="G61" s="65">
        <v>6.4</v>
      </c>
      <c r="H61" s="67"/>
      <c r="I61" s="65">
        <v>7.6</v>
      </c>
      <c r="J61" s="67"/>
      <c r="K61" s="67">
        <v>0</v>
      </c>
      <c r="L61" s="68"/>
      <c r="M61" s="67">
        <v>7.68</v>
      </c>
      <c r="N61" s="67">
        <v>3.25</v>
      </c>
      <c r="O61" s="65" t="s">
        <v>246</v>
      </c>
      <c r="P61" s="79" t="s">
        <v>247</v>
      </c>
      <c r="Q61" s="80" t="s">
        <v>240</v>
      </c>
      <c r="R61" s="85">
        <v>2</v>
      </c>
      <c r="S61" s="86">
        <v>8</v>
      </c>
    </row>
    <row r="62" spans="1:19" s="69" customFormat="1" ht="14.25" customHeight="1" x14ac:dyDescent="0.2">
      <c r="A62" s="65">
        <v>51</v>
      </c>
      <c r="B62" s="66">
        <v>23001620</v>
      </c>
      <c r="C62" s="70" t="s">
        <v>173</v>
      </c>
      <c r="D62" s="73" t="s">
        <v>172</v>
      </c>
      <c r="E62" s="65">
        <v>5.7</v>
      </c>
      <c r="F62" s="67"/>
      <c r="G62" s="65">
        <v>6.8</v>
      </c>
      <c r="H62" s="67"/>
      <c r="I62" s="65">
        <v>3.2</v>
      </c>
      <c r="J62" s="67"/>
      <c r="K62" s="67">
        <v>0</v>
      </c>
      <c r="L62" s="68"/>
      <c r="M62" s="67">
        <v>5.04</v>
      </c>
      <c r="N62" s="67">
        <v>1.38</v>
      </c>
      <c r="O62" s="65" t="s">
        <v>241</v>
      </c>
      <c r="P62" s="79" t="s">
        <v>28</v>
      </c>
      <c r="Q62" s="80" t="s">
        <v>244</v>
      </c>
      <c r="R62" s="85">
        <v>0</v>
      </c>
      <c r="S62" s="86">
        <v>6</v>
      </c>
    </row>
    <row r="63" spans="1:19" s="69" customFormat="1" ht="14.25" customHeight="1" x14ac:dyDescent="0.2">
      <c r="A63" s="65">
        <v>52</v>
      </c>
      <c r="B63" s="66">
        <v>23002222</v>
      </c>
      <c r="C63" s="70" t="s">
        <v>129</v>
      </c>
      <c r="D63" s="73" t="s">
        <v>174</v>
      </c>
      <c r="E63" s="65">
        <v>6.9</v>
      </c>
      <c r="F63" s="67"/>
      <c r="G63" s="65">
        <v>6.2</v>
      </c>
      <c r="H63" s="67"/>
      <c r="I63" s="65">
        <v>4.4000000000000004</v>
      </c>
      <c r="J63" s="67"/>
      <c r="K63" s="67">
        <v>0</v>
      </c>
      <c r="L63" s="68"/>
      <c r="M63" s="67">
        <v>5.79</v>
      </c>
      <c r="N63" s="67">
        <v>1.81</v>
      </c>
      <c r="O63" s="65" t="s">
        <v>241</v>
      </c>
      <c r="P63" s="79" t="s">
        <v>28</v>
      </c>
      <c r="Q63" s="80" t="s">
        <v>240</v>
      </c>
      <c r="R63" s="85">
        <v>0</v>
      </c>
      <c r="S63" s="86">
        <v>6</v>
      </c>
    </row>
    <row r="66" spans="11:18" x14ac:dyDescent="0.25">
      <c r="K66" s="135" t="s">
        <v>248</v>
      </c>
      <c r="L66" s="135"/>
      <c r="M66" s="135"/>
      <c r="N66" s="135"/>
      <c r="O66" s="135"/>
      <c r="P66" s="135"/>
      <c r="Q66" s="135"/>
    </row>
    <row r="67" spans="11:18" ht="14.25" customHeight="1" x14ac:dyDescent="0.25">
      <c r="L67" s="117" t="s">
        <v>249</v>
      </c>
      <c r="M67" s="117"/>
      <c r="N67" s="117"/>
      <c r="O67" s="117"/>
      <c r="P67" s="117"/>
      <c r="Q67" s="117"/>
      <c r="R67" s="117"/>
    </row>
    <row r="68" spans="11:18" ht="14.25" customHeight="1" x14ac:dyDescent="0.25"/>
  </sheetData>
  <mergeCells count="25">
    <mergeCell ref="N10:N11"/>
    <mergeCell ref="P10:P11"/>
    <mergeCell ref="K66:Q66"/>
    <mergeCell ref="L67:R67"/>
    <mergeCell ref="I9:J9"/>
    <mergeCell ref="K9:L9"/>
    <mergeCell ref="M9:P9"/>
    <mergeCell ref="Q9:Q11"/>
    <mergeCell ref="O10:O11"/>
    <mergeCell ref="G9:H9"/>
    <mergeCell ref="B1:G1"/>
    <mergeCell ref="K1:P1"/>
    <mergeCell ref="B2:G2"/>
    <mergeCell ref="K2:P2"/>
    <mergeCell ref="B3:G3"/>
    <mergeCell ref="A4:Q4"/>
    <mergeCell ref="A9:A11"/>
    <mergeCell ref="B9:B11"/>
    <mergeCell ref="C9:C11"/>
    <mergeCell ref="D9:D11"/>
    <mergeCell ref="E9:F9"/>
    <mergeCell ref="E10:F10"/>
    <mergeCell ref="G10:H10"/>
    <mergeCell ref="I10:J10"/>
    <mergeCell ref="M10:M11"/>
  </mergeCells>
  <conditionalFormatting sqref="R12:R63">
    <cfRule type="cellIs" dxfId="3" priority="1" stopIfTrue="1" operator="equal">
      <formula>"SVG"</formula>
    </cfRule>
    <cfRule type="cellIs" dxfId="2" priority="2" stopIfTrue="1" operator="equal">
      <formula>"SVXS"</formula>
    </cfRule>
  </conditionalFormatting>
  <pageMargins left="0.33" right="0.19685039370078741" top="0.51181102362204722" bottom="0.23622047244094491" header="0.34" footer="0.31496062992125984"/>
  <pageSetup paperSize="9" orientation="landscape" verticalDpi="0" r:id="rId1"/>
  <headerFooter differentFirst="1">
    <oddHeader>&amp;C&amp;P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9"/>
  <sheetViews>
    <sheetView tabSelected="1" topLeftCell="A46" workbookViewId="0">
      <selection activeCell="L21" sqref="L21"/>
    </sheetView>
  </sheetViews>
  <sheetFormatPr defaultColWidth="9.125" defaultRowHeight="16.5" x14ac:dyDescent="0.25"/>
  <cols>
    <col min="1" max="1" width="6.25" style="22" customWidth="1"/>
    <col min="2" max="2" width="10.875" style="22" customWidth="1"/>
    <col min="3" max="3" width="22.125" style="22" customWidth="1"/>
    <col min="4" max="4" width="8.75" style="46" customWidth="1"/>
    <col min="5" max="5" width="7.875" style="22" customWidth="1"/>
    <col min="6" max="6" width="8.125" style="22" customWidth="1"/>
    <col min="7" max="7" width="7.25" style="22" customWidth="1"/>
    <col min="8" max="8" width="8.75" style="22" customWidth="1"/>
    <col min="9" max="9" width="12.875" style="45" customWidth="1"/>
    <col min="10" max="16384" width="9.125" style="22"/>
  </cols>
  <sheetData>
    <row r="1" spans="1:20" ht="15" customHeight="1" x14ac:dyDescent="0.25">
      <c r="A1" s="19"/>
      <c r="B1" s="19"/>
      <c r="C1" s="19"/>
      <c r="D1" s="20"/>
      <c r="E1" s="19"/>
      <c r="F1" s="19"/>
      <c r="G1" s="19"/>
      <c r="H1" s="19"/>
      <c r="I1" s="21"/>
    </row>
    <row r="2" spans="1:20" ht="17.100000000000001" customHeight="1" x14ac:dyDescent="0.25">
      <c r="A2" s="139" t="s">
        <v>184</v>
      </c>
      <c r="B2" s="139"/>
      <c r="C2" s="139"/>
      <c r="D2" s="139"/>
      <c r="E2" s="140" t="s">
        <v>0</v>
      </c>
      <c r="F2" s="140"/>
      <c r="G2" s="140"/>
      <c r="H2" s="140"/>
      <c r="I2" s="140"/>
      <c r="J2" s="23"/>
      <c r="K2" s="23"/>
      <c r="L2" s="23"/>
      <c r="M2" s="23"/>
      <c r="N2" s="23"/>
      <c r="O2" s="23"/>
      <c r="P2" s="23"/>
      <c r="Q2" s="23"/>
      <c r="R2" s="23"/>
      <c r="S2" s="23"/>
      <c r="T2" s="23"/>
    </row>
    <row r="3" spans="1:20" ht="17.100000000000001" customHeight="1" x14ac:dyDescent="0.25">
      <c r="A3" s="140" t="s">
        <v>2</v>
      </c>
      <c r="B3" s="140"/>
      <c r="C3" s="140"/>
      <c r="D3" s="140"/>
      <c r="E3" s="141" t="s">
        <v>185</v>
      </c>
      <c r="F3" s="141"/>
      <c r="G3" s="141"/>
      <c r="H3" s="141"/>
      <c r="I3" s="141"/>
      <c r="J3" s="23"/>
      <c r="K3" s="23"/>
      <c r="L3" s="23"/>
      <c r="M3" s="23"/>
      <c r="N3" s="23"/>
      <c r="O3" s="23"/>
      <c r="P3" s="23"/>
      <c r="Q3" s="23"/>
      <c r="R3" s="23"/>
      <c r="S3" s="23"/>
      <c r="T3" s="23"/>
    </row>
    <row r="4" spans="1:20" ht="17.100000000000001" customHeight="1" x14ac:dyDescent="0.25">
      <c r="A4" s="140" t="s">
        <v>3</v>
      </c>
      <c r="B4" s="140"/>
      <c r="C4" s="140"/>
      <c r="D4" s="140"/>
      <c r="E4" s="142"/>
      <c r="F4" s="142"/>
      <c r="G4" s="142"/>
      <c r="H4" s="142"/>
      <c r="I4" s="142"/>
      <c r="J4" s="23"/>
      <c r="K4" s="23"/>
      <c r="L4" s="23"/>
      <c r="M4" s="23"/>
      <c r="N4" s="23"/>
      <c r="O4" s="23"/>
      <c r="P4" s="23"/>
      <c r="Q4" s="23"/>
      <c r="R4" s="23"/>
      <c r="S4" s="23"/>
      <c r="T4" s="23"/>
    </row>
    <row r="5" spans="1:20" s="25" customFormat="1" ht="12" customHeight="1" x14ac:dyDescent="0.25">
      <c r="A5" s="147"/>
      <c r="B5" s="147"/>
      <c r="C5" s="147"/>
      <c r="D5" s="147"/>
      <c r="E5" s="24"/>
      <c r="I5" s="26"/>
      <c r="J5" s="24"/>
      <c r="K5" s="24"/>
      <c r="L5" s="24"/>
      <c r="M5" s="24"/>
      <c r="N5" s="24"/>
      <c r="O5" s="24"/>
      <c r="P5" s="24"/>
      <c r="Q5" s="24"/>
      <c r="R5" s="24"/>
      <c r="S5" s="24"/>
      <c r="T5" s="24"/>
    </row>
    <row r="6" spans="1:20" ht="24.95" customHeight="1" x14ac:dyDescent="0.3">
      <c r="A6" s="148" t="s">
        <v>186</v>
      </c>
      <c r="B6" s="148"/>
      <c r="C6" s="148"/>
      <c r="D6" s="148"/>
      <c r="E6" s="148"/>
      <c r="F6" s="148"/>
      <c r="G6" s="148"/>
      <c r="H6" s="148"/>
      <c r="I6" s="148"/>
      <c r="J6" s="27"/>
      <c r="K6" s="27"/>
      <c r="L6" s="27"/>
      <c r="M6" s="27"/>
      <c r="N6" s="27"/>
      <c r="O6" s="27"/>
      <c r="P6" s="27"/>
      <c r="Q6" s="27"/>
      <c r="R6" s="27"/>
      <c r="S6" s="27"/>
      <c r="T6" s="27"/>
    </row>
    <row r="7" spans="1:20" s="29" customFormat="1" ht="20.100000000000001" customHeight="1" x14ac:dyDescent="0.3">
      <c r="A7" s="148" t="s">
        <v>207</v>
      </c>
      <c r="B7" s="148"/>
      <c r="C7" s="148"/>
      <c r="D7" s="148"/>
      <c r="E7" s="148"/>
      <c r="F7" s="148"/>
      <c r="G7" s="148"/>
      <c r="H7" s="148"/>
      <c r="I7" s="148"/>
      <c r="J7" s="28"/>
      <c r="K7" s="28"/>
      <c r="L7" s="28"/>
      <c r="M7" s="28"/>
      <c r="N7" s="28"/>
      <c r="O7" s="28"/>
      <c r="P7" s="28"/>
      <c r="Q7" s="28"/>
      <c r="R7" s="28"/>
      <c r="S7" s="28"/>
      <c r="T7" s="28"/>
    </row>
    <row r="8" spans="1:20" s="29" customFormat="1" ht="18" customHeight="1" x14ac:dyDescent="0.3">
      <c r="A8" s="149" t="s">
        <v>208</v>
      </c>
      <c r="B8" s="149"/>
      <c r="C8" s="149"/>
      <c r="D8" s="149"/>
      <c r="E8" s="149"/>
      <c r="F8" s="149"/>
      <c r="G8" s="149"/>
      <c r="H8" s="149"/>
      <c r="I8" s="149"/>
      <c r="J8" s="30"/>
      <c r="K8" s="30"/>
      <c r="L8" s="30"/>
      <c r="M8" s="30"/>
      <c r="N8" s="30"/>
      <c r="O8" s="30"/>
      <c r="P8" s="30"/>
      <c r="Q8" s="30"/>
      <c r="R8" s="30"/>
      <c r="S8" s="30"/>
      <c r="T8" s="30"/>
    </row>
    <row r="9" spans="1:20" s="29" customFormat="1" ht="12" customHeight="1" x14ac:dyDescent="0.3">
      <c r="A9" s="31"/>
      <c r="B9" s="31"/>
      <c r="C9" s="31"/>
      <c r="D9" s="32"/>
      <c r="E9" s="31"/>
      <c r="F9" s="31"/>
      <c r="G9" s="31"/>
      <c r="H9" s="31"/>
      <c r="I9" s="21"/>
      <c r="J9" s="30"/>
      <c r="K9" s="30"/>
      <c r="L9" s="30"/>
      <c r="M9" s="30"/>
      <c r="N9" s="30"/>
      <c r="O9" s="30"/>
      <c r="P9" s="30"/>
      <c r="Q9" s="30"/>
      <c r="R9" s="30"/>
      <c r="S9" s="30"/>
      <c r="T9" s="30"/>
    </row>
    <row r="10" spans="1:20" s="33" customFormat="1" ht="36" customHeight="1" x14ac:dyDescent="0.2">
      <c r="A10" s="150" t="s">
        <v>187</v>
      </c>
      <c r="B10" s="150" t="s">
        <v>13</v>
      </c>
      <c r="C10" s="153" t="s">
        <v>14</v>
      </c>
      <c r="D10" s="154"/>
      <c r="E10" s="157" t="s">
        <v>188</v>
      </c>
      <c r="F10" s="158"/>
      <c r="G10" s="157" t="s">
        <v>189</v>
      </c>
      <c r="H10" s="158"/>
      <c r="I10" s="159" t="s">
        <v>20</v>
      </c>
    </row>
    <row r="11" spans="1:20" s="33" customFormat="1" ht="39" customHeight="1" x14ac:dyDescent="0.2">
      <c r="A11" s="151"/>
      <c r="B11" s="152"/>
      <c r="C11" s="155"/>
      <c r="D11" s="156"/>
      <c r="E11" s="34" t="s">
        <v>190</v>
      </c>
      <c r="F11" s="34" t="s">
        <v>191</v>
      </c>
      <c r="G11" s="34" t="s">
        <v>190</v>
      </c>
      <c r="H11" s="34" t="s">
        <v>191</v>
      </c>
      <c r="I11" s="160"/>
    </row>
    <row r="12" spans="1:20" s="33" customFormat="1" ht="28.5" customHeight="1" x14ac:dyDescent="0.2">
      <c r="A12" s="35">
        <v>1</v>
      </c>
      <c r="B12" s="52">
        <v>23001568</v>
      </c>
      <c r="C12" s="55" t="s">
        <v>98</v>
      </c>
      <c r="D12" s="56" t="s">
        <v>91</v>
      </c>
      <c r="E12" s="36">
        <v>52</v>
      </c>
      <c r="F12" s="37" t="str">
        <f t="shared" ref="F12:F63" si="0">IF(AND(E12&gt;=90),"Xuất sắc",IF(AND(E12&gt;=80),"Tốt",IF(AND(E12&gt;=70),"Khá",IF(AND(E12&gt;=60),"TB",IF(AND(E12&gt;=50),"TB",IF(AND(E12&lt;50),IF(AND(E12&gt;0),"Yếu",IF(AND(E12=0),"Không XL"," "))))))))</f>
        <v>TB</v>
      </c>
      <c r="G12" s="36">
        <v>52</v>
      </c>
      <c r="H12" s="37" t="str">
        <f t="shared" ref="H12:H63" si="1">IF(AND(G12&gt;=90),"Xuất sắc",IF(AND(G12&gt;=80),"Tốt",IF(AND(G12&gt;=70),"Khá",IF(AND(G12&gt;=60),"TB",IF(AND(G12&gt;=50),"TB",IF(AND(G12&lt;50),IF(AND(G12&gt;0),"Yếu",IF(AND(G12=0),"Không XL"," "))))))))</f>
        <v>TB</v>
      </c>
      <c r="I12" s="47"/>
    </row>
    <row r="13" spans="1:20" s="33" customFormat="1" ht="28.5" customHeight="1" x14ac:dyDescent="0.2">
      <c r="A13" s="35">
        <v>2</v>
      </c>
      <c r="B13" s="52">
        <v>23001551</v>
      </c>
      <c r="C13" s="55" t="s">
        <v>99</v>
      </c>
      <c r="D13" s="56" t="s">
        <v>80</v>
      </c>
      <c r="E13" s="36">
        <v>51</v>
      </c>
      <c r="F13" s="37" t="str">
        <f t="shared" si="0"/>
        <v>TB</v>
      </c>
      <c r="G13" s="36">
        <v>51</v>
      </c>
      <c r="H13" s="37" t="str">
        <f t="shared" si="1"/>
        <v>TB</v>
      </c>
      <c r="I13" s="48"/>
    </row>
    <row r="14" spans="1:20" s="33" customFormat="1" ht="28.5" customHeight="1" x14ac:dyDescent="0.2">
      <c r="A14" s="35">
        <v>3</v>
      </c>
      <c r="B14" s="52">
        <v>23001631</v>
      </c>
      <c r="C14" s="55" t="s">
        <v>100</v>
      </c>
      <c r="D14" s="56" t="s">
        <v>80</v>
      </c>
      <c r="E14" s="36">
        <v>45</v>
      </c>
      <c r="F14" s="37" t="str">
        <f t="shared" si="0"/>
        <v>Yếu</v>
      </c>
      <c r="G14" s="36">
        <v>45</v>
      </c>
      <c r="H14" s="37" t="str">
        <f t="shared" si="1"/>
        <v>Yếu</v>
      </c>
      <c r="I14" s="48"/>
    </row>
    <row r="15" spans="1:20" s="33" customFormat="1" ht="28.5" customHeight="1" x14ac:dyDescent="0.2">
      <c r="A15" s="35">
        <v>4</v>
      </c>
      <c r="B15" s="52">
        <v>23004773</v>
      </c>
      <c r="C15" s="55" t="s">
        <v>101</v>
      </c>
      <c r="D15" s="56" t="s">
        <v>81</v>
      </c>
      <c r="E15" s="36">
        <v>57</v>
      </c>
      <c r="F15" s="37" t="str">
        <f t="shared" si="0"/>
        <v>TB</v>
      </c>
      <c r="G15" s="36">
        <v>57</v>
      </c>
      <c r="H15" s="37" t="str">
        <f t="shared" si="1"/>
        <v>TB</v>
      </c>
      <c r="I15" s="48"/>
    </row>
    <row r="16" spans="1:20" s="33" customFormat="1" ht="28.5" customHeight="1" x14ac:dyDescent="0.2">
      <c r="A16" s="35">
        <v>5</v>
      </c>
      <c r="B16" s="52">
        <v>23000422</v>
      </c>
      <c r="C16" s="55" t="s">
        <v>102</v>
      </c>
      <c r="D16" s="56" t="s">
        <v>103</v>
      </c>
      <c r="E16" s="36">
        <v>45</v>
      </c>
      <c r="F16" s="37" t="str">
        <f t="shared" si="0"/>
        <v>Yếu</v>
      </c>
      <c r="G16" s="36">
        <v>45</v>
      </c>
      <c r="H16" s="37" t="str">
        <f t="shared" si="1"/>
        <v>Yếu</v>
      </c>
      <c r="I16" s="48"/>
    </row>
    <row r="17" spans="1:9" s="33" customFormat="1" ht="28.5" customHeight="1" x14ac:dyDescent="0.2">
      <c r="A17" s="35">
        <v>6</v>
      </c>
      <c r="B17" s="52">
        <v>23006118</v>
      </c>
      <c r="C17" s="55" t="s">
        <v>104</v>
      </c>
      <c r="D17" s="56" t="s">
        <v>105</v>
      </c>
      <c r="E17" s="36">
        <v>51</v>
      </c>
      <c r="F17" s="37" t="str">
        <f t="shared" si="0"/>
        <v>TB</v>
      </c>
      <c r="G17" s="36">
        <v>51</v>
      </c>
      <c r="H17" s="37" t="str">
        <f t="shared" si="1"/>
        <v>TB</v>
      </c>
      <c r="I17" s="48"/>
    </row>
    <row r="18" spans="1:9" s="33" customFormat="1" ht="28.5" customHeight="1" x14ac:dyDescent="0.2">
      <c r="A18" s="35">
        <v>7</v>
      </c>
      <c r="B18" s="52">
        <v>23000511</v>
      </c>
      <c r="C18" s="55" t="s">
        <v>106</v>
      </c>
      <c r="D18" s="56" t="s">
        <v>107</v>
      </c>
      <c r="E18" s="36">
        <v>50</v>
      </c>
      <c r="F18" s="37" t="str">
        <f t="shared" si="0"/>
        <v>TB</v>
      </c>
      <c r="G18" s="36">
        <v>50</v>
      </c>
      <c r="H18" s="37" t="str">
        <f t="shared" si="1"/>
        <v>TB</v>
      </c>
      <c r="I18" s="48"/>
    </row>
    <row r="19" spans="1:9" s="33" customFormat="1" ht="28.5" customHeight="1" x14ac:dyDescent="0.2">
      <c r="A19" s="35">
        <v>8</v>
      </c>
      <c r="B19" s="52">
        <v>23002552</v>
      </c>
      <c r="C19" s="55" t="s">
        <v>108</v>
      </c>
      <c r="D19" s="56" t="s">
        <v>109</v>
      </c>
      <c r="E19" s="89">
        <v>62</v>
      </c>
      <c r="F19" s="37" t="str">
        <f t="shared" si="0"/>
        <v>TB</v>
      </c>
      <c r="G19" s="36">
        <v>57</v>
      </c>
      <c r="H19" s="37" t="str">
        <f t="shared" si="1"/>
        <v>TB</v>
      </c>
      <c r="I19" s="48"/>
    </row>
    <row r="20" spans="1:9" s="33" customFormat="1" ht="28.5" customHeight="1" x14ac:dyDescent="0.2">
      <c r="A20" s="35">
        <v>9</v>
      </c>
      <c r="B20" s="52">
        <v>23001235</v>
      </c>
      <c r="C20" s="55" t="s">
        <v>113</v>
      </c>
      <c r="D20" s="56" t="s">
        <v>111</v>
      </c>
      <c r="E20" s="36">
        <v>53</v>
      </c>
      <c r="F20" s="37" t="str">
        <f t="shared" si="0"/>
        <v>TB</v>
      </c>
      <c r="G20" s="36">
        <v>53</v>
      </c>
      <c r="H20" s="37" t="str">
        <f t="shared" si="1"/>
        <v>TB</v>
      </c>
      <c r="I20" s="48"/>
    </row>
    <row r="21" spans="1:9" s="33" customFormat="1" ht="28.5" customHeight="1" x14ac:dyDescent="0.2">
      <c r="A21" s="35">
        <v>10</v>
      </c>
      <c r="B21" s="52">
        <v>23001130</v>
      </c>
      <c r="C21" s="55" t="s">
        <v>112</v>
      </c>
      <c r="D21" s="56" t="s">
        <v>111</v>
      </c>
      <c r="E21" s="36">
        <v>54</v>
      </c>
      <c r="F21" s="37" t="str">
        <f t="shared" si="0"/>
        <v>TB</v>
      </c>
      <c r="G21" s="36">
        <v>54</v>
      </c>
      <c r="H21" s="37" t="str">
        <f t="shared" si="1"/>
        <v>TB</v>
      </c>
      <c r="I21" s="48"/>
    </row>
    <row r="22" spans="1:9" s="33" customFormat="1" ht="28.5" customHeight="1" x14ac:dyDescent="0.2">
      <c r="A22" s="35">
        <v>11</v>
      </c>
      <c r="B22" s="52">
        <v>23001670</v>
      </c>
      <c r="C22" s="55" t="s">
        <v>110</v>
      </c>
      <c r="D22" s="56" t="s">
        <v>111</v>
      </c>
      <c r="E22" s="36">
        <v>50</v>
      </c>
      <c r="F22" s="37" t="str">
        <f t="shared" si="0"/>
        <v>TB</v>
      </c>
      <c r="G22" s="36">
        <v>50</v>
      </c>
      <c r="H22" s="37" t="str">
        <f t="shared" si="1"/>
        <v>TB</v>
      </c>
      <c r="I22" s="48"/>
    </row>
    <row r="23" spans="1:9" s="33" customFormat="1" ht="28.5" customHeight="1" x14ac:dyDescent="0.2">
      <c r="A23" s="35">
        <v>12</v>
      </c>
      <c r="B23" s="52">
        <v>23001251</v>
      </c>
      <c r="C23" s="55" t="s">
        <v>115</v>
      </c>
      <c r="D23" s="56" t="s">
        <v>92</v>
      </c>
      <c r="E23" s="36">
        <v>50</v>
      </c>
      <c r="F23" s="37" t="str">
        <f t="shared" si="0"/>
        <v>TB</v>
      </c>
      <c r="G23" s="36">
        <v>50</v>
      </c>
      <c r="H23" s="37" t="str">
        <f t="shared" si="1"/>
        <v>TB</v>
      </c>
      <c r="I23" s="48"/>
    </row>
    <row r="24" spans="1:9" s="33" customFormat="1" ht="28.5" customHeight="1" x14ac:dyDescent="0.2">
      <c r="A24" s="35">
        <v>13</v>
      </c>
      <c r="B24" s="52">
        <v>23001016</v>
      </c>
      <c r="C24" s="55" t="s">
        <v>114</v>
      </c>
      <c r="D24" s="56" t="s">
        <v>92</v>
      </c>
      <c r="E24" s="36">
        <v>50</v>
      </c>
      <c r="F24" s="37" t="str">
        <f t="shared" si="0"/>
        <v>TB</v>
      </c>
      <c r="G24" s="36">
        <v>50</v>
      </c>
      <c r="H24" s="37" t="str">
        <f t="shared" si="1"/>
        <v>TB</v>
      </c>
      <c r="I24" s="48"/>
    </row>
    <row r="25" spans="1:9" s="33" customFormat="1" ht="28.5" customHeight="1" x14ac:dyDescent="0.2">
      <c r="A25" s="35">
        <v>14</v>
      </c>
      <c r="B25" s="52">
        <v>23001520</v>
      </c>
      <c r="C25" s="55" t="s">
        <v>116</v>
      </c>
      <c r="D25" s="56" t="s">
        <v>117</v>
      </c>
      <c r="E25" s="36">
        <v>54</v>
      </c>
      <c r="F25" s="37" t="str">
        <f t="shared" si="0"/>
        <v>TB</v>
      </c>
      <c r="G25" s="36">
        <v>54</v>
      </c>
      <c r="H25" s="37" t="str">
        <f t="shared" si="1"/>
        <v>TB</v>
      </c>
      <c r="I25" s="48"/>
    </row>
    <row r="26" spans="1:9" s="33" customFormat="1" ht="28.5" customHeight="1" x14ac:dyDescent="0.2">
      <c r="A26" s="35">
        <v>15</v>
      </c>
      <c r="B26" s="52">
        <v>23001772</v>
      </c>
      <c r="C26" s="55" t="s">
        <v>118</v>
      </c>
      <c r="D26" s="56" t="s">
        <v>93</v>
      </c>
      <c r="E26" s="36">
        <v>54</v>
      </c>
      <c r="F26" s="37" t="str">
        <f t="shared" si="0"/>
        <v>TB</v>
      </c>
      <c r="G26" s="36">
        <v>54</v>
      </c>
      <c r="H26" s="37" t="str">
        <f t="shared" si="1"/>
        <v>TB</v>
      </c>
      <c r="I26" s="48"/>
    </row>
    <row r="27" spans="1:9" s="33" customFormat="1" ht="28.5" customHeight="1" x14ac:dyDescent="0.2">
      <c r="A27" s="35">
        <v>16</v>
      </c>
      <c r="B27" s="52">
        <v>23002409</v>
      </c>
      <c r="C27" s="55" t="s">
        <v>119</v>
      </c>
      <c r="D27" s="56" t="s">
        <v>93</v>
      </c>
      <c r="E27" s="89">
        <v>61</v>
      </c>
      <c r="F27" s="37" t="str">
        <f t="shared" si="0"/>
        <v>TB</v>
      </c>
      <c r="G27" s="36">
        <v>56</v>
      </c>
      <c r="H27" s="37" t="str">
        <f t="shared" si="1"/>
        <v>TB</v>
      </c>
      <c r="I27" s="48"/>
    </row>
    <row r="28" spans="1:9" s="33" customFormat="1" ht="28.5" customHeight="1" x14ac:dyDescent="0.2">
      <c r="A28" s="35">
        <v>17</v>
      </c>
      <c r="B28" s="52">
        <v>23001267</v>
      </c>
      <c r="C28" s="55" t="s">
        <v>120</v>
      </c>
      <c r="D28" s="56" t="s">
        <v>121</v>
      </c>
      <c r="E28" s="36">
        <v>53</v>
      </c>
      <c r="F28" s="37" t="str">
        <f t="shared" si="0"/>
        <v>TB</v>
      </c>
      <c r="G28" s="36">
        <v>53</v>
      </c>
      <c r="H28" s="37" t="str">
        <f t="shared" si="1"/>
        <v>TB</v>
      </c>
      <c r="I28" s="48"/>
    </row>
    <row r="29" spans="1:9" s="33" customFormat="1" ht="28.5" customHeight="1" x14ac:dyDescent="0.2">
      <c r="A29" s="35">
        <v>18</v>
      </c>
      <c r="B29" s="52">
        <v>23001143</v>
      </c>
      <c r="C29" s="55" t="s">
        <v>122</v>
      </c>
      <c r="D29" s="56" t="s">
        <v>94</v>
      </c>
      <c r="E29" s="36">
        <v>60</v>
      </c>
      <c r="F29" s="37" t="str">
        <f t="shared" si="0"/>
        <v>TB</v>
      </c>
      <c r="G29" s="36">
        <v>60</v>
      </c>
      <c r="H29" s="37" t="str">
        <f t="shared" si="1"/>
        <v>TB</v>
      </c>
      <c r="I29" s="48"/>
    </row>
    <row r="30" spans="1:9" s="33" customFormat="1" ht="28.5" customHeight="1" x14ac:dyDescent="0.2">
      <c r="A30" s="35">
        <v>19</v>
      </c>
      <c r="B30" s="52">
        <v>23001988</v>
      </c>
      <c r="C30" s="55" t="s">
        <v>123</v>
      </c>
      <c r="D30" s="56" t="s">
        <v>124</v>
      </c>
      <c r="E30" s="36">
        <v>56</v>
      </c>
      <c r="F30" s="37" t="str">
        <f t="shared" si="0"/>
        <v>TB</v>
      </c>
      <c r="G30" s="36">
        <v>56</v>
      </c>
      <c r="H30" s="37" t="str">
        <f t="shared" si="1"/>
        <v>TB</v>
      </c>
      <c r="I30" s="48"/>
    </row>
    <row r="31" spans="1:9" s="33" customFormat="1" ht="28.5" customHeight="1" x14ac:dyDescent="0.2">
      <c r="A31" s="35">
        <v>20</v>
      </c>
      <c r="B31" s="52">
        <v>23001730</v>
      </c>
      <c r="C31" s="55" t="s">
        <v>125</v>
      </c>
      <c r="D31" s="56" t="s">
        <v>82</v>
      </c>
      <c r="E31" s="36">
        <v>51</v>
      </c>
      <c r="F31" s="37" t="str">
        <f t="shared" si="0"/>
        <v>TB</v>
      </c>
      <c r="G31" s="36">
        <v>51</v>
      </c>
      <c r="H31" s="37" t="str">
        <f t="shared" si="1"/>
        <v>TB</v>
      </c>
      <c r="I31" s="48"/>
    </row>
    <row r="32" spans="1:9" s="33" customFormat="1" ht="28.5" customHeight="1" x14ac:dyDescent="0.2">
      <c r="A32" s="35">
        <v>21</v>
      </c>
      <c r="B32" s="52">
        <v>23001633</v>
      </c>
      <c r="C32" s="55" t="s">
        <v>126</v>
      </c>
      <c r="D32" s="56" t="s">
        <v>127</v>
      </c>
      <c r="E32" s="36">
        <v>51</v>
      </c>
      <c r="F32" s="37" t="str">
        <f t="shared" si="0"/>
        <v>TB</v>
      </c>
      <c r="G32" s="36">
        <v>51</v>
      </c>
      <c r="H32" s="37" t="str">
        <f t="shared" si="1"/>
        <v>TB</v>
      </c>
      <c r="I32" s="48"/>
    </row>
    <row r="33" spans="1:9" s="33" customFormat="1" ht="28.5" customHeight="1" x14ac:dyDescent="0.2">
      <c r="A33" s="35">
        <v>22</v>
      </c>
      <c r="B33" s="52">
        <v>23002574</v>
      </c>
      <c r="C33" s="55" t="s">
        <v>128</v>
      </c>
      <c r="D33" s="56" t="s">
        <v>83</v>
      </c>
      <c r="E33" s="36">
        <v>50</v>
      </c>
      <c r="F33" s="37" t="str">
        <f t="shared" si="0"/>
        <v>TB</v>
      </c>
      <c r="G33" s="36">
        <v>50</v>
      </c>
      <c r="H33" s="37" t="str">
        <f t="shared" si="1"/>
        <v>TB</v>
      </c>
      <c r="I33" s="48"/>
    </row>
    <row r="34" spans="1:9" s="33" customFormat="1" ht="28.5" customHeight="1" x14ac:dyDescent="0.2">
      <c r="A34" s="35">
        <v>23</v>
      </c>
      <c r="B34" s="52">
        <v>23001506</v>
      </c>
      <c r="C34" s="55" t="s">
        <v>130</v>
      </c>
      <c r="D34" s="56" t="s">
        <v>84</v>
      </c>
      <c r="E34" s="36">
        <v>45</v>
      </c>
      <c r="F34" s="37" t="str">
        <f t="shared" si="0"/>
        <v>Yếu</v>
      </c>
      <c r="G34" s="36">
        <v>45</v>
      </c>
      <c r="H34" s="37" t="str">
        <f t="shared" si="1"/>
        <v>Yếu</v>
      </c>
      <c r="I34" s="48"/>
    </row>
    <row r="35" spans="1:9" s="33" customFormat="1" ht="28.5" customHeight="1" x14ac:dyDescent="0.2">
      <c r="A35" s="35">
        <v>24</v>
      </c>
      <c r="B35" s="52">
        <v>23001187</v>
      </c>
      <c r="C35" s="55" t="s">
        <v>131</v>
      </c>
      <c r="D35" s="56" t="s">
        <v>132</v>
      </c>
      <c r="E35" s="36">
        <v>58</v>
      </c>
      <c r="F35" s="37" t="str">
        <f t="shared" si="0"/>
        <v>TB</v>
      </c>
      <c r="G35" s="36">
        <v>58</v>
      </c>
      <c r="H35" s="37" t="str">
        <f t="shared" si="1"/>
        <v>TB</v>
      </c>
      <c r="I35" s="48"/>
    </row>
    <row r="36" spans="1:9" s="33" customFormat="1" ht="28.5" customHeight="1" x14ac:dyDescent="0.2">
      <c r="A36" s="35">
        <v>25</v>
      </c>
      <c r="B36" s="52">
        <v>23001761</v>
      </c>
      <c r="C36" s="55" t="s">
        <v>110</v>
      </c>
      <c r="D36" s="56" t="s">
        <v>133</v>
      </c>
      <c r="E36" s="36">
        <v>50</v>
      </c>
      <c r="F36" s="37" t="str">
        <f t="shared" si="0"/>
        <v>TB</v>
      </c>
      <c r="G36" s="36">
        <v>50</v>
      </c>
      <c r="H36" s="37" t="str">
        <f t="shared" si="1"/>
        <v>TB</v>
      </c>
      <c r="I36" s="48"/>
    </row>
    <row r="37" spans="1:9" s="33" customFormat="1" ht="28.5" customHeight="1" x14ac:dyDescent="0.2">
      <c r="A37" s="35">
        <v>26</v>
      </c>
      <c r="B37" s="52">
        <v>23001262</v>
      </c>
      <c r="C37" s="55" t="s">
        <v>134</v>
      </c>
      <c r="D37" s="56" t="s">
        <v>135</v>
      </c>
      <c r="E37" s="36">
        <v>50</v>
      </c>
      <c r="F37" s="37" t="str">
        <f t="shared" si="0"/>
        <v>TB</v>
      </c>
      <c r="G37" s="36">
        <v>50</v>
      </c>
      <c r="H37" s="37" t="str">
        <f t="shared" si="1"/>
        <v>TB</v>
      </c>
      <c r="I37" s="48"/>
    </row>
    <row r="38" spans="1:9" s="33" customFormat="1" ht="28.5" customHeight="1" x14ac:dyDescent="0.2">
      <c r="A38" s="35">
        <v>27</v>
      </c>
      <c r="B38" s="52">
        <v>23004656</v>
      </c>
      <c r="C38" s="55" t="s">
        <v>136</v>
      </c>
      <c r="D38" s="56" t="s">
        <v>85</v>
      </c>
      <c r="E38" s="36">
        <v>50</v>
      </c>
      <c r="F38" s="37" t="str">
        <f t="shared" si="0"/>
        <v>TB</v>
      </c>
      <c r="G38" s="36">
        <v>50</v>
      </c>
      <c r="H38" s="37" t="str">
        <f t="shared" si="1"/>
        <v>TB</v>
      </c>
      <c r="I38" s="48"/>
    </row>
    <row r="39" spans="1:9" s="33" customFormat="1" ht="28.5" customHeight="1" x14ac:dyDescent="0.2">
      <c r="A39" s="35">
        <v>28</v>
      </c>
      <c r="B39" s="52">
        <v>23001137</v>
      </c>
      <c r="C39" s="55" t="s">
        <v>137</v>
      </c>
      <c r="D39" s="56" t="s">
        <v>85</v>
      </c>
      <c r="E39" s="88">
        <v>63</v>
      </c>
      <c r="F39" s="37" t="str">
        <f t="shared" si="0"/>
        <v>TB</v>
      </c>
      <c r="G39" s="36">
        <v>58</v>
      </c>
      <c r="H39" s="37" t="str">
        <f t="shared" si="1"/>
        <v>TB</v>
      </c>
      <c r="I39" s="48"/>
    </row>
    <row r="40" spans="1:9" s="33" customFormat="1" ht="28.5" customHeight="1" x14ac:dyDescent="0.2">
      <c r="A40" s="35">
        <v>29</v>
      </c>
      <c r="B40" s="52">
        <v>23000760</v>
      </c>
      <c r="C40" s="55" t="s">
        <v>140</v>
      </c>
      <c r="D40" s="56" t="s">
        <v>139</v>
      </c>
      <c r="E40" s="36">
        <v>54</v>
      </c>
      <c r="F40" s="37" t="str">
        <f t="shared" si="0"/>
        <v>TB</v>
      </c>
      <c r="G40" s="36">
        <v>54</v>
      </c>
      <c r="H40" s="37" t="str">
        <f t="shared" si="1"/>
        <v>TB</v>
      </c>
      <c r="I40" s="48"/>
    </row>
    <row r="41" spans="1:9" s="33" customFormat="1" ht="28.5" customHeight="1" x14ac:dyDescent="0.2">
      <c r="A41" s="35">
        <v>30</v>
      </c>
      <c r="B41" s="52">
        <v>23000714</v>
      </c>
      <c r="C41" s="55" t="s">
        <v>138</v>
      </c>
      <c r="D41" s="56" t="s">
        <v>139</v>
      </c>
      <c r="E41" s="36">
        <v>51</v>
      </c>
      <c r="F41" s="37" t="str">
        <f t="shared" si="0"/>
        <v>TB</v>
      </c>
      <c r="G41" s="36">
        <v>51</v>
      </c>
      <c r="H41" s="37" t="str">
        <f t="shared" si="1"/>
        <v>TB</v>
      </c>
      <c r="I41" s="48"/>
    </row>
    <row r="42" spans="1:9" s="33" customFormat="1" ht="28.5" customHeight="1" x14ac:dyDescent="0.2">
      <c r="A42" s="35">
        <v>31</v>
      </c>
      <c r="B42" s="52">
        <v>23000211</v>
      </c>
      <c r="C42" s="55" t="s">
        <v>141</v>
      </c>
      <c r="D42" s="56" t="s">
        <v>142</v>
      </c>
      <c r="E42" s="36">
        <v>52</v>
      </c>
      <c r="F42" s="37" t="str">
        <f t="shared" si="0"/>
        <v>TB</v>
      </c>
      <c r="G42" s="36">
        <v>52</v>
      </c>
      <c r="H42" s="37" t="str">
        <f t="shared" si="1"/>
        <v>TB</v>
      </c>
      <c r="I42" s="48"/>
    </row>
    <row r="43" spans="1:9" s="33" customFormat="1" ht="28.5" customHeight="1" x14ac:dyDescent="0.2">
      <c r="A43" s="35">
        <v>32</v>
      </c>
      <c r="B43" s="52">
        <v>23001639</v>
      </c>
      <c r="C43" s="55" t="s">
        <v>143</v>
      </c>
      <c r="D43" s="56" t="s">
        <v>144</v>
      </c>
      <c r="E43" s="36">
        <v>54</v>
      </c>
      <c r="F43" s="37" t="str">
        <f t="shared" si="0"/>
        <v>TB</v>
      </c>
      <c r="G43" s="36">
        <v>54</v>
      </c>
      <c r="H43" s="37" t="str">
        <f t="shared" si="1"/>
        <v>TB</v>
      </c>
      <c r="I43" s="48"/>
    </row>
    <row r="44" spans="1:9" s="33" customFormat="1" ht="28.5" customHeight="1" x14ac:dyDescent="0.2">
      <c r="A44" s="35">
        <v>33</v>
      </c>
      <c r="B44" s="52">
        <v>23001749</v>
      </c>
      <c r="C44" s="55" t="s">
        <v>145</v>
      </c>
      <c r="D44" s="56" t="s">
        <v>146</v>
      </c>
      <c r="E44" s="36">
        <v>50</v>
      </c>
      <c r="F44" s="37" t="str">
        <f t="shared" si="0"/>
        <v>TB</v>
      </c>
      <c r="G44" s="36">
        <v>50</v>
      </c>
      <c r="H44" s="37" t="str">
        <f t="shared" si="1"/>
        <v>TB</v>
      </c>
      <c r="I44" s="48"/>
    </row>
    <row r="45" spans="1:9" s="33" customFormat="1" ht="28.5" customHeight="1" x14ac:dyDescent="0.2">
      <c r="A45" s="35">
        <v>34</v>
      </c>
      <c r="B45" s="52">
        <v>23002493</v>
      </c>
      <c r="C45" s="55" t="s">
        <v>147</v>
      </c>
      <c r="D45" s="56" t="s">
        <v>95</v>
      </c>
      <c r="E45" s="36">
        <v>50</v>
      </c>
      <c r="F45" s="37" t="str">
        <f t="shared" si="0"/>
        <v>TB</v>
      </c>
      <c r="G45" s="36">
        <v>50</v>
      </c>
      <c r="H45" s="37" t="str">
        <f t="shared" si="1"/>
        <v>TB</v>
      </c>
      <c r="I45" s="48"/>
    </row>
    <row r="46" spans="1:9" s="33" customFormat="1" ht="28.5" customHeight="1" x14ac:dyDescent="0.2">
      <c r="A46" s="35">
        <v>35</v>
      </c>
      <c r="B46" s="52">
        <v>23001762</v>
      </c>
      <c r="C46" s="55" t="s">
        <v>148</v>
      </c>
      <c r="D46" s="56" t="s">
        <v>149</v>
      </c>
      <c r="E46" s="36">
        <v>50</v>
      </c>
      <c r="F46" s="37" t="str">
        <f t="shared" si="0"/>
        <v>TB</v>
      </c>
      <c r="G46" s="36">
        <v>50</v>
      </c>
      <c r="H46" s="37" t="str">
        <f t="shared" si="1"/>
        <v>TB</v>
      </c>
      <c r="I46" s="48"/>
    </row>
    <row r="47" spans="1:9" s="33" customFormat="1" ht="28.5" customHeight="1" x14ac:dyDescent="0.2">
      <c r="A47" s="35">
        <v>36</v>
      </c>
      <c r="B47" s="52">
        <v>23001515</v>
      </c>
      <c r="C47" s="55" t="s">
        <v>152</v>
      </c>
      <c r="D47" s="56" t="s">
        <v>151</v>
      </c>
      <c r="E47" s="36">
        <v>45</v>
      </c>
      <c r="F47" s="37" t="str">
        <f t="shared" si="0"/>
        <v>Yếu</v>
      </c>
      <c r="G47" s="36">
        <v>45</v>
      </c>
      <c r="H47" s="37" t="str">
        <f t="shared" si="1"/>
        <v>Yếu</v>
      </c>
      <c r="I47" s="48"/>
    </row>
    <row r="48" spans="1:9" s="33" customFormat="1" ht="28.5" customHeight="1" x14ac:dyDescent="0.2">
      <c r="A48" s="35">
        <v>37</v>
      </c>
      <c r="B48" s="52">
        <v>23004295</v>
      </c>
      <c r="C48" s="55" t="s">
        <v>150</v>
      </c>
      <c r="D48" s="56" t="s">
        <v>151</v>
      </c>
      <c r="E48" s="36">
        <v>50</v>
      </c>
      <c r="F48" s="37" t="str">
        <f t="shared" si="0"/>
        <v>TB</v>
      </c>
      <c r="G48" s="36">
        <v>50</v>
      </c>
      <c r="H48" s="37" t="str">
        <f t="shared" si="1"/>
        <v>TB</v>
      </c>
      <c r="I48" s="48"/>
    </row>
    <row r="49" spans="1:9" s="33" customFormat="1" ht="28.5" customHeight="1" x14ac:dyDescent="0.2">
      <c r="A49" s="35">
        <v>38</v>
      </c>
      <c r="B49" s="52">
        <v>23004322</v>
      </c>
      <c r="C49" s="55" t="s">
        <v>153</v>
      </c>
      <c r="D49" s="56" t="s">
        <v>154</v>
      </c>
      <c r="E49" s="36">
        <v>52</v>
      </c>
      <c r="F49" s="37" t="str">
        <f t="shared" si="0"/>
        <v>TB</v>
      </c>
      <c r="G49" s="36">
        <v>52</v>
      </c>
      <c r="H49" s="37" t="str">
        <f t="shared" si="1"/>
        <v>TB</v>
      </c>
      <c r="I49" s="48"/>
    </row>
    <row r="50" spans="1:9" s="33" customFormat="1" ht="28.5" customHeight="1" x14ac:dyDescent="0.2">
      <c r="A50" s="35">
        <v>39</v>
      </c>
      <c r="B50" s="52">
        <v>23000189</v>
      </c>
      <c r="C50" s="55" t="s">
        <v>130</v>
      </c>
      <c r="D50" s="56" t="s">
        <v>96</v>
      </c>
      <c r="E50" s="36">
        <v>51</v>
      </c>
      <c r="F50" s="37" t="str">
        <f t="shared" si="0"/>
        <v>TB</v>
      </c>
      <c r="G50" s="36">
        <v>51</v>
      </c>
      <c r="H50" s="37" t="str">
        <f t="shared" si="1"/>
        <v>TB</v>
      </c>
      <c r="I50" s="48"/>
    </row>
    <row r="51" spans="1:9" s="33" customFormat="1" ht="28.5" customHeight="1" x14ac:dyDescent="0.2">
      <c r="A51" s="35">
        <v>40</v>
      </c>
      <c r="B51" s="52">
        <v>23000910</v>
      </c>
      <c r="C51" s="55" t="s">
        <v>155</v>
      </c>
      <c r="D51" s="56" t="s">
        <v>156</v>
      </c>
      <c r="E51" s="36">
        <v>57</v>
      </c>
      <c r="F51" s="37" t="str">
        <f t="shared" si="0"/>
        <v>TB</v>
      </c>
      <c r="G51" s="36">
        <v>57</v>
      </c>
      <c r="H51" s="37" t="str">
        <f t="shared" si="1"/>
        <v>TB</v>
      </c>
      <c r="I51" s="48"/>
    </row>
    <row r="52" spans="1:9" s="33" customFormat="1" ht="28.5" customHeight="1" x14ac:dyDescent="0.2">
      <c r="A52" s="35">
        <v>41</v>
      </c>
      <c r="B52" s="52">
        <v>23001885</v>
      </c>
      <c r="C52" s="55" t="s">
        <v>157</v>
      </c>
      <c r="D52" s="56" t="s">
        <v>97</v>
      </c>
      <c r="E52" s="36">
        <v>50</v>
      </c>
      <c r="F52" s="37" t="str">
        <f t="shared" si="0"/>
        <v>TB</v>
      </c>
      <c r="G52" s="36">
        <v>50</v>
      </c>
      <c r="H52" s="37" t="str">
        <f t="shared" si="1"/>
        <v>TB</v>
      </c>
      <c r="I52" s="48"/>
    </row>
    <row r="53" spans="1:9" s="33" customFormat="1" ht="28.5" customHeight="1" x14ac:dyDescent="0.2">
      <c r="A53" s="35">
        <v>42</v>
      </c>
      <c r="B53" s="52">
        <v>23000761</v>
      </c>
      <c r="C53" s="55" t="s">
        <v>158</v>
      </c>
      <c r="D53" s="56" t="s">
        <v>159</v>
      </c>
      <c r="E53" s="36">
        <v>55</v>
      </c>
      <c r="F53" s="37" t="str">
        <f t="shared" si="0"/>
        <v>TB</v>
      </c>
      <c r="G53" s="36">
        <v>55</v>
      </c>
      <c r="H53" s="37" t="str">
        <f t="shared" si="1"/>
        <v>TB</v>
      </c>
      <c r="I53" s="48"/>
    </row>
    <row r="54" spans="1:9" s="33" customFormat="1" ht="28.5" customHeight="1" x14ac:dyDescent="0.2">
      <c r="A54" s="35">
        <v>43</v>
      </c>
      <c r="B54" s="52">
        <v>23002517</v>
      </c>
      <c r="C54" s="55" t="s">
        <v>160</v>
      </c>
      <c r="D54" s="56" t="s">
        <v>161</v>
      </c>
      <c r="E54" s="36">
        <v>50</v>
      </c>
      <c r="F54" s="37" t="str">
        <f t="shared" si="0"/>
        <v>TB</v>
      </c>
      <c r="G54" s="36">
        <v>50</v>
      </c>
      <c r="H54" s="37" t="str">
        <f t="shared" si="1"/>
        <v>TB</v>
      </c>
      <c r="I54" s="48"/>
    </row>
    <row r="55" spans="1:9" s="33" customFormat="1" ht="28.5" customHeight="1" x14ac:dyDescent="0.2">
      <c r="A55" s="35">
        <v>44</v>
      </c>
      <c r="B55" s="52">
        <v>23001216</v>
      </c>
      <c r="C55" s="55" t="s">
        <v>162</v>
      </c>
      <c r="D55" s="56" t="s">
        <v>163</v>
      </c>
      <c r="E55" s="36">
        <v>53</v>
      </c>
      <c r="F55" s="37" t="str">
        <f t="shared" si="0"/>
        <v>TB</v>
      </c>
      <c r="G55" s="36">
        <v>53</v>
      </c>
      <c r="H55" s="37" t="str">
        <f t="shared" si="1"/>
        <v>TB</v>
      </c>
      <c r="I55" s="48"/>
    </row>
    <row r="56" spans="1:9" s="33" customFormat="1" ht="28.5" customHeight="1" x14ac:dyDescent="0.2">
      <c r="A56" s="35">
        <v>45</v>
      </c>
      <c r="B56" s="52">
        <v>23001756</v>
      </c>
      <c r="C56" s="55" t="s">
        <v>164</v>
      </c>
      <c r="D56" s="56" t="s">
        <v>165</v>
      </c>
      <c r="E56" s="36">
        <v>50</v>
      </c>
      <c r="F56" s="37" t="str">
        <f t="shared" si="0"/>
        <v>TB</v>
      </c>
      <c r="G56" s="36">
        <v>50</v>
      </c>
      <c r="H56" s="37" t="str">
        <f t="shared" si="1"/>
        <v>TB</v>
      </c>
      <c r="I56" s="48"/>
    </row>
    <row r="57" spans="1:9" s="33" customFormat="1" ht="28.5" customHeight="1" x14ac:dyDescent="0.2">
      <c r="A57" s="35">
        <v>46</v>
      </c>
      <c r="B57" s="52">
        <v>23001176</v>
      </c>
      <c r="C57" s="55" t="s">
        <v>125</v>
      </c>
      <c r="D57" s="56" t="s">
        <v>166</v>
      </c>
      <c r="E57" s="36">
        <v>52</v>
      </c>
      <c r="F57" s="37" t="str">
        <f t="shared" si="0"/>
        <v>TB</v>
      </c>
      <c r="G57" s="36">
        <v>52</v>
      </c>
      <c r="H57" s="37" t="str">
        <f t="shared" si="1"/>
        <v>TB</v>
      </c>
      <c r="I57" s="48"/>
    </row>
    <row r="58" spans="1:9" s="33" customFormat="1" ht="28.5" customHeight="1" x14ac:dyDescent="0.2">
      <c r="A58" s="35">
        <v>47</v>
      </c>
      <c r="B58" s="52">
        <v>23001745</v>
      </c>
      <c r="C58" s="55" t="s">
        <v>167</v>
      </c>
      <c r="D58" s="56" t="s">
        <v>168</v>
      </c>
      <c r="E58" s="36">
        <v>54</v>
      </c>
      <c r="F58" s="37" t="str">
        <f t="shared" si="0"/>
        <v>TB</v>
      </c>
      <c r="G58" s="36">
        <v>54</v>
      </c>
      <c r="H58" s="37" t="str">
        <f t="shared" si="1"/>
        <v>TB</v>
      </c>
      <c r="I58" s="48"/>
    </row>
    <row r="59" spans="1:9" s="33" customFormat="1" ht="28.5" customHeight="1" x14ac:dyDescent="0.2">
      <c r="A59" s="35">
        <v>48</v>
      </c>
      <c r="B59" s="52">
        <v>23002337</v>
      </c>
      <c r="C59" s="55" t="s">
        <v>169</v>
      </c>
      <c r="D59" s="56" t="s">
        <v>86</v>
      </c>
      <c r="E59" s="36">
        <v>50</v>
      </c>
      <c r="F59" s="37" t="str">
        <f t="shared" si="0"/>
        <v>TB</v>
      </c>
      <c r="G59" s="36">
        <v>50</v>
      </c>
      <c r="H59" s="37" t="str">
        <f t="shared" si="1"/>
        <v>TB</v>
      </c>
      <c r="I59" s="48"/>
    </row>
    <row r="60" spans="1:9" s="33" customFormat="1" ht="28.5" customHeight="1" x14ac:dyDescent="0.2">
      <c r="A60" s="35">
        <v>49</v>
      </c>
      <c r="B60" s="52">
        <v>23000754</v>
      </c>
      <c r="C60" s="55" t="s">
        <v>170</v>
      </c>
      <c r="D60" s="56" t="s">
        <v>86</v>
      </c>
      <c r="E60" s="36">
        <v>50</v>
      </c>
      <c r="F60" s="37" t="str">
        <f t="shared" si="0"/>
        <v>TB</v>
      </c>
      <c r="G60" s="36">
        <v>50</v>
      </c>
      <c r="H60" s="37" t="str">
        <f t="shared" si="1"/>
        <v>TB</v>
      </c>
      <c r="I60" s="48"/>
    </row>
    <row r="61" spans="1:9" s="33" customFormat="1" ht="28.5" customHeight="1" x14ac:dyDescent="0.2">
      <c r="A61" s="35">
        <v>50</v>
      </c>
      <c r="B61" s="52">
        <v>23001541</v>
      </c>
      <c r="C61" s="55" t="s">
        <v>171</v>
      </c>
      <c r="D61" s="56" t="s">
        <v>172</v>
      </c>
      <c r="E61" s="36">
        <v>55</v>
      </c>
      <c r="F61" s="37" t="str">
        <f t="shared" si="0"/>
        <v>TB</v>
      </c>
      <c r="G61" s="36">
        <v>55</v>
      </c>
      <c r="H61" s="37" t="str">
        <f t="shared" si="1"/>
        <v>TB</v>
      </c>
      <c r="I61" s="48"/>
    </row>
    <row r="62" spans="1:9" s="33" customFormat="1" ht="28.5" customHeight="1" x14ac:dyDescent="0.2">
      <c r="A62" s="35">
        <v>51</v>
      </c>
      <c r="B62" s="52">
        <v>23001620</v>
      </c>
      <c r="C62" s="55" t="s">
        <v>173</v>
      </c>
      <c r="D62" s="56" t="s">
        <v>172</v>
      </c>
      <c r="E62" s="36">
        <v>50</v>
      </c>
      <c r="F62" s="37" t="str">
        <f t="shared" si="0"/>
        <v>TB</v>
      </c>
      <c r="G62" s="36">
        <v>50</v>
      </c>
      <c r="H62" s="37" t="str">
        <f t="shared" si="1"/>
        <v>TB</v>
      </c>
      <c r="I62" s="48"/>
    </row>
    <row r="63" spans="1:9" s="33" customFormat="1" ht="28.5" customHeight="1" x14ac:dyDescent="0.2">
      <c r="A63" s="35">
        <v>52</v>
      </c>
      <c r="B63" s="52">
        <v>23002222</v>
      </c>
      <c r="C63" s="55" t="s">
        <v>129</v>
      </c>
      <c r="D63" s="56" t="s">
        <v>174</v>
      </c>
      <c r="E63" s="36">
        <v>50</v>
      </c>
      <c r="F63" s="37" t="str">
        <f t="shared" si="0"/>
        <v>TB</v>
      </c>
      <c r="G63" s="36">
        <v>50</v>
      </c>
      <c r="H63" s="37" t="str">
        <f t="shared" si="1"/>
        <v>TB</v>
      </c>
      <c r="I63" s="48"/>
    </row>
    <row r="64" spans="1:9" ht="20.100000000000001" customHeight="1" x14ac:dyDescent="0.25">
      <c r="A64" s="38"/>
      <c r="B64" s="38"/>
      <c r="C64" s="143" t="s">
        <v>192</v>
      </c>
      <c r="D64" s="143"/>
      <c r="E64" s="143"/>
      <c r="F64" s="143"/>
      <c r="G64" s="143"/>
      <c r="H64" s="143"/>
      <c r="I64" s="143"/>
    </row>
    <row r="65" spans="1:10" ht="18" customHeight="1" x14ac:dyDescent="0.25">
      <c r="A65" s="39"/>
      <c r="B65" s="39"/>
      <c r="C65" s="144" t="s">
        <v>193</v>
      </c>
      <c r="D65" s="144"/>
      <c r="E65" s="145" t="s">
        <v>188</v>
      </c>
      <c r="F65" s="145"/>
      <c r="G65" s="145" t="s">
        <v>189</v>
      </c>
      <c r="H65" s="145"/>
      <c r="I65" s="146" t="s">
        <v>20</v>
      </c>
    </row>
    <row r="66" spans="1:10" s="33" customFormat="1" ht="18" customHeight="1" x14ac:dyDescent="0.2">
      <c r="A66" s="40"/>
      <c r="B66" s="40"/>
      <c r="C66" s="144"/>
      <c r="D66" s="144"/>
      <c r="E66" s="34" t="s">
        <v>194</v>
      </c>
      <c r="F66" s="41" t="s">
        <v>195</v>
      </c>
      <c r="G66" s="34" t="s">
        <v>194</v>
      </c>
      <c r="H66" s="41" t="s">
        <v>195</v>
      </c>
      <c r="I66" s="146"/>
    </row>
    <row r="67" spans="1:10" ht="18" customHeight="1" x14ac:dyDescent="0.25">
      <c r="A67" s="39"/>
      <c r="B67" s="39"/>
      <c r="C67" s="164" t="s">
        <v>196</v>
      </c>
      <c r="D67" s="164"/>
      <c r="E67" s="35">
        <f>COUNTIF(F12:F63,"Xuất sắc")</f>
        <v>0</v>
      </c>
      <c r="F67" s="59">
        <f>E67*100/53</f>
        <v>0</v>
      </c>
      <c r="G67" s="35">
        <f>COUNTIF(H12:H63,"Xuất sắc")</f>
        <v>0</v>
      </c>
      <c r="H67" s="59">
        <f>G67*100/53</f>
        <v>0</v>
      </c>
      <c r="I67" s="61"/>
    </row>
    <row r="68" spans="1:10" ht="18" customHeight="1" x14ac:dyDescent="0.25">
      <c r="A68" s="39"/>
      <c r="B68" s="39"/>
      <c r="C68" s="164" t="s">
        <v>197</v>
      </c>
      <c r="D68" s="164"/>
      <c r="E68" s="35">
        <f>COUNTIF(F12:F63,"Tốt")</f>
        <v>0</v>
      </c>
      <c r="F68" s="59">
        <f t="shared" ref="F68:H72" si="2">E68*100/53</f>
        <v>0</v>
      </c>
      <c r="G68" s="35">
        <f>COUNTIF(H12:H63,"Tốt")</f>
        <v>0</v>
      </c>
      <c r="H68" s="59">
        <f t="shared" si="2"/>
        <v>0</v>
      </c>
      <c r="I68" s="61"/>
    </row>
    <row r="69" spans="1:10" ht="18" customHeight="1" x14ac:dyDescent="0.25">
      <c r="A69" s="39"/>
      <c r="B69" s="39"/>
      <c r="C69" s="164" t="s">
        <v>198</v>
      </c>
      <c r="D69" s="164"/>
      <c r="E69" s="35">
        <f>COUNTIF(F12:F63,"Khá")</f>
        <v>0</v>
      </c>
      <c r="F69" s="59">
        <f t="shared" si="2"/>
        <v>0</v>
      </c>
      <c r="G69" s="35">
        <f>COUNTIF(H12:H63,"Khá")</f>
        <v>0</v>
      </c>
      <c r="H69" s="59">
        <f t="shared" si="2"/>
        <v>0</v>
      </c>
      <c r="I69" s="61"/>
    </row>
    <row r="70" spans="1:10" ht="18" customHeight="1" x14ac:dyDescent="0.25">
      <c r="A70" s="39"/>
      <c r="B70" s="39"/>
      <c r="C70" s="164" t="s">
        <v>199</v>
      </c>
      <c r="D70" s="164"/>
      <c r="E70" s="35">
        <f>COUNTIF(F12:F63,"TB")</f>
        <v>48</v>
      </c>
      <c r="F70" s="59">
        <f t="shared" si="2"/>
        <v>90.566037735849051</v>
      </c>
      <c r="G70" s="35">
        <f>COUNTIF(H12:H63,"TB")</f>
        <v>48</v>
      </c>
      <c r="H70" s="59">
        <f t="shared" si="2"/>
        <v>90.566037735849051</v>
      </c>
      <c r="I70" s="61"/>
    </row>
    <row r="71" spans="1:10" ht="18" customHeight="1" x14ac:dyDescent="0.25">
      <c r="A71" s="39"/>
      <c r="B71" s="39"/>
      <c r="C71" s="164" t="s">
        <v>200</v>
      </c>
      <c r="D71" s="164"/>
      <c r="E71" s="35">
        <f>COUNTIF(F12:F63,"Yếu")</f>
        <v>4</v>
      </c>
      <c r="F71" s="59">
        <f t="shared" si="2"/>
        <v>7.5471698113207548</v>
      </c>
      <c r="G71" s="35">
        <f>COUNTIF(H12:H63,"Yếu")</f>
        <v>4</v>
      </c>
      <c r="H71" s="59">
        <f t="shared" si="2"/>
        <v>7.5471698113207548</v>
      </c>
      <c r="I71" s="61"/>
    </row>
    <row r="72" spans="1:10" ht="18" customHeight="1" x14ac:dyDescent="0.25">
      <c r="A72" s="39"/>
      <c r="B72" s="39"/>
      <c r="C72" s="164" t="s">
        <v>201</v>
      </c>
      <c r="D72" s="164"/>
      <c r="E72" s="35">
        <f>COUNTIF(F12:F63,"Không XL")</f>
        <v>0</v>
      </c>
      <c r="F72" s="59">
        <f t="shared" si="2"/>
        <v>0</v>
      </c>
      <c r="G72" s="35">
        <f>COUNTIF(H12:H63,"Không XL")</f>
        <v>0</v>
      </c>
      <c r="H72" s="59">
        <f t="shared" si="2"/>
        <v>0</v>
      </c>
      <c r="I72" s="61"/>
    </row>
    <row r="73" spans="1:10" x14ac:dyDescent="0.25">
      <c r="C73" s="42"/>
      <c r="D73" s="43"/>
      <c r="F73" s="44"/>
    </row>
    <row r="74" spans="1:10" ht="18" customHeight="1" x14ac:dyDescent="0.25">
      <c r="E74" s="161" t="s">
        <v>206</v>
      </c>
      <c r="F74" s="161"/>
      <c r="G74" s="161"/>
      <c r="H74" s="161"/>
      <c r="I74" s="161"/>
    </row>
    <row r="75" spans="1:10" s="46" customFormat="1" ht="18" customHeight="1" x14ac:dyDescent="0.2">
      <c r="A75" s="162" t="s">
        <v>216</v>
      </c>
      <c r="B75" s="162"/>
      <c r="C75" s="162"/>
      <c r="D75" s="163" t="s">
        <v>215</v>
      </c>
      <c r="E75" s="163"/>
      <c r="F75" s="163"/>
      <c r="G75" s="162" t="s">
        <v>188</v>
      </c>
      <c r="H75" s="162"/>
      <c r="I75" s="162"/>
      <c r="J75" s="60"/>
    </row>
    <row r="76" spans="1:10" ht="18" customHeight="1" x14ac:dyDescent="0.25"/>
    <row r="77" spans="1:10" ht="18" customHeight="1" x14ac:dyDescent="0.25"/>
    <row r="78" spans="1:10" ht="18" customHeight="1" x14ac:dyDescent="0.25"/>
    <row r="79" spans="1:10" ht="18" customHeight="1" x14ac:dyDescent="0.25"/>
  </sheetData>
  <mergeCells count="31">
    <mergeCell ref="E74:I74"/>
    <mergeCell ref="G75:I75"/>
    <mergeCell ref="D75:F75"/>
    <mergeCell ref="C67:D67"/>
    <mergeCell ref="A75:C75"/>
    <mergeCell ref="C68:D68"/>
    <mergeCell ref="C69:D69"/>
    <mergeCell ref="C70:D70"/>
    <mergeCell ref="C71:D71"/>
    <mergeCell ref="C72:D72"/>
    <mergeCell ref="A5:D5"/>
    <mergeCell ref="A6:I6"/>
    <mergeCell ref="A7:I7"/>
    <mergeCell ref="A8:I8"/>
    <mergeCell ref="A10:A11"/>
    <mergeCell ref="B10:B11"/>
    <mergeCell ref="C10:D11"/>
    <mergeCell ref="E10:F10"/>
    <mergeCell ref="G10:H10"/>
    <mergeCell ref="I10:I11"/>
    <mergeCell ref="C64:I64"/>
    <mergeCell ref="C65:D66"/>
    <mergeCell ref="E65:F65"/>
    <mergeCell ref="G65:H65"/>
    <mergeCell ref="I65:I66"/>
    <mergeCell ref="A2:D2"/>
    <mergeCell ref="E2:I2"/>
    <mergeCell ref="A3:D3"/>
    <mergeCell ref="E3:I3"/>
    <mergeCell ref="A4:D4"/>
    <mergeCell ref="E4:I4"/>
  </mergeCells>
  <conditionalFormatting sqref="F12:F63 H12:H63">
    <cfRule type="cellIs" dxfId="1" priority="3" stopIfTrue="1" operator="equal">
      <formula>"SVG"</formula>
    </cfRule>
    <cfRule type="cellIs" dxfId="0" priority="4" stopIfTrue="1" operator="equal">
      <formula>"SVXS"</formula>
    </cfRule>
  </conditionalFormatting>
  <pageMargins left="0.59055118110236227" right="0.27559055118110237" top="0.55118110236220474" bottom="0.31496062992125984" header="0.31496062992125984" footer="0.27559055118110237"/>
  <pageSetup paperSize="9" orientation="portrait" verticalDpi="0" r:id="rId1"/>
  <headerFooter differentFirst="1">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BIÊN BẢN HỌP LỚP</vt:lpstr>
      <vt:lpstr>BẢNG ĐIỂM</vt:lpstr>
      <vt:lpstr>BẢNG TỔNG</vt:lpstr>
      <vt:lpstr>'BẢNG ĐIỂM'!Print_Titles</vt:lpstr>
      <vt:lpstr>'BẢNG TỔNG'!Print_Titles</vt:lpstr>
      <vt:lpstr>'BIÊN BẢN HỌP LỚP'!Print_Titles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BillGates</cp:lastModifiedBy>
  <cp:lastPrinted>2024-06-29T01:20:12Z</cp:lastPrinted>
  <dcterms:created xsi:type="dcterms:W3CDTF">2023-12-01T01:41:38Z</dcterms:created>
  <dcterms:modified xsi:type="dcterms:W3CDTF">2024-06-29T13:40:23Z</dcterms:modified>
</cp:coreProperties>
</file>