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Khoa CNTT\Downloads\"/>
    </mc:Choice>
  </mc:AlternateContent>
  <xr:revisionPtr revIDLastSave="0" documentId="13_ncr:1_{162F56BB-1E48-42E3-BA62-351B72204CFE}" xr6:coauthVersionLast="45" xr6:coauthVersionMax="45" xr10:uidLastSave="{00000000-0000-0000-0000-000000000000}"/>
  <bookViews>
    <workbookView xWindow="-120" yWindow="-120" windowWidth="20730" windowHeight="11160" activeTab="1" xr2:uid="{00000000-000D-0000-FFFF-FFFF00000000}"/>
  </bookViews>
  <sheets>
    <sheet name="1B-NVDon" sheetId="8" r:id="rId1"/>
    <sheet name="1C-DTViet" sheetId="29" r:id="rId2"/>
    <sheet name="1C-LQHQuoc" sheetId="30" r:id="rId3"/>
    <sheet name="1C-BVDung" sheetId="32" r:id="rId4"/>
    <sheet name="1C-NNTuyen" sheetId="31" r:id="rId5"/>
    <sheet name="1C-DNDoan" sheetId="28" r:id="rId6"/>
    <sheet name="1B-T.XUYÊN(huỷ)" sheetId="1" r:id="rId7"/>
    <sheet name="1B-C.GIANG(huỷ)" sheetId="2" state="hidden" r:id="rId8"/>
    <sheet name="1B-C.LINH(huỷ)" sheetId="3" state="hidden" r:id="rId9"/>
    <sheet name="1C-C.CHI(huỷ)" sheetId="4" state="hidden" r:id="rId10"/>
    <sheet name="1B-C.CHI" sheetId="5" r:id="rId11"/>
    <sheet name="1B-T.DANH" sheetId="6" r:id="rId12"/>
    <sheet name="T. Khanh" sheetId="7" r:id="rId13"/>
    <sheet name="DNVong" sheetId="10" r:id="rId14"/>
    <sheet name="1C-C.THƯ" sheetId="13" r:id="rId15"/>
    <sheet name="1C-C.GIANG" sheetId="16" r:id="rId16"/>
    <sheet name="1C-C.LINH" sheetId="17" r:id="rId17"/>
    <sheet name="1C-C.HỒNG" sheetId="18" r:id="rId18"/>
    <sheet name="1C-T.MINH " sheetId="19" r:id="rId19"/>
    <sheet name="1C-C.THÁI" sheetId="20" r:id="rId20"/>
    <sheet name="1C-T.QUỐC DŨNG" sheetId="21" r:id="rId21"/>
    <sheet name="T.Cuong" sheetId="22" r:id="rId22"/>
    <sheet name="C.Quyen" sheetId="23" r:id="rId23"/>
    <sheet name="C.Yen" sheetId="24" r:id="rId24"/>
    <sheet name="T.Xuyên" sheetId="25" r:id="rId25"/>
    <sheet name="T.Tuan" sheetId="26" r:id="rId26"/>
    <sheet name="T.Phong" sheetId="27" r:id="rId27"/>
  </sheets>
  <definedNames>
    <definedName name="_xlnm._FilterDatabase" localSheetId="10" hidden="1">'1B-C.CHI'!$A$12:$H$55</definedName>
    <definedName name="_xlnm._FilterDatabase" localSheetId="7" hidden="1">'1B-C.GIANG(huỷ)'!$A$12:$H$55</definedName>
    <definedName name="_xlnm._FilterDatabase" localSheetId="8" hidden="1">'1B-C.LINH(huỷ)'!$A$12:$H$55</definedName>
    <definedName name="_xlnm._FilterDatabase" localSheetId="0" hidden="1">'1B-NVDon'!$A$12:$H$55</definedName>
    <definedName name="_xlnm._FilterDatabase" localSheetId="11" hidden="1">'1B-T.DANH'!$A$12:$H$55</definedName>
    <definedName name="_xlnm._FilterDatabase" localSheetId="6" hidden="1">'1B-T.XUYÊN(huỷ)'!$A$12:$H$55</definedName>
    <definedName name="_xlnm._FilterDatabase" localSheetId="3" hidden="1">'1C-BVDung'!$A$12:$H$54</definedName>
    <definedName name="_xlnm._FilterDatabase" localSheetId="9" hidden="1">'1C-C.CHI(huỷ)'!$A$12:$H$54</definedName>
    <definedName name="_xlnm._FilterDatabase" localSheetId="15" hidden="1">'1C-C.GIANG'!$A$12:$H$54</definedName>
    <definedName name="_xlnm._FilterDatabase" localSheetId="17" hidden="1">'1C-C.HỒNG'!$A$12:$H$54</definedName>
    <definedName name="_xlnm._FilterDatabase" localSheetId="16" hidden="1">'1C-C.LINH'!$A$12:$H$54</definedName>
    <definedName name="_xlnm._FilterDatabase" localSheetId="19" hidden="1">'1C-C.THÁI'!$A$12:$H$54</definedName>
    <definedName name="_xlnm._FilterDatabase" localSheetId="14" hidden="1">'1C-C.THƯ'!$A$12:$H$54</definedName>
    <definedName name="_xlnm._FilterDatabase" localSheetId="5" hidden="1">'1C-DNDoan'!$A$12:$H$54</definedName>
    <definedName name="_xlnm._FilterDatabase" localSheetId="1" hidden="1">'1C-DTViet'!$A$12:$H$54</definedName>
    <definedName name="_xlnm._FilterDatabase" localSheetId="2" hidden="1">'1C-LQHQuoc'!$A$12:$H$54</definedName>
    <definedName name="_xlnm._FilterDatabase" localSheetId="4" hidden="1">'1C-NNTuyen'!$A$12:$H$54</definedName>
    <definedName name="_xlnm._FilterDatabase" localSheetId="18" hidden="1">'1C-T.MINH '!$A$12:$H$54</definedName>
    <definedName name="_xlnm._FilterDatabase" localSheetId="20" hidden="1">'1C-T.QUỐC DŨNG'!$A$12:$H$54</definedName>
    <definedName name="_xlnm._FilterDatabase" localSheetId="22" hidden="1">'C.Quyen'!$A$12:$H$54</definedName>
    <definedName name="_xlnm._FilterDatabase" localSheetId="23" hidden="1">'C.Yen'!$A$12:$H$54</definedName>
    <definedName name="_xlnm._FilterDatabase" localSheetId="13" hidden="1">DNVong!$A$12:$H$54</definedName>
    <definedName name="_xlnm._FilterDatabase" localSheetId="12" hidden="1">'T. Khanh'!$A$12:$H$55</definedName>
    <definedName name="_xlnm._FilterDatabase" localSheetId="21" hidden="1">T.Cuong!$A$12:$H$54</definedName>
    <definedName name="_xlnm._FilterDatabase" localSheetId="26" hidden="1">T.Phong!$A$12:$H$54</definedName>
    <definedName name="_xlnm._FilterDatabase" localSheetId="25" hidden="1">T.Tuan!$A$12:$H$54</definedName>
    <definedName name="_xlnm._FilterDatabase" localSheetId="24" hidden="1">T.Xuyên!$A$12:$H$54</definedName>
  </definedNames>
  <calcPr calcId="191029" calcOnSave="0" concurrentCalc="0"/>
  <extLst>
    <ext xmlns:xcalcf="http://schemas.microsoft.com/office/spreadsheetml/2018/calcfeatures" uri="{B58B0392-4F1F-4190-BB64-5DF3571DCE5F}">
      <xcalcf:calcFeatures>
        <xcalcf:feature name="microsoft.com:RD"/>
        <xcalcf:feature name="microsoft.com:FV"/>
      </xcalcf:calcFeatures>
    </ext>
    <ext uri="GoogleSheetsCustomDataVersion1">
      <go:sheetsCustomData xmlns:go="http://customooxmlschemas.google.com/" r:id="" roundtripDataSignature="AMtx7mgJ4apuwNhuSqcm9fDqmUKZqCqO4g=="/>
    </ext>
  </extLst>
</workbook>
</file>

<file path=xl/calcChain.xml><?xml version="1.0" encoding="utf-8"?>
<calcChain xmlns="http://schemas.openxmlformats.org/spreadsheetml/2006/main">
  <c r="G15" i="32" l="1"/>
  <c r="G19" i="32"/>
  <c r="G25" i="32"/>
  <c r="G28" i="32"/>
  <c r="G14" i="32"/>
  <c r="G33" i="32"/>
  <c r="G35" i="32"/>
  <c r="G37" i="32"/>
  <c r="G39" i="32"/>
  <c r="G41" i="32"/>
  <c r="G43" i="32"/>
  <c r="G32" i="32"/>
  <c r="G45" i="32"/>
  <c r="G52" i="32"/>
  <c r="G54" i="32"/>
  <c r="F62" i="32"/>
  <c r="H62" i="32"/>
  <c r="F15" i="32"/>
  <c r="F19" i="32"/>
  <c r="F25" i="32"/>
  <c r="F28" i="32"/>
  <c r="F14" i="32"/>
  <c r="F33" i="32"/>
  <c r="F35" i="32"/>
  <c r="F37" i="32"/>
  <c r="F39" i="32"/>
  <c r="F41" i="32"/>
  <c r="F43" i="32"/>
  <c r="F32" i="32"/>
  <c r="F45" i="32"/>
  <c r="F52" i="32"/>
  <c r="F54" i="32"/>
  <c r="E62" i="32"/>
  <c r="G62" i="32"/>
  <c r="F61" i="32"/>
  <c r="H61" i="32"/>
  <c r="E61" i="32"/>
  <c r="G61" i="32"/>
  <c r="F60" i="32"/>
  <c r="H60" i="32"/>
  <c r="E60" i="32"/>
  <c r="G60" i="32"/>
  <c r="F59" i="32"/>
  <c r="H59" i="32"/>
  <c r="E59" i="32"/>
  <c r="G59" i="32"/>
  <c r="E15" i="32"/>
  <c r="E19" i="32"/>
  <c r="E25" i="32"/>
  <c r="E28" i="32"/>
  <c r="E14" i="32"/>
  <c r="E32" i="32"/>
  <c r="E52" i="32"/>
  <c r="E54" i="32"/>
  <c r="G15" i="31"/>
  <c r="G19" i="31"/>
  <c r="G25" i="31"/>
  <c r="G28" i="31"/>
  <c r="G14" i="31"/>
  <c r="G33" i="31"/>
  <c r="G35" i="31"/>
  <c r="G37" i="31"/>
  <c r="G39" i="31"/>
  <c r="G41" i="31"/>
  <c r="G43" i="31"/>
  <c r="G32" i="31"/>
  <c r="G45" i="31"/>
  <c r="G52" i="31"/>
  <c r="G54" i="31"/>
  <c r="F64" i="31"/>
  <c r="H64" i="31"/>
  <c r="F15" i="31"/>
  <c r="F19" i="31"/>
  <c r="F25" i="31"/>
  <c r="F28" i="31"/>
  <c r="F14" i="31"/>
  <c r="F33" i="31"/>
  <c r="F35" i="31"/>
  <c r="F37" i="31"/>
  <c r="F39" i="31"/>
  <c r="F43" i="31"/>
  <c r="F32" i="31"/>
  <c r="F45" i="31"/>
  <c r="F52" i="31"/>
  <c r="F54" i="31"/>
  <c r="E64" i="31"/>
  <c r="G64" i="31"/>
  <c r="F63" i="31"/>
  <c r="H63" i="31"/>
  <c r="E63" i="31"/>
  <c r="G63" i="31"/>
  <c r="F62" i="31"/>
  <c r="H62" i="31"/>
  <c r="E62" i="31"/>
  <c r="G62" i="31"/>
  <c r="F61" i="31"/>
  <c r="H61" i="31"/>
  <c r="E61" i="31"/>
  <c r="G61" i="31"/>
  <c r="E15" i="31"/>
  <c r="E19" i="31"/>
  <c r="E25" i="31"/>
  <c r="E28" i="31"/>
  <c r="E14" i="31"/>
  <c r="E32" i="31"/>
  <c r="E52" i="31"/>
  <c r="E54" i="31"/>
  <c r="G15" i="30"/>
  <c r="G19" i="30"/>
  <c r="G25" i="30"/>
  <c r="G28" i="30"/>
  <c r="G14" i="30"/>
  <c r="G33" i="30"/>
  <c r="G35" i="30"/>
  <c r="G37" i="30"/>
  <c r="G39" i="30"/>
  <c r="G41" i="30"/>
  <c r="G43" i="30"/>
  <c r="G32" i="30"/>
  <c r="G45" i="30"/>
  <c r="G52" i="30"/>
  <c r="G54" i="30"/>
  <c r="F65" i="30"/>
  <c r="H65" i="30"/>
  <c r="F15" i="30"/>
  <c r="F19" i="30"/>
  <c r="F25" i="30"/>
  <c r="F28" i="30"/>
  <c r="F14" i="30"/>
  <c r="F33" i="30"/>
  <c r="F35" i="30"/>
  <c r="F37" i="30"/>
  <c r="F39" i="30"/>
  <c r="F43" i="30"/>
  <c r="F32" i="30"/>
  <c r="F45" i="30"/>
  <c r="F52" i="30"/>
  <c r="F54" i="30"/>
  <c r="E65" i="30"/>
  <c r="G65" i="30"/>
  <c r="F64" i="30"/>
  <c r="H64" i="30"/>
  <c r="E64" i="30"/>
  <c r="G64" i="30"/>
  <c r="F63" i="30"/>
  <c r="H63" i="30"/>
  <c r="E63" i="30"/>
  <c r="G63" i="30"/>
  <c r="F62" i="30"/>
  <c r="H62" i="30"/>
  <c r="E62" i="30"/>
  <c r="G62" i="30"/>
  <c r="E15" i="30"/>
  <c r="E19" i="30"/>
  <c r="E25" i="30"/>
  <c r="E28" i="30"/>
  <c r="E14" i="30"/>
  <c r="E32" i="30"/>
  <c r="E52" i="30"/>
  <c r="E54" i="30"/>
  <c r="G15" i="29"/>
  <c r="G19" i="29"/>
  <c r="G25" i="29"/>
  <c r="G28" i="29"/>
  <c r="G14" i="29"/>
  <c r="G33" i="29"/>
  <c r="G35" i="29"/>
  <c r="G37" i="29"/>
  <c r="G39" i="29"/>
  <c r="G41" i="29"/>
  <c r="G43" i="29"/>
  <c r="G32" i="29"/>
  <c r="G45" i="29"/>
  <c r="G52" i="29"/>
  <c r="G54" i="29"/>
  <c r="F61" i="29"/>
  <c r="H61" i="29"/>
  <c r="F15" i="29"/>
  <c r="F19" i="29"/>
  <c r="F25" i="29"/>
  <c r="F28" i="29"/>
  <c r="F14" i="29"/>
  <c r="F33" i="29"/>
  <c r="F35" i="29"/>
  <c r="F37" i="29"/>
  <c r="F39" i="29"/>
  <c r="F43" i="29"/>
  <c r="F32" i="29"/>
  <c r="F45" i="29"/>
  <c r="F52" i="29"/>
  <c r="F54" i="29"/>
  <c r="E61" i="29"/>
  <c r="G61" i="29"/>
  <c r="F60" i="29"/>
  <c r="H60" i="29"/>
  <c r="E60" i="29"/>
  <c r="G60" i="29"/>
  <c r="F59" i="29"/>
  <c r="H59" i="29"/>
  <c r="E59" i="29"/>
  <c r="G59" i="29"/>
  <c r="F58" i="29"/>
  <c r="H58" i="29"/>
  <c r="E58" i="29"/>
  <c r="G58" i="29"/>
  <c r="E15" i="29"/>
  <c r="E19" i="29"/>
  <c r="E25" i="29"/>
  <c r="E28" i="29"/>
  <c r="E14" i="29"/>
  <c r="E32" i="29"/>
  <c r="E52" i="29"/>
  <c r="E54" i="29"/>
  <c r="F67" i="28"/>
  <c r="H67" i="28"/>
  <c r="F15" i="28"/>
  <c r="F19" i="28"/>
  <c r="F25" i="28"/>
  <c r="F28" i="28"/>
  <c r="F14" i="28"/>
  <c r="F33" i="28"/>
  <c r="F35" i="28"/>
  <c r="F37" i="28"/>
  <c r="F39" i="28"/>
  <c r="F41" i="28"/>
  <c r="F43" i="28"/>
  <c r="F32" i="28"/>
  <c r="F45" i="28"/>
  <c r="F52" i="28"/>
  <c r="F54" i="28"/>
  <c r="E67" i="28"/>
  <c r="G67" i="28"/>
  <c r="F66" i="28"/>
  <c r="H66" i="28"/>
  <c r="E66" i="28"/>
  <c r="G66" i="28"/>
  <c r="F65" i="28"/>
  <c r="H65" i="28"/>
  <c r="E65" i="28"/>
  <c r="G65" i="28"/>
  <c r="F64" i="28"/>
  <c r="H64" i="28"/>
  <c r="E64" i="28"/>
  <c r="G64" i="28"/>
  <c r="E15" i="28"/>
  <c r="E19" i="28"/>
  <c r="E25" i="28"/>
  <c r="E28" i="28"/>
  <c r="E14" i="28"/>
  <c r="E32" i="28"/>
  <c r="E52" i="28"/>
  <c r="E54" i="28"/>
  <c r="G45" i="27"/>
  <c r="F45" i="27"/>
  <c r="G43" i="27"/>
  <c r="F43" i="27"/>
  <c r="G41" i="27"/>
  <c r="G39" i="27"/>
  <c r="F39" i="27"/>
  <c r="G37" i="27"/>
  <c r="F37" i="27"/>
  <c r="G35" i="27"/>
  <c r="F35" i="27"/>
  <c r="G33" i="27"/>
  <c r="F33" i="27"/>
  <c r="E32" i="27"/>
  <c r="G28" i="27"/>
  <c r="F28" i="27"/>
  <c r="E28" i="27"/>
  <c r="G25" i="27"/>
  <c r="F25" i="27"/>
  <c r="E25" i="27"/>
  <c r="G19" i="27"/>
  <c r="F19" i="27"/>
  <c r="E19" i="27"/>
  <c r="G15" i="27"/>
  <c r="F15" i="27"/>
  <c r="E15" i="27"/>
  <c r="G59" i="26"/>
  <c r="G45" i="26"/>
  <c r="F45" i="26"/>
  <c r="G43" i="26"/>
  <c r="F43" i="26"/>
  <c r="G41" i="26"/>
  <c r="G39" i="26"/>
  <c r="F39" i="26"/>
  <c r="G37" i="26"/>
  <c r="F37" i="26"/>
  <c r="G35" i="26"/>
  <c r="F35" i="26"/>
  <c r="G33" i="26"/>
  <c r="F33" i="26"/>
  <c r="E32" i="26"/>
  <c r="G28" i="26"/>
  <c r="F28" i="26"/>
  <c r="E28" i="26"/>
  <c r="G25" i="26"/>
  <c r="F25" i="26"/>
  <c r="E25" i="26"/>
  <c r="G19" i="26"/>
  <c r="F19" i="26"/>
  <c r="E19" i="26"/>
  <c r="G15" i="26"/>
  <c r="F15" i="26"/>
  <c r="E15" i="26"/>
  <c r="G45" i="25"/>
  <c r="F45" i="25"/>
  <c r="G43" i="25"/>
  <c r="F43" i="25"/>
  <c r="G41" i="25"/>
  <c r="F41" i="25"/>
  <c r="G39" i="25"/>
  <c r="F39" i="25"/>
  <c r="G37" i="25"/>
  <c r="F37" i="25"/>
  <c r="G35" i="25"/>
  <c r="F35" i="25"/>
  <c r="G33" i="25"/>
  <c r="F33" i="25"/>
  <c r="E32" i="25"/>
  <c r="G28" i="25"/>
  <c r="F28" i="25"/>
  <c r="E28" i="25"/>
  <c r="G25" i="25"/>
  <c r="F25" i="25"/>
  <c r="E25" i="25"/>
  <c r="G19" i="25"/>
  <c r="F19" i="25"/>
  <c r="E19" i="25"/>
  <c r="G15" i="25"/>
  <c r="F15" i="25"/>
  <c r="E15" i="25"/>
  <c r="G45" i="24"/>
  <c r="F45" i="24"/>
  <c r="G43" i="24"/>
  <c r="F43" i="24"/>
  <c r="F33" i="24"/>
  <c r="F35" i="24"/>
  <c r="F37" i="24"/>
  <c r="F39" i="24"/>
  <c r="F41" i="24"/>
  <c r="F32" i="24"/>
  <c r="G41" i="24"/>
  <c r="G39" i="24"/>
  <c r="G37" i="24"/>
  <c r="G35" i="24"/>
  <c r="G33" i="24"/>
  <c r="E32" i="24"/>
  <c r="G28" i="24"/>
  <c r="F28" i="24"/>
  <c r="E28" i="24"/>
  <c r="G25" i="24"/>
  <c r="F25" i="24"/>
  <c r="E25" i="24"/>
  <c r="G19" i="24"/>
  <c r="F19" i="24"/>
  <c r="E19" i="24"/>
  <c r="G15" i="24"/>
  <c r="F15" i="24"/>
  <c r="E15" i="24"/>
  <c r="G45" i="23"/>
  <c r="F45" i="23"/>
  <c r="G43" i="23"/>
  <c r="F43" i="23"/>
  <c r="G41" i="23"/>
  <c r="F41" i="23"/>
  <c r="G39" i="23"/>
  <c r="F39" i="23"/>
  <c r="G37" i="23"/>
  <c r="F37" i="23"/>
  <c r="G35" i="23"/>
  <c r="F35" i="23"/>
  <c r="G33" i="23"/>
  <c r="F33" i="23"/>
  <c r="E32" i="23"/>
  <c r="G28" i="23"/>
  <c r="F28" i="23"/>
  <c r="E28" i="23"/>
  <c r="G25" i="23"/>
  <c r="F25" i="23"/>
  <c r="E25" i="23"/>
  <c r="G19" i="23"/>
  <c r="F19" i="23"/>
  <c r="E19" i="23"/>
  <c r="G15" i="23"/>
  <c r="G14" i="23"/>
  <c r="F15" i="23"/>
  <c r="E15" i="23"/>
  <c r="G45" i="22"/>
  <c r="F45" i="22"/>
  <c r="G43" i="22"/>
  <c r="F43" i="22"/>
  <c r="G41" i="22"/>
  <c r="F41" i="22"/>
  <c r="G39" i="22"/>
  <c r="F39" i="22"/>
  <c r="G37" i="22"/>
  <c r="F37" i="22"/>
  <c r="G35" i="22"/>
  <c r="F35" i="22"/>
  <c r="G33" i="22"/>
  <c r="F33" i="22"/>
  <c r="E32" i="22"/>
  <c r="G28" i="22"/>
  <c r="F28" i="22"/>
  <c r="E28" i="22"/>
  <c r="G25" i="22"/>
  <c r="F25" i="22"/>
  <c r="E25" i="22"/>
  <c r="E15" i="22"/>
  <c r="E19" i="22"/>
  <c r="E14" i="22"/>
  <c r="E52" i="22"/>
  <c r="E54" i="22"/>
  <c r="G19" i="22"/>
  <c r="F19" i="22"/>
  <c r="G15" i="22"/>
  <c r="F15" i="22"/>
  <c r="G45" i="21"/>
  <c r="F45" i="21"/>
  <c r="G43" i="21"/>
  <c r="F43" i="21"/>
  <c r="G41" i="21"/>
  <c r="G39" i="21"/>
  <c r="F39" i="21"/>
  <c r="G37" i="21"/>
  <c r="F37" i="21"/>
  <c r="G35" i="21"/>
  <c r="G33" i="21"/>
  <c r="F33" i="21"/>
  <c r="E32" i="21"/>
  <c r="G28" i="21"/>
  <c r="F28" i="21"/>
  <c r="E28" i="21"/>
  <c r="G25" i="21"/>
  <c r="F25" i="21"/>
  <c r="E25" i="21"/>
  <c r="G19" i="21"/>
  <c r="F19" i="21"/>
  <c r="E19" i="21"/>
  <c r="G15" i="21"/>
  <c r="F15" i="21"/>
  <c r="E15" i="21"/>
  <c r="G45" i="20"/>
  <c r="F45" i="20"/>
  <c r="G43" i="20"/>
  <c r="F43" i="20"/>
  <c r="G41" i="20"/>
  <c r="F41" i="20"/>
  <c r="G39" i="20"/>
  <c r="F39" i="20"/>
  <c r="G37" i="20"/>
  <c r="F37" i="20"/>
  <c r="G35" i="20"/>
  <c r="F35" i="20"/>
  <c r="G33" i="20"/>
  <c r="F33" i="20"/>
  <c r="E32" i="20"/>
  <c r="G28" i="20"/>
  <c r="G15" i="20"/>
  <c r="G19" i="20"/>
  <c r="G25" i="20"/>
  <c r="G14" i="20"/>
  <c r="F28" i="20"/>
  <c r="E28" i="20"/>
  <c r="F25" i="20"/>
  <c r="E25" i="20"/>
  <c r="F19" i="20"/>
  <c r="E19" i="20"/>
  <c r="F15" i="20"/>
  <c r="E15" i="20"/>
  <c r="G45" i="19"/>
  <c r="F45" i="19"/>
  <c r="G43" i="19"/>
  <c r="F43" i="19"/>
  <c r="G41" i="19"/>
  <c r="F41" i="19"/>
  <c r="G39" i="19"/>
  <c r="F39" i="19"/>
  <c r="G37" i="19"/>
  <c r="F37" i="19"/>
  <c r="G35" i="19"/>
  <c r="G33" i="19"/>
  <c r="F33" i="19"/>
  <c r="E32" i="19"/>
  <c r="G28" i="19"/>
  <c r="F28" i="19"/>
  <c r="E28" i="19"/>
  <c r="G25" i="19"/>
  <c r="F25" i="19"/>
  <c r="E25" i="19"/>
  <c r="G19" i="19"/>
  <c r="F19" i="19"/>
  <c r="E19" i="19"/>
  <c r="G15" i="19"/>
  <c r="F15" i="19"/>
  <c r="E15" i="19"/>
  <c r="G45" i="18"/>
  <c r="F45" i="18"/>
  <c r="G43" i="18"/>
  <c r="F43" i="18"/>
  <c r="G41" i="18"/>
  <c r="F41" i="18"/>
  <c r="G39" i="18"/>
  <c r="F39" i="18"/>
  <c r="G37" i="18"/>
  <c r="F37" i="18"/>
  <c r="G35" i="18"/>
  <c r="F35" i="18"/>
  <c r="G33" i="18"/>
  <c r="F33" i="18"/>
  <c r="E32" i="18"/>
  <c r="G28" i="18"/>
  <c r="F28" i="18"/>
  <c r="E28" i="18"/>
  <c r="G25" i="18"/>
  <c r="F25" i="18"/>
  <c r="E25" i="18"/>
  <c r="G19" i="18"/>
  <c r="F19" i="18"/>
  <c r="F15" i="18"/>
  <c r="F14" i="18"/>
  <c r="E19" i="18"/>
  <c r="G15" i="18"/>
  <c r="E15" i="18"/>
  <c r="G45" i="17"/>
  <c r="F45" i="17"/>
  <c r="G43" i="17"/>
  <c r="F43" i="17"/>
  <c r="G41" i="17"/>
  <c r="F41" i="17"/>
  <c r="G39" i="17"/>
  <c r="F39" i="17"/>
  <c r="G37" i="17"/>
  <c r="F37" i="17"/>
  <c r="G35" i="17"/>
  <c r="F35" i="17"/>
  <c r="G33" i="17"/>
  <c r="F33" i="17"/>
  <c r="E32" i="17"/>
  <c r="G28" i="17"/>
  <c r="F28" i="17"/>
  <c r="E28" i="17"/>
  <c r="G25" i="17"/>
  <c r="F25" i="17"/>
  <c r="E25" i="17"/>
  <c r="E15" i="17"/>
  <c r="E19" i="17"/>
  <c r="E14" i="17"/>
  <c r="E52" i="17"/>
  <c r="E54" i="17"/>
  <c r="G19" i="17"/>
  <c r="F19" i="17"/>
  <c r="G15" i="17"/>
  <c r="F15" i="17"/>
  <c r="G45" i="16"/>
  <c r="F45" i="16"/>
  <c r="G43" i="16"/>
  <c r="F43" i="16"/>
  <c r="G41" i="16"/>
  <c r="G39" i="16"/>
  <c r="F39" i="16"/>
  <c r="G37" i="16"/>
  <c r="F37" i="16"/>
  <c r="G35" i="16"/>
  <c r="F35" i="16"/>
  <c r="G33" i="16"/>
  <c r="F33" i="16"/>
  <c r="E32" i="16"/>
  <c r="G28" i="16"/>
  <c r="F28" i="16"/>
  <c r="E28" i="16"/>
  <c r="G25" i="16"/>
  <c r="F25" i="16"/>
  <c r="E25" i="16"/>
  <c r="G19" i="16"/>
  <c r="F19" i="16"/>
  <c r="E19" i="16"/>
  <c r="G15" i="16"/>
  <c r="F15" i="16"/>
  <c r="E15" i="16"/>
  <c r="G45" i="13"/>
  <c r="F45" i="13"/>
  <c r="G43" i="13"/>
  <c r="F43" i="13"/>
  <c r="G41" i="13"/>
  <c r="F41" i="13"/>
  <c r="G39" i="13"/>
  <c r="F39" i="13"/>
  <c r="G37" i="13"/>
  <c r="F37" i="13"/>
  <c r="G35" i="13"/>
  <c r="F35" i="13"/>
  <c r="G33" i="13"/>
  <c r="F33" i="13"/>
  <c r="G32" i="13"/>
  <c r="E32" i="13"/>
  <c r="G28" i="13"/>
  <c r="F28" i="13"/>
  <c r="E28" i="13"/>
  <c r="G25" i="13"/>
  <c r="F25" i="13"/>
  <c r="E25" i="13"/>
  <c r="G19" i="13"/>
  <c r="F19" i="13"/>
  <c r="E19" i="13"/>
  <c r="G15" i="13"/>
  <c r="F15" i="13"/>
  <c r="E15" i="13"/>
  <c r="G45" i="10"/>
  <c r="F45" i="10"/>
  <c r="G43" i="10"/>
  <c r="F43" i="10"/>
  <c r="G41" i="10"/>
  <c r="F41" i="10"/>
  <c r="G39" i="10"/>
  <c r="F39" i="10"/>
  <c r="G37" i="10"/>
  <c r="F37" i="10"/>
  <c r="G35" i="10"/>
  <c r="F35" i="10"/>
  <c r="G33" i="10"/>
  <c r="F33" i="10"/>
  <c r="E32" i="10"/>
  <c r="G28" i="10"/>
  <c r="F28" i="10"/>
  <c r="E28" i="10"/>
  <c r="G25" i="10"/>
  <c r="F25" i="10"/>
  <c r="E25" i="10"/>
  <c r="G19" i="10"/>
  <c r="F19" i="10"/>
  <c r="E19" i="10"/>
  <c r="G15" i="10"/>
  <c r="F15" i="10"/>
  <c r="E15" i="10"/>
  <c r="G46" i="8"/>
  <c r="F46" i="8"/>
  <c r="G43" i="8"/>
  <c r="F43" i="8"/>
  <c r="G41" i="8"/>
  <c r="G39" i="8"/>
  <c r="F39" i="8"/>
  <c r="G37" i="8"/>
  <c r="F37" i="8"/>
  <c r="G35" i="8"/>
  <c r="F35" i="8"/>
  <c r="G33" i="8"/>
  <c r="F33" i="8"/>
  <c r="E32" i="8"/>
  <c r="G28" i="8"/>
  <c r="F28" i="8"/>
  <c r="E28" i="8"/>
  <c r="G25" i="8"/>
  <c r="F25" i="8"/>
  <c r="E25" i="8"/>
  <c r="G19" i="8"/>
  <c r="F19" i="8"/>
  <c r="E19" i="8"/>
  <c r="G15" i="8"/>
  <c r="F15" i="8"/>
  <c r="E15" i="8"/>
  <c r="G46" i="7"/>
  <c r="F46" i="7"/>
  <c r="G43" i="7"/>
  <c r="F43" i="7"/>
  <c r="G41" i="7"/>
  <c r="F41" i="7"/>
  <c r="G39" i="7"/>
  <c r="F39" i="7"/>
  <c r="G37" i="7"/>
  <c r="F37" i="7"/>
  <c r="G35" i="7"/>
  <c r="F35" i="7"/>
  <c r="G33" i="7"/>
  <c r="F33" i="7"/>
  <c r="E32" i="7"/>
  <c r="G28" i="7"/>
  <c r="F28" i="7"/>
  <c r="E28" i="7"/>
  <c r="G25" i="7"/>
  <c r="F25" i="7"/>
  <c r="E25" i="7"/>
  <c r="G19" i="7"/>
  <c r="F19" i="7"/>
  <c r="E19" i="7"/>
  <c r="G15" i="7"/>
  <c r="F15" i="7"/>
  <c r="E15" i="7"/>
  <c r="G46" i="6"/>
  <c r="F46" i="6"/>
  <c r="G43" i="6"/>
  <c r="F43" i="6"/>
  <c r="G41" i="6"/>
  <c r="F41" i="6"/>
  <c r="G39" i="6"/>
  <c r="F39" i="6"/>
  <c r="G37" i="6"/>
  <c r="F37" i="6"/>
  <c r="G35" i="6"/>
  <c r="F35" i="6"/>
  <c r="G33" i="6"/>
  <c r="F33" i="6"/>
  <c r="E32" i="6"/>
  <c r="G28" i="6"/>
  <c r="F28" i="6"/>
  <c r="E28" i="6"/>
  <c r="G25" i="6"/>
  <c r="F25" i="6"/>
  <c r="E25" i="6"/>
  <c r="G19" i="6"/>
  <c r="F19" i="6"/>
  <c r="E19" i="6"/>
  <c r="G15" i="6"/>
  <c r="G14" i="6"/>
  <c r="F15" i="6"/>
  <c r="E15" i="6"/>
  <c r="G46" i="5"/>
  <c r="F46" i="5"/>
  <c r="G43" i="5"/>
  <c r="G41" i="5"/>
  <c r="G39" i="5"/>
  <c r="G37" i="5"/>
  <c r="G35" i="5"/>
  <c r="G33" i="5"/>
  <c r="F32" i="5"/>
  <c r="E32" i="5"/>
  <c r="G28" i="5"/>
  <c r="F28" i="5"/>
  <c r="E28" i="5"/>
  <c r="G25" i="5"/>
  <c r="F25" i="5"/>
  <c r="E25" i="5"/>
  <c r="G19" i="5"/>
  <c r="F19" i="5"/>
  <c r="E19" i="5"/>
  <c r="G15" i="5"/>
  <c r="F15" i="5"/>
  <c r="E15" i="5"/>
  <c r="G45" i="4"/>
  <c r="F45" i="4"/>
  <c r="G43" i="4"/>
  <c r="F43" i="4"/>
  <c r="G41" i="4"/>
  <c r="F41" i="4"/>
  <c r="G39" i="4"/>
  <c r="F39" i="4"/>
  <c r="G37" i="4"/>
  <c r="F37" i="4"/>
  <c r="G35" i="4"/>
  <c r="F35" i="4"/>
  <c r="G33" i="4"/>
  <c r="G32" i="4"/>
  <c r="F33" i="4"/>
  <c r="E32" i="4"/>
  <c r="G28" i="4"/>
  <c r="F28" i="4"/>
  <c r="E28" i="4"/>
  <c r="G25" i="4"/>
  <c r="F25" i="4"/>
  <c r="E25" i="4"/>
  <c r="G19" i="4"/>
  <c r="F19" i="4"/>
  <c r="E19" i="4"/>
  <c r="G15" i="4"/>
  <c r="F15" i="4"/>
  <c r="E15" i="4"/>
  <c r="G46" i="3"/>
  <c r="F46" i="3"/>
  <c r="G43" i="3"/>
  <c r="F43" i="3"/>
  <c r="G41" i="3"/>
  <c r="F41" i="3"/>
  <c r="G39" i="3"/>
  <c r="F39" i="3"/>
  <c r="G37" i="3"/>
  <c r="F37" i="3"/>
  <c r="G35" i="3"/>
  <c r="F35" i="3"/>
  <c r="G33" i="3"/>
  <c r="F33" i="3"/>
  <c r="E32" i="3"/>
  <c r="G28" i="3"/>
  <c r="F28" i="3"/>
  <c r="E28" i="3"/>
  <c r="G25" i="3"/>
  <c r="F25" i="3"/>
  <c r="E25" i="3"/>
  <c r="G19" i="3"/>
  <c r="F19" i="3"/>
  <c r="E19" i="3"/>
  <c r="G15" i="3"/>
  <c r="F15" i="3"/>
  <c r="E15" i="3"/>
  <c r="G46" i="2"/>
  <c r="F46" i="2"/>
  <c r="G43" i="2"/>
  <c r="F43" i="2"/>
  <c r="G41" i="2"/>
  <c r="F41" i="2"/>
  <c r="G39" i="2"/>
  <c r="F39" i="2"/>
  <c r="G37" i="2"/>
  <c r="F37" i="2"/>
  <c r="G35" i="2"/>
  <c r="F35" i="2"/>
  <c r="G33" i="2"/>
  <c r="F33" i="2"/>
  <c r="E32" i="2"/>
  <c r="G28" i="2"/>
  <c r="F28" i="2"/>
  <c r="E28" i="2"/>
  <c r="G25" i="2"/>
  <c r="F25" i="2"/>
  <c r="E25" i="2"/>
  <c r="G19" i="2"/>
  <c r="F19" i="2"/>
  <c r="E19" i="2"/>
  <c r="G15" i="2"/>
  <c r="F15" i="2"/>
  <c r="E15" i="2"/>
  <c r="G46" i="1"/>
  <c r="F46" i="1"/>
  <c r="G43" i="1"/>
  <c r="F43" i="1"/>
  <c r="G41" i="1"/>
  <c r="F41" i="1"/>
  <c r="G39" i="1"/>
  <c r="F39" i="1"/>
  <c r="G37" i="1"/>
  <c r="F37" i="1"/>
  <c r="G35" i="1"/>
  <c r="F35" i="1"/>
  <c r="G33" i="1"/>
  <c r="F33" i="1"/>
  <c r="E32" i="1"/>
  <c r="G28" i="1"/>
  <c r="F28" i="1"/>
  <c r="E28" i="1"/>
  <c r="G25" i="1"/>
  <c r="F25" i="1"/>
  <c r="E25" i="1"/>
  <c r="G19" i="1"/>
  <c r="F19" i="1"/>
  <c r="E19" i="1"/>
  <c r="G15" i="1"/>
  <c r="F15" i="1"/>
  <c r="E15" i="1"/>
  <c r="E14" i="19"/>
  <c r="E52" i="19"/>
  <c r="E54" i="19"/>
  <c r="F32" i="4"/>
  <c r="F14" i="2"/>
  <c r="F32" i="2"/>
  <c r="E14" i="16"/>
  <c r="E52" i="16"/>
  <c r="E54" i="16"/>
  <c r="F32" i="16"/>
  <c r="G14" i="25"/>
  <c r="G14" i="2"/>
  <c r="F14" i="20"/>
  <c r="F14" i="21"/>
  <c r="F32" i="21"/>
  <c r="F52" i="21"/>
  <c r="F54" i="21"/>
  <c r="E60" i="21"/>
  <c r="G60" i="21"/>
  <c r="E14" i="10"/>
  <c r="E52" i="10"/>
  <c r="E54" i="10"/>
  <c r="F14" i="22"/>
  <c r="F32" i="22"/>
  <c r="F52" i="22"/>
  <c r="F54" i="22"/>
  <c r="F32" i="26"/>
  <c r="E14" i="7"/>
  <c r="E53" i="7"/>
  <c r="E55" i="7"/>
  <c r="F32" i="10"/>
  <c r="E14" i="18"/>
  <c r="E52" i="18"/>
  <c r="E54" i="18"/>
  <c r="G14" i="8"/>
  <c r="G14" i="18"/>
  <c r="E14" i="2"/>
  <c r="E53" i="2"/>
  <c r="E55" i="2"/>
  <c r="G14" i="7"/>
  <c r="F32" i="17"/>
  <c r="F32" i="19"/>
  <c r="G32" i="20"/>
  <c r="G52" i="20"/>
  <c r="G54" i="20"/>
  <c r="G14" i="24"/>
  <c r="E14" i="26"/>
  <c r="E52" i="26"/>
  <c r="E54" i="26"/>
  <c r="G14" i="27"/>
  <c r="F32" i="7"/>
  <c r="F14" i="17"/>
  <c r="G32" i="23"/>
  <c r="G52" i="23"/>
  <c r="G54" i="23"/>
  <c r="G32" i="24"/>
  <c r="E14" i="25"/>
  <c r="E52" i="25"/>
  <c r="E54" i="25"/>
  <c r="G32" i="27"/>
  <c r="E14" i="1"/>
  <c r="E53" i="1"/>
  <c r="E55" i="1"/>
  <c r="G14" i="4"/>
  <c r="G52" i="4"/>
  <c r="G54" i="4"/>
  <c r="F61" i="4"/>
  <c r="H61" i="4"/>
  <c r="G14" i="5"/>
  <c r="G32" i="5"/>
  <c r="G53" i="5"/>
  <c r="G55" i="5"/>
  <c r="E14" i="8"/>
  <c r="E53" i="8"/>
  <c r="E55" i="8"/>
  <c r="F14" i="13"/>
  <c r="F32" i="18"/>
  <c r="F52" i="18"/>
  <c r="F54" i="18"/>
  <c r="F32" i="1"/>
  <c r="G32" i="21"/>
  <c r="E14" i="24"/>
  <c r="E52" i="24"/>
  <c r="E54" i="24"/>
  <c r="F14" i="1"/>
  <c r="G32" i="16"/>
  <c r="G14" i="3"/>
  <c r="E14" i="6"/>
  <c r="E53" i="6"/>
  <c r="E55" i="6"/>
  <c r="F14" i="16"/>
  <c r="F52" i="16"/>
  <c r="F54" i="16"/>
  <c r="E62" i="16"/>
  <c r="G62" i="16"/>
  <c r="F14" i="4"/>
  <c r="F52" i="4"/>
  <c r="F54" i="4"/>
  <c r="F53" i="2"/>
  <c r="F55" i="2"/>
  <c r="G32" i="2"/>
  <c r="E14" i="4"/>
  <c r="E52" i="4"/>
  <c r="E54" i="4"/>
  <c r="E14" i="5"/>
  <c r="E53" i="5"/>
  <c r="E55" i="5"/>
  <c r="F14" i="6"/>
  <c r="F32" i="6"/>
  <c r="G14" i="16"/>
  <c r="G14" i="21"/>
  <c r="G32" i="22"/>
  <c r="E14" i="23"/>
  <c r="E52" i="23"/>
  <c r="E54" i="23"/>
  <c r="F14" i="26"/>
  <c r="F52" i="26"/>
  <c r="F54" i="26"/>
  <c r="E60" i="26"/>
  <c r="G60" i="26"/>
  <c r="E14" i="27"/>
  <c r="E52" i="27"/>
  <c r="E54" i="27"/>
  <c r="G14" i="19"/>
  <c r="G32" i="19"/>
  <c r="G52" i="19"/>
  <c r="G54" i="19"/>
  <c r="G32" i="25"/>
  <c r="G52" i="25"/>
  <c r="G54" i="25"/>
  <c r="E14" i="3"/>
  <c r="E53" i="3"/>
  <c r="E55" i="3"/>
  <c r="G32" i="7"/>
  <c r="F14" i="10"/>
  <c r="F52" i="10"/>
  <c r="F54" i="10"/>
  <c r="G14" i="13"/>
  <c r="G52" i="13"/>
  <c r="G54" i="13"/>
  <c r="F32" i="13"/>
  <c r="G32" i="18"/>
  <c r="F14" i="19"/>
  <c r="F52" i="19"/>
  <c r="F54" i="19"/>
  <c r="G14" i="1"/>
  <c r="F14" i="3"/>
  <c r="F14" i="7"/>
  <c r="E14" i="21"/>
  <c r="E52" i="21"/>
  <c r="E54" i="21"/>
  <c r="F14" i="24"/>
  <c r="G32" i="26"/>
  <c r="F14" i="27"/>
  <c r="F32" i="27"/>
  <c r="F52" i="27"/>
  <c r="F54" i="27"/>
  <c r="E60" i="4"/>
  <c r="G60" i="4"/>
  <c r="E62" i="4"/>
  <c r="G62" i="4"/>
  <c r="E59" i="4"/>
  <c r="G59" i="4"/>
  <c r="E61" i="4"/>
  <c r="G61" i="4"/>
  <c r="E61" i="2"/>
  <c r="G61" i="2"/>
  <c r="E63" i="2"/>
  <c r="G63" i="2"/>
  <c r="E60" i="2"/>
  <c r="G60" i="2"/>
  <c r="E62" i="2"/>
  <c r="G62" i="2"/>
  <c r="F61" i="19"/>
  <c r="H61" i="19"/>
  <c r="F60" i="19"/>
  <c r="H60" i="19"/>
  <c r="F62" i="19"/>
  <c r="H62" i="19"/>
  <c r="F59" i="19"/>
  <c r="H59" i="19"/>
  <c r="F14" i="8"/>
  <c r="F32" i="8"/>
  <c r="E14" i="13"/>
  <c r="E52" i="13"/>
  <c r="E54" i="13"/>
  <c r="E59" i="21"/>
  <c r="G59" i="21"/>
  <c r="G53" i="7"/>
  <c r="G55" i="7"/>
  <c r="E61" i="21"/>
  <c r="G61" i="21"/>
  <c r="F14" i="23"/>
  <c r="F32" i="23"/>
  <c r="G14" i="26"/>
  <c r="G52" i="26"/>
  <c r="G54" i="26"/>
  <c r="G32" i="3"/>
  <c r="G53" i="3"/>
  <c r="G55" i="3"/>
  <c r="F14" i="5"/>
  <c r="F53" i="5"/>
  <c r="F55" i="5"/>
  <c r="G32" i="6"/>
  <c r="G53" i="6"/>
  <c r="G55" i="6"/>
  <c r="E14" i="20"/>
  <c r="E52" i="20"/>
  <c r="E54" i="20"/>
  <c r="E62" i="21"/>
  <c r="G62" i="21"/>
  <c r="G32" i="1"/>
  <c r="G32" i="8"/>
  <c r="G53" i="8"/>
  <c r="G55" i="8"/>
  <c r="F32" i="20"/>
  <c r="F52" i="20"/>
  <c r="F54" i="20"/>
  <c r="F53" i="1"/>
  <c r="F55" i="1"/>
  <c r="F59" i="4"/>
  <c r="H59" i="4"/>
  <c r="G53" i="2"/>
  <c r="G55" i="2"/>
  <c r="F60" i="13"/>
  <c r="H60" i="13"/>
  <c r="F62" i="13"/>
  <c r="H62" i="13"/>
  <c r="F59" i="13"/>
  <c r="H59" i="13"/>
  <c r="F61" i="13"/>
  <c r="H61" i="13"/>
  <c r="G52" i="18"/>
  <c r="G54" i="18"/>
  <c r="F32" i="3"/>
  <c r="F53" i="3"/>
  <c r="F55" i="3"/>
  <c r="G32" i="17"/>
  <c r="G14" i="22"/>
  <c r="G52" i="22"/>
  <c r="G54" i="22"/>
  <c r="F14" i="25"/>
  <c r="F32" i="25"/>
  <c r="E62" i="10"/>
  <c r="G62" i="10"/>
  <c r="E59" i="10"/>
  <c r="G59" i="10"/>
  <c r="E61" i="10"/>
  <c r="G61" i="10"/>
  <c r="E60" i="10"/>
  <c r="G60" i="10"/>
  <c r="G14" i="10"/>
  <c r="F52" i="17"/>
  <c r="F54" i="17"/>
  <c r="G32" i="10"/>
  <c r="E60" i="16"/>
  <c r="G60" i="16"/>
  <c r="G14" i="17"/>
  <c r="F52" i="24"/>
  <c r="F54" i="24"/>
  <c r="E59" i="27"/>
  <c r="G59" i="27"/>
  <c r="E62" i="27"/>
  <c r="G62" i="27"/>
  <c r="E61" i="27"/>
  <c r="G61" i="27"/>
  <c r="E60" i="27"/>
  <c r="G60" i="27"/>
  <c r="E62" i="26"/>
  <c r="G62" i="26"/>
  <c r="E59" i="16"/>
  <c r="G59" i="16"/>
  <c r="F62" i="4"/>
  <c r="H62" i="4"/>
  <c r="F60" i="4"/>
  <c r="H60" i="4"/>
  <c r="G53" i="1"/>
  <c r="G55" i="1"/>
  <c r="E61" i="16"/>
  <c r="G61" i="16"/>
  <c r="G52" i="10"/>
  <c r="G54" i="10"/>
  <c r="G52" i="17"/>
  <c r="G54" i="17"/>
  <c r="F60" i="17"/>
  <c r="H60" i="17"/>
  <c r="E61" i="26"/>
  <c r="G61" i="26"/>
  <c r="G52" i="24"/>
  <c r="G54" i="24"/>
  <c r="F60" i="25"/>
  <c r="H60" i="25"/>
  <c r="F62" i="25"/>
  <c r="H62" i="25"/>
  <c r="F59" i="25"/>
  <c r="H59" i="25"/>
  <c r="F61" i="25"/>
  <c r="H61" i="25"/>
  <c r="E62" i="18"/>
  <c r="G62" i="18"/>
  <c r="E59" i="18"/>
  <c r="G59" i="18"/>
  <c r="E61" i="18"/>
  <c r="G61" i="18"/>
  <c r="E60" i="18"/>
  <c r="G60" i="18"/>
  <c r="F61" i="23"/>
  <c r="H61" i="23"/>
  <c r="F60" i="23"/>
  <c r="H60" i="23"/>
  <c r="F62" i="23"/>
  <c r="H62" i="23"/>
  <c r="F59" i="23"/>
  <c r="H59" i="23"/>
  <c r="G52" i="21"/>
  <c r="G54" i="21"/>
  <c r="G52" i="16"/>
  <c r="G54" i="16"/>
  <c r="F53" i="7"/>
  <c r="F55" i="7"/>
  <c r="F53" i="6"/>
  <c r="F55" i="6"/>
  <c r="F52" i="13"/>
  <c r="F54" i="13"/>
  <c r="G52" i="27"/>
  <c r="G54" i="27"/>
  <c r="E61" i="20"/>
  <c r="G61" i="20"/>
  <c r="E62" i="20"/>
  <c r="G62" i="20"/>
  <c r="E60" i="20"/>
  <c r="G60" i="20"/>
  <c r="E59" i="20"/>
  <c r="G59" i="20"/>
  <c r="F61" i="1"/>
  <c r="H61" i="1"/>
  <c r="F63" i="1"/>
  <c r="H63" i="1"/>
  <c r="F62" i="1"/>
  <c r="H62" i="1"/>
  <c r="F60" i="1"/>
  <c r="H60" i="1"/>
  <c r="E61" i="3"/>
  <c r="G61" i="3"/>
  <c r="E62" i="3"/>
  <c r="G62" i="3"/>
  <c r="E60" i="3"/>
  <c r="G60" i="3"/>
  <c r="E63" i="3"/>
  <c r="G63" i="3"/>
  <c r="F61" i="6"/>
  <c r="H61" i="6"/>
  <c r="F63" i="6"/>
  <c r="H63" i="6"/>
  <c r="F62" i="6"/>
  <c r="H62" i="6"/>
  <c r="F60" i="6"/>
  <c r="H60" i="6"/>
  <c r="F52" i="25"/>
  <c r="F54" i="25"/>
  <c r="F62" i="17"/>
  <c r="H62" i="17"/>
  <c r="F59" i="17"/>
  <c r="H59" i="17"/>
  <c r="F61" i="17"/>
  <c r="H61" i="17"/>
  <c r="F60" i="22"/>
  <c r="H60" i="22"/>
  <c r="F62" i="22"/>
  <c r="H62" i="22"/>
  <c r="F59" i="22"/>
  <c r="H59" i="22"/>
  <c r="F61" i="22"/>
  <c r="H61" i="22"/>
  <c r="F52" i="23"/>
  <c r="F54" i="23"/>
  <c r="E61" i="17"/>
  <c r="G61" i="17"/>
  <c r="E60" i="17"/>
  <c r="G60" i="17"/>
  <c r="E62" i="17"/>
  <c r="G62" i="17"/>
  <c r="E59" i="17"/>
  <c r="G59" i="17"/>
  <c r="F62" i="20"/>
  <c r="H62" i="20"/>
  <c r="F59" i="20"/>
  <c r="H59" i="20"/>
  <c r="F61" i="20"/>
  <c r="H61" i="20"/>
  <c r="F60" i="20"/>
  <c r="H60" i="20"/>
  <c r="F61" i="7"/>
  <c r="H61" i="7"/>
  <c r="F63" i="7"/>
  <c r="H63" i="7"/>
  <c r="F60" i="7"/>
  <c r="H60" i="7"/>
  <c r="F62" i="7"/>
  <c r="H62" i="7"/>
  <c r="F60" i="10"/>
  <c r="H60" i="10"/>
  <c r="F62" i="10"/>
  <c r="H62" i="10"/>
  <c r="F61" i="10"/>
  <c r="H61" i="10"/>
  <c r="F59" i="10"/>
  <c r="H59" i="10"/>
  <c r="F61" i="3"/>
  <c r="H61" i="3"/>
  <c r="F62" i="3"/>
  <c r="H62" i="3"/>
  <c r="F60" i="3"/>
  <c r="H60" i="3"/>
  <c r="F63" i="3"/>
  <c r="H63" i="3"/>
  <c r="E61" i="19"/>
  <c r="G61" i="19"/>
  <c r="E60" i="19"/>
  <c r="G60" i="19"/>
  <c r="E62" i="19"/>
  <c r="G62" i="19"/>
  <c r="E59" i="19"/>
  <c r="G59" i="19"/>
  <c r="F62" i="18"/>
  <c r="H62" i="18"/>
  <c r="F59" i="18"/>
  <c r="H59" i="18"/>
  <c r="F61" i="18"/>
  <c r="H61" i="18"/>
  <c r="F60" i="18"/>
  <c r="H60" i="18"/>
  <c r="E61" i="1"/>
  <c r="G61" i="1"/>
  <c r="E63" i="1"/>
  <c r="G63" i="1"/>
  <c r="E62" i="1"/>
  <c r="G62" i="1"/>
  <c r="E60" i="1"/>
  <c r="G60" i="1"/>
  <c r="F61" i="5"/>
  <c r="H61" i="5"/>
  <c r="F63" i="5"/>
  <c r="H63" i="5"/>
  <c r="F60" i="5"/>
  <c r="H60" i="5"/>
  <c r="F62" i="5"/>
  <c r="H62" i="5"/>
  <c r="E61" i="5"/>
  <c r="G61" i="5"/>
  <c r="E63" i="5"/>
  <c r="G63" i="5"/>
  <c r="E60" i="5"/>
  <c r="G60" i="5"/>
  <c r="E62" i="5"/>
  <c r="G62" i="5"/>
  <c r="F53" i="8"/>
  <c r="F55" i="8"/>
  <c r="F60" i="26"/>
  <c r="H60" i="26"/>
  <c r="F62" i="26"/>
  <c r="H62" i="26"/>
  <c r="F59" i="26"/>
  <c r="H59" i="26"/>
  <c r="F61" i="26"/>
  <c r="H61" i="26"/>
  <c r="F61" i="8"/>
  <c r="H61" i="8"/>
  <c r="F63" i="8"/>
  <c r="H63" i="8"/>
  <c r="F62" i="8"/>
  <c r="H62" i="8"/>
  <c r="F60" i="8"/>
  <c r="H60" i="8"/>
  <c r="F61" i="2"/>
  <c r="H61" i="2"/>
  <c r="F63" i="2"/>
  <c r="H63" i="2"/>
  <c r="F60" i="2"/>
  <c r="H60" i="2"/>
  <c r="F62" i="2"/>
  <c r="H62" i="2"/>
  <c r="E60" i="24"/>
  <c r="G60" i="24"/>
  <c r="E62" i="24"/>
  <c r="G62" i="24"/>
  <c r="E59" i="24"/>
  <c r="G59" i="24"/>
  <c r="E61" i="24"/>
  <c r="G61" i="24"/>
  <c r="E60" i="22"/>
  <c r="G60" i="22"/>
  <c r="E62" i="22"/>
  <c r="G62" i="22"/>
  <c r="E59" i="22"/>
  <c r="G59" i="22"/>
  <c r="E61" i="22"/>
  <c r="G61" i="22"/>
  <c r="F61" i="24"/>
  <c r="H61" i="24"/>
  <c r="F62" i="24"/>
  <c r="H62" i="24"/>
  <c r="F59" i="24"/>
  <c r="H59" i="24"/>
  <c r="F60" i="24"/>
  <c r="H60" i="24"/>
  <c r="F62" i="27"/>
  <c r="H62" i="27"/>
  <c r="F59" i="27"/>
  <c r="H59" i="27"/>
  <c r="F61" i="27"/>
  <c r="H61" i="27"/>
  <c r="F60" i="27"/>
  <c r="H60" i="27"/>
  <c r="E60" i="13"/>
  <c r="G60" i="13"/>
  <c r="E62" i="13"/>
  <c r="G62" i="13"/>
  <c r="E59" i="13"/>
  <c r="G59" i="13"/>
  <c r="E61" i="13"/>
  <c r="G61" i="13"/>
  <c r="E61" i="6"/>
  <c r="G61" i="6"/>
  <c r="E62" i="6"/>
  <c r="G62" i="6"/>
  <c r="E63" i="6"/>
  <c r="G63" i="6"/>
  <c r="E60" i="6"/>
  <c r="G60" i="6"/>
  <c r="E61" i="7"/>
  <c r="G61" i="7"/>
  <c r="E63" i="7"/>
  <c r="G63" i="7"/>
  <c r="E60" i="7"/>
  <c r="G60" i="7"/>
  <c r="E62" i="7"/>
  <c r="G62" i="7"/>
  <c r="F62" i="16"/>
  <c r="H62" i="16"/>
  <c r="F59" i="16"/>
  <c r="H59" i="16"/>
  <c r="F61" i="16"/>
  <c r="H61" i="16"/>
  <c r="F60" i="16"/>
  <c r="H60" i="16"/>
  <c r="F62" i="21"/>
  <c r="H62" i="21"/>
  <c r="F59" i="21"/>
  <c r="H59" i="21"/>
  <c r="F61" i="21"/>
  <c r="H61" i="21"/>
  <c r="F60" i="21"/>
  <c r="H60" i="21"/>
  <c r="E60" i="25"/>
  <c r="G60" i="25"/>
  <c r="E59" i="25"/>
  <c r="G59" i="25"/>
  <c r="E62" i="25"/>
  <c r="G62" i="25"/>
  <c r="E61" i="25"/>
  <c r="G61" i="25"/>
  <c r="E60" i="23"/>
  <c r="G60" i="23"/>
  <c r="E62" i="23"/>
  <c r="G62" i="23"/>
  <c r="E61" i="23"/>
  <c r="G61" i="23"/>
  <c r="E59" i="23"/>
  <c r="G59" i="23"/>
  <c r="E61" i="8"/>
  <c r="G61" i="8"/>
  <c r="E63" i="8"/>
  <c r="G63" i="8"/>
  <c r="E62" i="8"/>
  <c r="G62" i="8"/>
  <c r="E60" i="8"/>
  <c r="G60" i="8"/>
</calcChain>
</file>

<file path=xl/sharedStrings.xml><?xml version="1.0" encoding="utf-8"?>
<sst xmlns="http://schemas.openxmlformats.org/spreadsheetml/2006/main" count="2760" uniqueCount="508">
  <si>
    <t>Mẫu 1 B</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</si>
  <si>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</si>
  <si>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</si>
  <si>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2/2020</t>
  </si>
  <si>
    <t>Họ và tên: Trần Vĩnh Xuyên</t>
  </si>
  <si>
    <t xml:space="preserve">Chức vụ: Phó trưởng khoa </t>
  </si>
  <si>
    <t>Đơn vị công tác (phòng, khoa…): Khoa Công nghệ thông tin</t>
  </si>
  <si>
    <t>Mã số CBCCVC: 21000001100</t>
  </si>
  <si>
    <t>Stt</t>
  </si>
  <si>
    <t>Tiêu chí đánh giá</t>
  </si>
  <si>
    <t>Điểm tối đa</t>
  </si>
  <si>
    <t>Điểm CBCCVC tự chấm</t>
  </si>
  <si>
    <t>Điểm thực tế đạt được</t>
  </si>
  <si>
    <t>Ghi chú</t>
  </si>
  <si>
    <t>(1)</t>
  </si>
  <si>
    <t>(2)</t>
  </si>
  <si>
    <t>(3)</t>
  </si>
  <si>
    <t>(4)</t>
  </si>
  <si>
    <t>(5)</t>
  </si>
  <si>
    <t>(6)</t>
  </si>
  <si>
    <t>I</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</si>
  <si>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</si>
  <si>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</si>
  <si>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</si>
  <si>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</si>
  <si>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</si>
  <si>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</si>
  <si>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</si>
  <si>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</si>
  <si>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</si>
  <si>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</si>
  <si>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</si>
  <si>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</si>
  <si>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</si>
  <si>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</si>
  <si>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</si>
  <si>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</si>
  <si>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</si>
  <si>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</si>
  <si>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</si>
  <si>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</si>
  <si>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</si>
  <si>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</si>
  <si>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</si>
  <si>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</si>
  <si>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</si>
  <si>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</si>
  <si>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</si>
  <si>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</si>
  <si>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</si>
  <si>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</si>
  <si>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</si>
  <si>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</si>
  <si>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rPr>
        <b/>
        <sz val="13"/>
        <color rgb="FF0070C0"/>
        <rFont val="Times New Roman"/>
        <family val="1"/>
      </rPr>
      <t>Tiêu chí 2: Năng lực và kỹ năng</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</si>
  <si>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</si>
  <si>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</si>
  <si>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</si>
  <si>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</si>
  <si>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</si>
  <si>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</si>
  <si>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</si>
  <si>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</si>
  <si>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rPr>
        <b/>
        <sz val="13"/>
        <color rgb="FF0070C0"/>
        <rFont val="Times New Roman"/>
        <family val="1"/>
      </rPr>
      <t xml:space="preserve">Có trên 20% nhiệm vụ hoàn thành vượt tiến độ, có chất lượng và hiệu quả </t>
    </r>
    <r>
      <rPr>
        <i/>
        <sz val="13"/>
        <color rgb="FFFF0000"/>
        <rFont val="Times New Roman"/>
        <family val="1"/>
      </rPr>
      <t>(Nếu không có trên 20% nhiệm vụ hoàn thành vượt tiến độ, có chất lượng và hiệu quả thì không có điểm. Không chia nhỏ thành các tỉ lệ thấp hơn;</t>
    </r>
    <r>
      <rPr>
        <b/>
        <i/>
        <sz val="13"/>
        <color rgb="FFFF0000"/>
        <rFont val="Times New Roman"/>
        <family val="1"/>
      </rPr>
      <t xml:space="preserve"> Chỉ đánh giá một mức là 8 điểm hoặc không có điểm</t>
    </r>
    <r>
      <rPr>
        <i/>
        <sz val="13"/>
        <color rgb="FFFF000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</si>
  <si>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</si>
  <si>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rPr>
        <b/>
        <sz val="13"/>
        <color rgb="FF0070C0"/>
        <rFont val="Times New Roman"/>
        <family val="1"/>
      </rPr>
      <t xml:space="preserve">Sáng tạo, cải tiến phương pháp làm việc, nâng cao hiệu quả công việc </t>
    </r>
    <r>
      <rPr>
        <i/>
        <sz val="13"/>
        <color rgb="FFFF000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</si>
  <si>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</si>
  <si>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</si>
  <si>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</si>
  <si>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</si>
  <si>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</si>
  <si>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</si>
  <si>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</si>
  <si>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</si>
  <si>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</si>
  <si>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</si>
  <si>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</si>
  <si>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</si>
  <si>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</si>
  <si>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</si>
  <si>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</si>
  <si>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</si>
  <si>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</si>
  <si>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</si>
  <si>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</si>
  <si>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rPr>
        <b/>
        <sz val="12"/>
        <color rgb="FF000000"/>
        <rFont val="Times New Roman"/>
        <family val="1"/>
      </rPr>
      <t xml:space="preserve">Kết quả phân loại
</t>
    </r>
    <r>
      <rPr>
        <i/>
        <sz val="12"/>
        <color rgb="FF000000"/>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</si>
  <si>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</si>
  <si>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</si>
  <si>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</si>
  <si>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</si>
  <si>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</si>
  <si>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</si>
  <si>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</si>
  <si>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</si>
  <si>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</si>
  <si>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</si>
  <si>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</si>
  <si>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</si>
  <si>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18 tháng 06 năm 2020</t>
  </si>
  <si>
    <r>
      <rPr>
        <b/>
        <sz val="13"/>
        <color rgb="FF000000"/>
        <rFont val="Times New Roman"/>
        <family val="1"/>
      </rPr>
      <t xml:space="preserve">NGƯỜI TỰ ĐÁNH GIÁ
</t>
    </r>
    <r>
      <rPr>
        <i/>
        <sz val="13"/>
        <color rgb="FF000000"/>
        <rFont val="Times New Roman"/>
        <family val="1"/>
      </rPr>
      <t>(ký tên và ghi rõ họ tên)</t>
    </r>
  </si>
  <si>
    <t xml:space="preserve">                Trần Vĩnh Xuyên</t>
  </si>
  <si>
    <t>Ý KIẾN NHẬN XÉT CỦA NGƯỜI CÓ THẨM QUYỀN ĐÁNH GIÁ:</t>
  </si>
  <si>
    <t>…………………………………………………………………………………………………………………………………………………………………………………………………………………………………………………………………………………………………………………………………………………………………………………………………………………………………………………………………………………………………………………………………………………………………..</t>
  </si>
  <si>
    <t>Tp.HCM, ngày…… tháng …… năm 2020</t>
  </si>
  <si>
    <t>HIỆU TRƯỞNG</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</si>
  <si>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</si>
  <si>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Nguyễn Vân Giang</t>
  </si>
  <si>
    <t>Chức vụ: Phó trưởng khoa</t>
  </si>
  <si>
    <r>
      <rPr>
        <b/>
        <sz val="12"/>
        <color rgb="FF000000"/>
        <rFont val="Times New Roman"/>
        <family val="1"/>
      </rPr>
      <t>Đơn vị công tác</t>
    </r>
    <r>
      <rPr>
        <b/>
        <i/>
        <sz val="12"/>
        <color rgb="FF000000"/>
        <rFont val="Times New Roman"/>
        <family val="1"/>
      </rPr>
      <t xml:space="preserve"> (phòng, khoa…): Khoa CNTT</t>
    </r>
  </si>
  <si>
    <t>Mã số CBCCVC: 11100000727</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</si>
  <si>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</si>
  <si>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</si>
  <si>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</si>
  <si>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(Nếu không có trên 20% nhiệm vụ hoàn thành vượt tiến độ, có chất lượng và hiệu quả thì không có điểm. Không chia nhỏ thành các tỉ lệ thấp hơn;</t>
    </r>
    <r>
      <rPr>
        <b/>
        <i/>
        <sz val="13"/>
        <color rgb="FFFF0000"/>
        <rFont val="Times New Roman"/>
        <family val="1"/>
      </rPr>
      <t xml:space="preserve"> Chỉ đánh giá một mức là 8 điểm hoặc không có điểm</t>
    </r>
    <r>
      <rPr>
        <i/>
        <sz val="13"/>
        <color rgb="FFFF0000"/>
        <rFont val="Times New Roman"/>
        <family val="1"/>
      </rPr>
      <t>).</t>
    </r>
  </si>
  <si>
    <r>
      <rPr>
        <b/>
        <sz val="13"/>
        <color rgb="FF0070C0"/>
        <rFont val="Times New Roman"/>
        <family val="1"/>
      </rPr>
      <t xml:space="preserve">Sáng tạo, cải tiến phương pháp làm việc, nâng cao hiệu quả công việc </t>
    </r>
    <r>
      <rPr>
        <i/>
        <sz val="13"/>
        <color rgb="FFFF0000"/>
        <rFont val="Times New Roman"/>
        <family val="1"/>
      </rPr>
      <t>(tổng điểm tiêu chuẩn không vượt quá 5đ)</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</si>
  <si>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</si>
  <si>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</si>
  <si>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</si>
  <si>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</si>
  <si>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Nguyễn Vân Giang</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</si>
  <si>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</si>
  <si>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Vũ Thị Thái Linh</t>
  </si>
  <si>
    <t>Chức vụ: Trưởng Bộ Môn</t>
  </si>
  <si>
    <t>Đơn vị công tác (phòng, khoa…): Khoa CNTT</t>
  </si>
  <si>
    <t>Mã số CBCCVC: 11100071847</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</si>
  <si>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</si>
  <si>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</si>
  <si>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</si>
  <si>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(Nếu không có trên 20% nhiệm vụ hoàn thành vượt tiến độ, có chất lượng và hiệu quả thì không có điểm. Không chia nhỏ thành các tỉ lệ thấp hơn;</t>
    </r>
    <r>
      <rPr>
        <b/>
        <i/>
        <sz val="13"/>
        <color rgb="FFFF0000"/>
        <rFont val="Times New Roman"/>
        <family val="1"/>
      </rPr>
      <t xml:space="preserve"> Chỉ đánh giá một mức là 8 điểm hoặc không có điểm</t>
    </r>
    <r>
      <rPr>
        <i/>
        <sz val="13"/>
        <color rgb="FFFF0000"/>
        <rFont val="Times New Roman"/>
        <family val="1"/>
      </rPr>
      <t>).</t>
    </r>
  </si>
  <si>
    <r>
      <rPr>
        <b/>
        <sz val="13"/>
        <color rgb="FF0070C0"/>
        <rFont val="Times New Roman"/>
        <family val="1"/>
      </rPr>
      <t xml:space="preserve">Sáng tạo, cải tiến phương pháp làm việc, nâng cao hiệu quả công việc </t>
    </r>
    <r>
      <rPr>
        <i/>
        <sz val="13"/>
        <color rgb="FFFF0000"/>
        <rFont val="Times New Roman"/>
        <family val="1"/>
      </rPr>
      <t>(tổng điểm tiêu chuẩn không vượt quá 5đ)</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</si>
  <si>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</si>
  <si>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</si>
  <si>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</si>
  <si>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</si>
  <si>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Vũ Thị Thái Linh</t>
  </si>
  <si>
    <t>Mẫu 1 C</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</si>
  <si>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</si>
  <si>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BÁO CÁO TỰ ĐÁNH GIÁ KẾT QUẢ CÔNG TÁC CỦA CÁ NHÂN
Kỳ đánh giá:  Quý 3/2020</t>
  </si>
  <si>
    <t>Họ và tên: Hồ Ngọc Chi</t>
  </si>
  <si>
    <t>Chức vụ: Giảng viên</t>
  </si>
  <si>
    <r>
      <rPr>
        <b/>
        <sz val="12"/>
        <color rgb="FF000000"/>
        <rFont val="Times New Roman"/>
        <family val="1"/>
      </rPr>
      <t>Đơn vị công tác</t>
    </r>
    <r>
      <rPr>
        <b/>
        <i/>
        <sz val="12"/>
        <color rgb="FF000000"/>
        <rFont val="Times New Roman"/>
        <family val="1"/>
      </rPr>
      <t xml:space="preserve"> : Khoa CNTT</t>
    </r>
  </si>
  <si>
    <t>Mã số CBCCVC: 81000000899</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</si>
  <si>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</si>
  <si>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</si>
  <si>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</si>
  <si>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</si>
  <si>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</si>
  <si>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</si>
  <si>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</si>
  <si>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</si>
  <si>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</si>
  <si>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</si>
  <si>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</si>
  <si>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</si>
  <si>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</si>
  <si>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Các công việc liên quan chuẩn bị cho trang trí gian hàng khoa CNTT</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</si>
  <si>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</si>
  <si>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</si>
  <si>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</si>
  <si>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</si>
  <si>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Tham gia ôn, coi thi, chấm thi HSSV giỏi nghề TKĐH cấp TP</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</si>
  <si>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</si>
  <si>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</si>
  <si>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</si>
  <si>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</si>
  <si>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</si>
  <si>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t>Tp.HCM, ngày 18 tháng 09 năm 2020</t>
  </si>
  <si>
    <r>
      <rPr>
        <b/>
        <sz val="13"/>
        <color rgb="FF000000"/>
        <rFont val="Times New Roman"/>
        <family val="1"/>
      </rPr>
      <t xml:space="preserve">NGƯỜI TỰ ĐÁNH GIÁ
</t>
    </r>
    <r>
      <rPr>
        <i/>
        <sz val="13"/>
        <color rgb="FF000000"/>
        <rFont val="Times New Roman"/>
        <family val="1"/>
      </rPr>
      <t>(ký tên và ghi rõ họ tên)</t>
    </r>
  </si>
  <si>
    <t>Hồ Ngọc Chi</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</si>
  <si>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</si>
  <si>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r>
      <rPr>
        <b/>
        <sz val="14"/>
        <color rgb="FF000000"/>
        <rFont val="Times New Roman"/>
        <family val="1"/>
      </rPr>
      <t xml:space="preserve">BÁO CÁO TỰ ĐÁNH GIÁ KẾT QUẢ CÔNG TÁC CỦA CÁ NHÂN
Kỳ đánh giá:  </t>
    </r>
    <r>
      <rPr>
        <b/>
        <sz val="14"/>
        <color rgb="FFFF0000"/>
        <rFont val="Times New Roman"/>
        <family val="1"/>
      </rPr>
      <t>Quý 3/2022</t>
    </r>
  </si>
  <si>
    <t>Họ và tên: HỒ NGỌC CHI</t>
  </si>
  <si>
    <t>Chức vụ: Phó Trưởng Khoa</t>
  </si>
  <si>
    <r>
      <rPr>
        <b/>
        <sz val="12"/>
        <color rgb="FF000000"/>
        <rFont val="Times New Roman"/>
        <family val="1"/>
      </rPr>
      <t>Đơn vị công tác</t>
    </r>
    <r>
      <rPr>
        <b/>
        <i/>
        <sz val="12"/>
        <color rgb="FF000000"/>
        <rFont val="Times New Roman"/>
        <family val="1"/>
      </rPr>
      <t xml:space="preserve"> (phòng, khoa…): Khoa CNTT</t>
    </r>
  </si>
  <si>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</si>
  <si>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</si>
  <si>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</si>
  <si>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(Nếu không có trên 20% nhiệm vụ hoàn thành vượt tiến độ, có chất lượng và hiệu quả thì không có điểm. Không chia nhỏ thành các tỉ lệ thấp hơn;</t>
    </r>
    <r>
      <rPr>
        <b/>
        <i/>
        <sz val="13"/>
        <color rgb="FFFF0000"/>
        <rFont val="Times New Roman"/>
        <family val="1"/>
      </rPr>
      <t xml:space="preserve"> Chỉ đánh giá một mức là 8 điểm hoặc không có điểm</t>
    </r>
    <r>
      <rPr>
        <i/>
        <sz val="13"/>
        <color rgb="FFFF0000"/>
        <rFont val="Times New Roman"/>
        <family val="1"/>
      </rPr>
      <t>).</t>
    </r>
  </si>
  <si>
    <r>
      <rPr>
        <b/>
        <sz val="13"/>
        <color rgb="FF0070C0"/>
        <rFont val="Times New Roman"/>
        <family val="1"/>
      </rPr>
      <t xml:space="preserve">Sáng tạo, cải tiến phương pháp làm việc, nâng cao hiệu quả công việc </t>
    </r>
    <r>
      <rPr>
        <i/>
        <sz val="13"/>
        <color rgb="FFFF0000"/>
        <rFont val="Times New Roman"/>
        <family val="1"/>
      </rPr>
      <t>(tổng điểm tiêu chuẩn không vượt quá 5đ)</t>
    </r>
  </si>
  <si>
    <t xml:space="preserve">Tư vấn tuyển sinh trực tuyến 04/05; Tham gia thiết kế trang web trường; Thiết kế các sản phẩm tuyển sinh; </t>
  </si>
  <si>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</si>
  <si>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</si>
  <si>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</si>
  <si>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t>Tp.HCM, ngày 22 tháng 06  năm 2022</t>
  </si>
  <si>
    <r>
      <rPr>
        <b/>
        <sz val="13"/>
        <color rgb="FF000000"/>
        <rFont val="Times New Roman"/>
        <family val="1"/>
      </rPr>
      <t xml:space="preserve">NGƯỜI TỰ ĐÁNH GIÁ
</t>
    </r>
    <r>
      <rPr>
        <i/>
        <sz val="13"/>
        <color rgb="FF000000"/>
        <rFont val="Times New Roman"/>
        <family val="1"/>
      </rPr>
      <t>(ký tên và ghi rõ họ tên)</t>
    </r>
  </si>
  <si>
    <t>Tp.HCM, ngày …. tháng ….. năm 2022</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</si>
  <si>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</si>
  <si>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BÁO CÁO TỰ ĐÁNH GIÁ KẾT QUẢ CÔNG TÁC CỦA CÁ NHÂN
Kỳ đánh giá:  Quý 3/2022</t>
  </si>
  <si>
    <t>Họ và tên: Nguyễn Văn Danh</t>
  </si>
  <si>
    <t>Quyết định bổ nhiệm Tổ trưởng bộ môn 05/11/2020</t>
  </si>
  <si>
    <r>
      <rPr>
        <b/>
        <sz val="12"/>
        <color rgb="FF000000"/>
        <rFont val="Times New Roman"/>
        <family val="1"/>
      </rPr>
      <t>Đơn vị công tác</t>
    </r>
    <r>
      <rPr>
        <b/>
        <i/>
        <sz val="12"/>
        <color rgb="FF000000"/>
        <rFont val="Times New Roman"/>
        <family val="1"/>
      </rPr>
      <t xml:space="preserve"> (phòng, khoa…): Khoa Công nghệ thông tin</t>
    </r>
  </si>
  <si>
    <t>Mã số CBCCVC:11100119656</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</si>
  <si>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</si>
  <si>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</si>
  <si>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</si>
  <si>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(Nếu không có trên 20% nhiệm vụ hoàn thành vượt tiến độ, có chất lượng và hiệu quả thì không có điểm. Không chia nhỏ thành các tỉ lệ thấp hơn;</t>
    </r>
    <r>
      <rPr>
        <b/>
        <i/>
        <sz val="13"/>
        <color rgb="FFFF0000"/>
        <rFont val="Times New Roman"/>
        <family val="1"/>
      </rPr>
      <t xml:space="preserve"> Chỉ đánh giá một mức là 8 điểm hoặc không có điểm</t>
    </r>
    <r>
      <rPr>
        <i/>
        <sz val="13"/>
        <color rgb="FFFF0000"/>
        <rFont val="Times New Roman"/>
        <family val="1"/>
      </rPr>
      <t>).</t>
    </r>
  </si>
  <si>
    <t>Xây dựng chương trình liên thông</t>
  </si>
  <si>
    <r>
      <rPr>
        <b/>
        <sz val="13"/>
        <color rgb="FF0070C0"/>
        <rFont val="Times New Roman"/>
        <family val="1"/>
      </rPr>
      <t xml:space="preserve">Sáng tạo, cải tiến phương pháp làm việc, nâng cao hiệu quả công việc </t>
    </r>
    <r>
      <rPr>
        <i/>
        <sz val="13"/>
        <color rgb="FFFF0000"/>
        <rFont val="Times New Roman"/>
        <family val="1"/>
      </rPr>
      <t>(tổng điểm tiêu chuẩn không vượt quá 5đ)</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</si>
  <si>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</si>
  <si>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</si>
  <si>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</si>
  <si>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t>Tp.HCM, ngày 25 tháng 06 năm 2022</t>
  </si>
  <si>
    <r>
      <rPr>
        <b/>
        <sz val="13"/>
        <color rgb="FF000000"/>
        <rFont val="Times New Roman"/>
        <family val="1"/>
      </rPr>
      <t xml:space="preserve">NGƯỜI TỰ ĐÁNH GIÁ
</t>
    </r>
    <r>
      <rPr>
        <i/>
        <sz val="13"/>
        <color rgb="FF000000"/>
        <rFont val="Times New Roman"/>
        <family val="1"/>
      </rPr>
      <t>(ký tên và ghi rõ họ tên)</t>
    </r>
  </si>
  <si>
    <t>NGUYỄN VĂN DANH</t>
  </si>
  <si>
    <t>Tp.HCM, ngày  ....  tháng .... năm 2022</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</si>
  <si>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</si>
  <si>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Trần Việt Khánh</t>
  </si>
  <si>
    <t xml:space="preserve">Mã số CBCCVC: </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</si>
  <si>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</si>
  <si>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</si>
  <si>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</si>
  <si>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(Nếu không có trên 20% nhiệm vụ hoàn thành vượt tiến độ, có chất lượng và hiệu quả thì không có điểm. Không chia nhỏ thành các tỉ lệ thấp hơn;</t>
    </r>
    <r>
      <rPr>
        <b/>
        <i/>
        <sz val="13"/>
        <color rgb="FFFF0000"/>
        <rFont val="Times New Roman"/>
        <family val="1"/>
      </rPr>
      <t xml:space="preserve"> Chỉ đánh giá một mức là 8 điểm hoặc không có điểm</t>
    </r>
    <r>
      <rPr>
        <i/>
        <sz val="13"/>
        <color rgb="FFFF0000"/>
        <rFont val="Times New Roman"/>
        <family val="1"/>
      </rPr>
      <t>).</t>
    </r>
  </si>
  <si>
    <r>
      <rPr>
        <b/>
        <sz val="13"/>
        <color rgb="FF0070C0"/>
        <rFont val="Times New Roman"/>
        <family val="1"/>
      </rPr>
      <t xml:space="preserve">Sáng tạo, cải tiến phương pháp làm việc, nâng cao hiệu quả công việc </t>
    </r>
    <r>
      <rPr>
        <i/>
        <sz val="13"/>
        <color rgb="FFFF0000"/>
        <rFont val="Times New Roman"/>
        <family val="1"/>
      </rPr>
      <t>(tổng điểm tiêu chuẩn không vượt quá 5đ)</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</si>
  <si>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</si>
  <si>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</si>
  <si>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</si>
  <si>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t>Tp.HCM, ngày 27 tháng 09 năm 2022</t>
  </si>
  <si>
    <r>
      <rPr>
        <b/>
        <sz val="13"/>
        <color rgb="FF000000"/>
        <rFont val="Times New Roman"/>
        <family val="1"/>
      </rPr>
      <t xml:space="preserve">NGƯỜI TỰ ĐÁNH GIÁ
</t>
    </r>
    <r>
      <rPr>
        <i/>
        <sz val="13"/>
        <color rgb="FF000000"/>
        <rFont val="Times New Roman"/>
        <family val="1"/>
      </rPr>
      <t>(ký tên và ghi rõ họ tên)</t>
    </r>
  </si>
  <si>
    <t xml:space="preserve">            Trần Việt Khánh</t>
  </si>
  <si>
    <t>Tp.HCM, ngày…… tháng …… năm 2022</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</si>
  <si>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</si>
  <si>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NGUYỄN VĂN ĐÔN</t>
  </si>
  <si>
    <r>
      <rPr>
        <b/>
        <sz val="12"/>
        <color rgb="FF000000"/>
        <rFont val="Times New Roman"/>
        <family val="1"/>
      </rPr>
      <t>Đơn vị công tác</t>
    </r>
    <r>
      <rPr>
        <b/>
        <i/>
        <sz val="12"/>
        <color rgb="FF000000"/>
        <rFont val="Times New Roman"/>
        <family val="1"/>
      </rPr>
      <t xml:space="preserve"> (phòng, khoa…): Khoa Công nghệ thông tin</t>
    </r>
  </si>
  <si>
    <t>Mã số CBCCVC: 11100109469</t>
  </si>
  <si>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</si>
  <si>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b/>
        <sz val="13"/>
        <color rgb="FF0070C0"/>
        <rFont val="Times New Roman"/>
        <family val="1"/>
      </rPr>
      <t>Tiêu chí 2: Năng lực và kỹ năng</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</si>
  <si>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</si>
  <si>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</si>
  <si>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</si>
  <si>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</si>
  <si>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Họ và tên: LÊ QUÝ HƯNG QUỐC</t>
  </si>
  <si>
    <t>Mã số CBCCVC: 11100082723</t>
  </si>
  <si>
    <t>Tp.HCM, ngày 25 tháng 09 năm 2022</t>
  </si>
  <si>
    <t>Tp.HCM, ngày…… tháng …… năm 202</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</si>
  <si>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</si>
  <si>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DƯƠNG NGỌC VỌNG</t>
  </si>
  <si>
    <r>
      <rPr>
        <b/>
        <sz val="12"/>
        <color rgb="FF000000"/>
        <rFont val="Times New Roman"/>
        <family val="1"/>
      </rPr>
      <t>Đơn vị công tác</t>
    </r>
    <r>
      <rPr>
        <b/>
        <i/>
        <sz val="12"/>
        <color rgb="FF000000"/>
        <rFont val="Times New Roman"/>
        <family val="1"/>
      </rPr>
      <t xml:space="preserve"> (phòng, khoa…): Khoa Công nghệ thông tin</t>
    </r>
  </si>
  <si>
    <t>Mã số CBCCVC: 11100083259</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</si>
  <si>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</si>
  <si>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</si>
  <si>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</si>
  <si>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</si>
  <si>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</si>
  <si>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</si>
  <si>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</si>
  <si>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</si>
  <si>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</si>
  <si>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t>Tp.HCM, ngày 25  tháng 09 năm 2022</t>
  </si>
  <si>
    <r>
      <rPr>
        <b/>
        <sz val="13"/>
        <color rgb="FF000000"/>
        <rFont val="Times New Roman"/>
        <family val="1"/>
      </rPr>
      <t xml:space="preserve">NGƯỜI TỰ ĐÁNH GIÁ
</t>
    </r>
    <r>
      <rPr>
        <i/>
        <sz val="13"/>
        <color rgb="FF000000"/>
        <rFont val="Times New Roman"/>
        <family val="1"/>
      </rPr>
      <t>(ký tên và ghi rõ họ tên)</t>
    </r>
  </si>
  <si>
    <t xml:space="preserve">            DƯƠNG NGỌC VỌNG</t>
  </si>
  <si>
    <t>Mã số CBCCVC: 11100082715</t>
  </si>
  <si>
    <t>BÁO CÁO TỰ ĐÁNH GIÁ KẾT QUẢ CÔNG TÁC CỦA CÁ NHÂN
Kỳ đánh giá:  Quý 1/2022</t>
  </si>
  <si>
    <t>Tp.HCM, ngày 25 tháng 03 năm 2022</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</si>
  <si>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</si>
  <si>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BÁO CÁO TỰ ĐÁNH GIÁ KẾT QUẢ CÔNG TÁC CỦA CÁ NHÂN
Kỳ đánh giá:  Quý II/2022</t>
  </si>
  <si>
    <t>Họ và tên: Nguyễn Thị Khánh Thư</t>
  </si>
  <si>
    <r>
      <rPr>
        <b/>
        <sz val="12"/>
        <color rgb="FF000000"/>
        <rFont val="Times New Roman"/>
        <family val="1"/>
      </rPr>
      <t>Đơn vị công tác</t>
    </r>
    <r>
      <rPr>
        <b/>
        <i/>
        <sz val="12"/>
        <color rgb="FF000000"/>
        <rFont val="Times New Roman"/>
        <family val="1"/>
      </rPr>
      <t xml:space="preserve"> (phòng, khoa…): Công nghệ thông tin</t>
    </r>
  </si>
  <si>
    <t>Mã số CBCCVC:</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</si>
  <si>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</si>
  <si>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</si>
  <si>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</si>
  <si>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</si>
  <si>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</si>
  <si>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</si>
  <si>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</si>
  <si>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</si>
  <si>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</si>
  <si>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t>Tp.HCM, ngày 24 tháng 06 năm 2022</t>
  </si>
  <si>
    <r>
      <rPr>
        <b/>
        <sz val="13"/>
        <color rgb="FF000000"/>
        <rFont val="Times New Roman"/>
        <family val="1"/>
      </rPr>
      <t xml:space="preserve">NGƯỜI TỰ ĐÁNH GIÁ
</t>
    </r>
    <r>
      <rPr>
        <i/>
        <sz val="13"/>
        <color rgb="FF000000"/>
        <rFont val="Times New Roman"/>
        <family val="1"/>
      </rPr>
      <t>(ký tên và ghi rõ họ tên)</t>
    </r>
  </si>
  <si>
    <t xml:space="preserve">               Nguyễn Thị Khánh Thư</t>
  </si>
  <si>
    <t>Tp.HCM, ngày   tháng   năm 2022</t>
  </si>
  <si>
    <t>Họ và tên: Đặng Ngọc Đoàn</t>
  </si>
  <si>
    <t>Mã số CBCCVC: 11100096269</t>
  </si>
  <si>
    <t>Mã số CBCCVC: 21000001128</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</si>
  <si>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</si>
  <si>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Mã số CBCCVC:11100000727</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</si>
  <si>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</si>
  <si>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</si>
  <si>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</si>
  <si>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</si>
  <si>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</si>
  <si>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</si>
  <si>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t>Luôn hoàn thành trước hạn các công việc được giao. Tích cực đóng góp ý kiến xây dưng cho và trường (ví dụ Góp ý dự thảo quy định dạy học trực tuyến,...)</t>
  </si>
  <si>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</si>
  <si>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</si>
  <si>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</si>
  <si>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</si>
  <si>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Nguyễn Vân Giang</t>
  </si>
  <si>
    <t>Tp.HCM, ngày  tháng  năm 2022</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</si>
  <si>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</si>
  <si>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r>
      <rPr>
        <b/>
        <sz val="12"/>
        <color rgb="FF000000"/>
        <rFont val="Times New Roman"/>
        <family val="1"/>
      </rPr>
      <t>Đơn vị công tác</t>
    </r>
    <r>
      <rPr>
        <b/>
        <i/>
        <sz val="12"/>
        <color rgb="FF000000"/>
        <rFont val="Times New Roman"/>
        <family val="1"/>
      </rPr>
      <t xml:space="preserve"> (phòng, khoa…): Khoa Công nghệ thông tin.</t>
    </r>
  </si>
  <si>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</si>
  <si>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</si>
  <si>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</si>
  <si>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</si>
  <si>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</si>
  <si>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</si>
  <si>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</si>
  <si>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</si>
  <si>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</si>
  <si>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</si>
  <si>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Vũ Thị Thái Linh</t>
  </si>
  <si>
    <t>Tp.HCM, ngày…… tháng …… năm 2021</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</si>
  <si>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</si>
  <si>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Nguyễn Thị Thu Hồng</t>
  </si>
  <si>
    <r>
      <rPr>
        <b/>
        <sz val="12"/>
        <color rgb="FF000000"/>
        <rFont val="Times New Roman"/>
        <family val="1"/>
      </rPr>
      <t>Đơn vị công tác</t>
    </r>
    <r>
      <rPr>
        <b/>
        <i/>
        <sz val="12"/>
        <color rgb="FF000000"/>
        <rFont val="Times New Roman"/>
        <family val="1"/>
      </rPr>
      <t xml:space="preserve"> (phòng, khoa…): CNTT</t>
    </r>
  </si>
  <si>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</si>
  <si>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</si>
  <si>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</si>
  <si>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</si>
  <si>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</si>
  <si>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</si>
  <si>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</si>
  <si>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</si>
  <si>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</si>
  <si>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</si>
  <si>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Nguyễn Thị Thu Hồng</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</si>
  <si>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</si>
  <si>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Nguyễn Văn Minh</t>
  </si>
  <si>
    <r>
      <rPr>
        <b/>
        <sz val="12"/>
        <color rgb="FF000000"/>
        <rFont val="Times New Roman"/>
        <family val="1"/>
      </rPr>
      <t>Đơn vị công tác</t>
    </r>
    <r>
      <rPr>
        <b/>
        <i/>
        <sz val="12"/>
        <color rgb="FF000000"/>
        <rFont val="Times New Roman"/>
        <family val="1"/>
      </rPr>
      <t xml:space="preserve"> (phòng, khoa…): Khoa Công nghệ thông tin.</t>
    </r>
  </si>
  <si>
    <t>Mã số CBCCVC: 11100096301</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</si>
  <si>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</si>
  <si>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</si>
  <si>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</si>
  <si>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</si>
  <si>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</si>
  <si>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</si>
  <si>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</si>
  <si>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</si>
  <si>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</si>
  <si>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</si>
  <si>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Nguyễn Văn Minh</t>
  </si>
  <si>
    <t>Tp.HCM, ngày ….  tháng …. năm 2022</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</si>
  <si>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</si>
  <si>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Lê Hồng Thái</t>
  </si>
  <si>
    <r>
      <rPr>
        <b/>
        <sz val="12"/>
        <color rgb="FF000000"/>
        <rFont val="Times New Roman"/>
        <family val="1"/>
      </rPr>
      <t>Đơn vị công tác</t>
    </r>
    <r>
      <rPr>
        <b/>
        <i/>
        <sz val="12"/>
        <color rgb="FF000000"/>
        <rFont val="Times New Roman"/>
        <family val="1"/>
      </rPr>
      <t xml:space="preserve"> (phòng, khoa…): CNTT</t>
    </r>
  </si>
  <si>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</si>
  <si>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</si>
  <si>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</si>
  <si>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</si>
  <si>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</si>
  <si>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</si>
  <si>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</si>
  <si>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</si>
  <si>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</si>
  <si>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</si>
  <si>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Lê Hồng Thái</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</si>
  <si>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</si>
  <si>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BÁO CÁO TỰ ĐÁNH GIÁ KẾT QUẢ CÔNG TÁC CỦA CÁ NHÂN
Kỳ đánh giá:  Quý 2/2022</t>
  </si>
  <si>
    <t>Họ và tên: Huỳnh Quốc Dũng</t>
  </si>
  <si>
    <r>
      <rPr>
        <b/>
        <sz val="12"/>
        <color rgb="FF000000"/>
        <rFont val="Times New Roman"/>
        <family val="1"/>
      </rPr>
      <t>Đơn vị công tác</t>
    </r>
    <r>
      <rPr>
        <b/>
        <i/>
        <sz val="12"/>
        <color rgb="FF000000"/>
        <rFont val="Times New Roman"/>
        <family val="1"/>
      </rPr>
      <t xml:space="preserve"> : Khoa CNTT</t>
    </r>
  </si>
  <si>
    <t>Mã số CBCCVC: 81000000898</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</si>
  <si>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</si>
  <si>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</si>
  <si>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</si>
  <si>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</si>
  <si>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</si>
  <si>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</si>
  <si>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</si>
  <si>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</si>
  <si>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</si>
  <si>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</si>
  <si>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Huỳnh Quốc Dũng</t>
  </si>
  <si>
    <t>Tp.HCM, ngày  tháng .. năm 2022</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</si>
  <si>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</si>
  <si>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Nguyễn Sanh Cường</t>
  </si>
  <si>
    <r>
      <rPr>
        <b/>
        <sz val="12"/>
        <color rgb="FF000000"/>
        <rFont val="Times New Roman"/>
        <family val="1"/>
      </rPr>
      <t>Đơn vị công tác</t>
    </r>
    <r>
      <rPr>
        <b/>
        <i/>
        <sz val="12"/>
        <color rgb="FF000000"/>
        <rFont val="Times New Roman"/>
        <family val="1"/>
      </rPr>
      <t xml:space="preserve"> (phòng, khoa…):</t>
    </r>
    <r>
      <rPr>
        <b/>
        <sz val="12"/>
        <color rgb="FF000000"/>
        <rFont val="Times New Roman"/>
        <family val="1"/>
      </rPr>
      <t xml:space="preserve"> Khoa Công nghệ thông tin</t>
    </r>
  </si>
  <si>
    <t>Mã số CBCCVC: 11100082750</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</si>
  <si>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</si>
  <si>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</si>
  <si>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</si>
  <si>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</si>
  <si>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</si>
  <si>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</si>
  <si>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</si>
  <si>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</si>
  <si>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</si>
  <si>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</si>
  <si>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Nguyễn Sanh Cường</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</si>
  <si>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</si>
  <si>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Nguyễn Nguyên Hoàng Ngọc Quyên</t>
  </si>
  <si>
    <r>
      <rPr>
        <b/>
        <sz val="12"/>
        <color rgb="FF000000"/>
        <rFont val="Times New Roman"/>
        <family val="1"/>
      </rPr>
      <t>Đơn vị công tác</t>
    </r>
    <r>
      <rPr>
        <b/>
        <i/>
        <sz val="12"/>
        <color rgb="FF000000"/>
        <rFont val="Times New Roman"/>
        <family val="1"/>
      </rPr>
      <t xml:space="preserve"> (phòng, khoa…): Công nghệ thông tin</t>
    </r>
  </si>
  <si>
    <t>11100067215</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</si>
  <si>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</si>
  <si>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</si>
  <si>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</si>
  <si>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</si>
  <si>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</si>
  <si>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</si>
  <si>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</si>
  <si>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</si>
  <si>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</si>
  <si>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</si>
  <si>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Nguyễn Nguyên Hoàng Ngọc Quyên</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</si>
  <si>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</si>
  <si>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Đỗ Thị Hải Yến</t>
  </si>
  <si>
    <r>
      <rPr>
        <b/>
        <sz val="12"/>
        <color rgb="FF000000"/>
        <rFont val="Times New Roman"/>
        <family val="1"/>
      </rPr>
      <t>Đơn vị công tác</t>
    </r>
    <r>
      <rPr>
        <b/>
        <i/>
        <sz val="12"/>
        <color rgb="FF000000"/>
        <rFont val="Times New Roman"/>
        <family val="1"/>
      </rPr>
      <t xml:space="preserve"> (phòng, khoa…): CNTT</t>
    </r>
  </si>
  <si>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</si>
  <si>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</si>
  <si>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</si>
  <si>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</si>
  <si>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</si>
  <si>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</si>
  <si>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</si>
  <si>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</si>
  <si>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</si>
  <si>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</si>
  <si>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Đỗ Thị Hải Yến</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</si>
  <si>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</si>
  <si>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r>
      <rPr>
        <b/>
        <sz val="12"/>
        <color rgb="FF000000"/>
        <rFont val="Times New Roman"/>
        <family val="1"/>
      </rPr>
      <t>Đơn vị công tác</t>
    </r>
    <r>
      <rPr>
        <b/>
        <i/>
        <sz val="12"/>
        <color rgb="FF000000"/>
        <rFont val="Times New Roman"/>
        <family val="1"/>
      </rPr>
      <t xml:space="preserve"> (phòng, khoa…): Khoa Công nghệ thông tin.</t>
    </r>
  </si>
  <si>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</si>
  <si>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</si>
  <si>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</si>
  <si>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</si>
  <si>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</si>
  <si>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</si>
  <si>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</si>
  <si>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</si>
  <si>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</si>
  <si>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</si>
  <si>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Trần Vĩnh Xuyên</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</si>
  <si>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</si>
  <si>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 xml:space="preserve">Họ và tên: Mai Chiếm Tuấn </t>
  </si>
  <si>
    <r>
      <rPr>
        <b/>
        <sz val="12"/>
        <color rgb="FF000000"/>
        <rFont val="Times New Roman"/>
        <family val="1"/>
      </rPr>
      <t>Đơn vị công tác</t>
    </r>
    <r>
      <rPr>
        <b/>
        <i/>
        <sz val="12"/>
        <color rgb="FF000000"/>
        <rFont val="Times New Roman"/>
        <family val="1"/>
      </rPr>
      <t xml:space="preserve"> (phòng, khoa…): Khoa CNTT</t>
    </r>
  </si>
  <si>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</si>
  <si>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</si>
  <si>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</si>
  <si>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</si>
  <si>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</si>
  <si>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</si>
  <si>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t>Tham gia coi thi các ngày chủ nhật 15/05;05/06;26/06/2022</t>
  </si>
  <si>
    <t>1 sáng kiến kinh nghiệm được trường xác nhận ngày 14/04/2022</t>
  </si>
  <si>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</si>
  <si>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</si>
  <si>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</si>
  <si>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r>
      <rPr>
        <b/>
        <sz val="13"/>
        <color rgb="FF000000"/>
        <rFont val="Times New Roman"/>
        <family val="1"/>
      </rPr>
      <t xml:space="preserve">NGƯỜI TỰ ĐÁNH GIÁ
</t>
    </r>
    <r>
      <rPr>
        <i/>
        <sz val="13"/>
        <color rgb="FF000000"/>
        <rFont val="Times New Roman"/>
        <family val="1"/>
      </rPr>
      <t>(ký tên và ghi rõ họ tên)</t>
    </r>
  </si>
  <si>
    <t xml:space="preserve">                    Mai Chiếm Tuấn </t>
  </si>
  <si>
    <r>
      <rPr>
        <sz val="13"/>
        <color rgb="FF000000"/>
        <rFont val="Times New Roman"/>
        <family val="1"/>
      </rPr>
      <t xml:space="preserve">UBND THÀNH PHỐ HỒ CHÍ MINH
</t>
    </r>
    <r>
      <rPr>
        <b/>
        <sz val="13"/>
        <color rgb="FF000000"/>
        <rFont val="Times New Roman"/>
        <family val="1"/>
      </rPr>
      <t>TRƯỜNG CAO ĐẲNG LÝ TỰ TRỌNG
THÀNH PHỐ HỒ CHÍ MINH</t>
    </r>
  </si>
  <si>
    <t>Họ và tên: Nguyễn Cao Phong</t>
  </si>
  <si>
    <r>
      <rPr>
        <b/>
        <sz val="12"/>
        <color rgb="FF000000"/>
        <rFont val="Times New Roman"/>
        <family val="1"/>
      </rPr>
      <t>Đơn vị công tác</t>
    </r>
    <r>
      <rPr>
        <b/>
        <i/>
        <sz val="12"/>
        <color rgb="FF000000"/>
        <rFont val="Times New Roman"/>
        <family val="1"/>
      </rPr>
      <t xml:space="preserve"> (phòng, khoa…): Khoa Công nghệ thông tin</t>
    </r>
  </si>
  <si>
    <t>Mã số CBCCVC: 11100097762</t>
  </si>
  <si>
    <r>
      <rPr>
        <b/>
        <sz val="13"/>
        <color rgb="FF0070C0"/>
        <rFont val="Times New Roman"/>
        <family val="1"/>
      </rP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</si>
  <si>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r>
      <rPr>
        <sz val="13"/>
        <color rgb="FF000000"/>
        <rFont val="Times New Roman"/>
        <family val="1"/>
      </rPr>
      <t xml:space="preserve">Không thực hiện báo cáo, xin ý kiến, xin phép </t>
    </r>
    <r>
      <rPr>
        <sz val="13"/>
        <color rgb="FFFF0000"/>
        <rFont val="Times New Roman"/>
        <family val="1"/>
      </rPr>
      <t>bằng văn bản</t>
    </r>
    <r>
      <rPr>
        <sz val="13"/>
        <color rgb="FF000000"/>
        <rFont val="Times New Roman"/>
        <family val="1"/>
      </rPr>
      <t xml:space="preserve"> đúng thẩm quyền đơn vị phân công mỗi lần (-1đ)</t>
    </r>
  </si>
  <si>
    <r>
      <rPr>
        <sz val="13"/>
        <color rgb="FF000000"/>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family val="1"/>
      </rPr>
      <t>sau khi xác minh là sai phạm</t>
    </r>
    <r>
      <rPr>
        <sz val="13"/>
        <color rgb="FF000000"/>
        <rFont val="Times New Roman"/>
        <family val="1"/>
      </rPr>
      <t>) mỗi lần (-1đ)</t>
    </r>
  </si>
  <si>
    <r>
      <rPr>
        <sz val="13"/>
        <color rgb="FFFF0000"/>
        <rFont val="Times New Roman"/>
        <family val="1"/>
      </rPr>
      <t>Có thái độ</t>
    </r>
    <r>
      <rPr>
        <sz val="13"/>
        <color rgb="FF000000"/>
        <rFont val="Times New Roman"/>
        <family val="1"/>
      </rPr>
      <t xml:space="preserve"> gây nhũng nhiễu, phiền hà, trục lợi cá nhân khi xử lý, giải quyết công việc. Vi phạm 1 lần (sau khi kết quả xác minh là sai phạm) (-1đ)</t>
    </r>
  </si>
  <si>
    <r>
      <rPr>
        <b/>
        <sz val="13"/>
        <color rgb="FF0070C0"/>
        <rFont val="Times New Roman"/>
        <family val="1"/>
      </rPr>
      <t>Tiêu chí 2: Năng lực và kỹ năng</t>
    </r>
  </si>
  <si>
    <r>
      <rPr>
        <b/>
        <sz val="13"/>
        <color rgb="FF0070C0"/>
        <rFont val="Times New Roman"/>
        <family val="1"/>
      </rPr>
      <t xml:space="preserve">Có trên 20% nhiệm vụ hoàn thành vượt tiến độ, có chất lượng và hiệu quả </t>
    </r>
    <r>
      <rPr>
        <i/>
        <sz val="13"/>
        <color rgb="FFFF0000"/>
        <rFont val="Times New Roman"/>
        <family val="1"/>
      </rPr>
      <t xml:space="preserve">(Nếu không có trên 20% nhiệm vụ hoàn thành vượt tiến độ, có chất lượng và hiệu quả thì không có điểm; Không chia nhỏ thành các tỉ lệ thấp hơn; </t>
    </r>
    <r>
      <rPr>
        <b/>
        <i/>
        <sz val="13"/>
        <color rgb="FFFF0000"/>
        <rFont val="Times New Roman"/>
        <family val="1"/>
      </rPr>
      <t>Chỉ đánh giá một mức là 8 điểm hoặc không có điểm</t>
    </r>
    <r>
      <rPr>
        <i/>
        <sz val="13"/>
        <color rgb="FFFF0000"/>
        <rFont val="Times New Roman"/>
        <family val="1"/>
      </rPr>
      <t>)</t>
    </r>
  </si>
  <si>
    <r>
      <rPr>
        <b/>
        <sz val="13"/>
        <color rgb="FF0070C0"/>
        <rFont val="Times New Roman"/>
        <family val="1"/>
      </rPr>
      <t xml:space="preserve">Tiêu chí 3: Kết quả thực hiện chức trách, nhiệm vụ được giao </t>
    </r>
    <r>
      <rPr>
        <i/>
        <sz val="13"/>
        <color rgb="FF0066CC"/>
        <rFont val="Times New Roman"/>
        <family val="1"/>
      </rPr>
      <t xml:space="preserve">(chỉ điền vào </t>
    </r>
    <r>
      <rPr>
        <b/>
        <i/>
        <sz val="13"/>
        <color rgb="FF0066CC"/>
        <rFont val="Times New Roman"/>
        <family val="1"/>
      </rPr>
      <t>01 dòng</t>
    </r>
    <r>
      <rPr>
        <i/>
        <sz val="13"/>
        <color rgb="FF0066CC"/>
        <rFont val="Times New Roman"/>
        <family val="1"/>
      </rPr>
      <t xml:space="preserve"> </t>
    </r>
    <r>
      <rPr>
        <b/>
        <i/>
        <sz val="13"/>
        <color rgb="FF0066CC"/>
        <rFont val="Times New Roman"/>
        <family val="1"/>
      </rPr>
      <t>duy nhất</t>
    </r>
    <r>
      <rPr>
        <i/>
        <sz val="13"/>
        <color rgb="FF0066CC"/>
        <rFont val="Times New Roman"/>
        <family val="1"/>
      </rPr>
      <t xml:space="preserve"> trong số các dòng bên dưới)</t>
    </r>
  </si>
  <si>
    <r>
      <rPr>
        <b/>
        <sz val="13"/>
        <color rgb="FF000000"/>
        <rFont val="Times New Roman"/>
        <family val="1"/>
      </rPr>
      <t>TỔNG SỐ ĐIỂM CHÍNH THỨC (*)
(</t>
    </r>
    <r>
      <rPr>
        <i/>
        <sz val="13"/>
        <color rgb="FF000000"/>
        <rFont val="Times New Roman"/>
        <family val="1"/>
      </rPr>
      <t>Tổng số điểm đạt được - Số điểm bị trừ bổ sung)</t>
    </r>
  </si>
  <si>
    <r>
      <rPr>
        <b/>
        <sz val="12"/>
        <color rgb="FF000000"/>
        <rFont val="Times New Roman"/>
        <family val="1"/>
      </rPr>
      <t xml:space="preserve">Kết quả phân loại
</t>
    </r>
    <r>
      <rPr>
        <i/>
        <sz val="12"/>
        <color rgb="FF000000"/>
        <rFont val="Times New Roman"/>
        <family val="1"/>
      </rPr>
      <t>(đánh dấu X)</t>
    </r>
  </si>
  <si>
    <t>Tp.HCM, ngày 26 tháng 09 năm 2022</t>
  </si>
  <si>
    <r>
      <rPr>
        <b/>
        <sz val="13"/>
        <color rgb="FF000000"/>
        <rFont val="Times New Roman"/>
        <family val="1"/>
      </rPr>
      <t xml:space="preserve">NGƯỜI TỰ ĐÁNH GIÁ
</t>
    </r>
    <r>
      <rPr>
        <i/>
        <sz val="13"/>
        <color rgb="FF000000"/>
        <rFont val="Times New Roman"/>
        <family val="1"/>
      </rPr>
      <t>(ký tên và ghi rõ họ tên)</t>
    </r>
  </si>
  <si>
    <t xml:space="preserve">             Nguyễn Cao Phong</t>
  </si>
  <si>
    <t>Chức vụ: Phó trưởng khoa CNTT</t>
  </si>
  <si>
    <t>NGUYỄN VĂN ĐÔN</t>
  </si>
  <si>
    <t>Họ và tên: BÙI VĂN DŨNG</t>
  </si>
  <si>
    <r>
      <t xml:space="preserve">Tiêu chí 1: Ý thức tổ chức kỷ luật, phẩm chất đạo đức </t>
    </r>
    <r>
      <rPr>
        <sz val="13"/>
        <rFont val="Times New Roman"/>
        <family val="1"/>
      </rPr>
      <t xml:space="preserve">(Ở từng tiêu chí </t>
    </r>
    <r>
      <rPr>
        <b/>
        <sz val="13"/>
        <rFont val="Times New Roman"/>
        <family val="1"/>
      </rPr>
      <t>trừ 01 điểm/lần vi phạm</t>
    </r>
    <r>
      <rPr>
        <sz val="13"/>
        <rFont val="Times New Roman"/>
        <family val="1"/>
      </rPr>
      <t xml:space="preserve">. Trường hợp đã trừ hết số điểm của tiêu chí nhưng tiếp tục vi phạm thì trừ bổ sung vào tổng số điểm đạt được trước khi phân loại) </t>
    </r>
  </si>
  <si>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</si>
  <si>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Tiêu chí 2: Năng lực và kỹ năng</t>
  </si>
  <si>
    <r>
      <t xml:space="preserve">Có trên 20% nhiệm vụ hoàn thành vượt tiến độ, có chất lượng và hiệu quả </t>
    </r>
    <r>
      <rPr>
        <i/>
        <sz val="13"/>
        <rFont val="Times New Roman"/>
        <family val="1"/>
      </rPr>
      <t xml:space="preserve">(Nếu không có trên 20% nhiệm vụ hoàn thành vượt tiến độ, có chất lượng và hiệu quả thì không có điểm; Không chia nhỏ thành các tỉ lệ thấp hơn; </t>
    </r>
    <r>
      <rPr>
        <b/>
        <i/>
        <sz val="13"/>
        <rFont val="Times New Roman"/>
        <family val="1"/>
      </rPr>
      <t>Chỉ đánh giá một mức là 8 điểm hoặc không có điểm</t>
    </r>
    <r>
      <rPr>
        <i/>
        <sz val="13"/>
        <rFont val="Times New Roman"/>
        <family val="1"/>
      </rPr>
      <t>)</t>
    </r>
  </si>
  <si>
    <r>
      <t xml:space="preserve">Tiêu chí 3: Kết quả thực hiện chức trách, nhiệm vụ được giao </t>
    </r>
    <r>
      <rPr>
        <i/>
        <sz val="13"/>
        <rFont val="Times New Roman"/>
        <family val="1"/>
      </rPr>
      <t xml:space="preserve">(chỉ điền vào </t>
    </r>
    <r>
      <rPr>
        <b/>
        <i/>
        <sz val="13"/>
        <rFont val="Times New Roman"/>
        <family val="1"/>
      </rPr>
      <t>01 dòng</t>
    </r>
    <r>
      <rPr>
        <i/>
        <sz val="13"/>
        <rFont val="Times New Roman"/>
        <family val="1"/>
      </rPr>
      <t xml:space="preserve"> </t>
    </r>
    <r>
      <rPr>
        <b/>
        <i/>
        <sz val="13"/>
        <rFont val="Times New Roman"/>
        <family val="1"/>
      </rPr>
      <t>duy nhất</t>
    </r>
    <r>
      <rPr>
        <i/>
        <sz val="13"/>
        <rFont val="Times New Roman"/>
        <family val="1"/>
      </rPr>
      <t xml:space="preserve"> trong số các dòng bên dưới)</t>
    </r>
  </si>
  <si>
    <t>BÙI VĂN DŨNG</t>
  </si>
  <si>
    <t>LÊ QUÝ HƯNG QUỐC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</si>
  <si>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</si>
  <si>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</si>
  <si>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</si>
  <si>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</si>
  <si>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Tiêu chí 2: Năng lực và kỹ năng</t>
    </r>
    <r>
      <rPr>
        <i/>
        <sz val="13"/>
        <color indexed="30"/>
        <rFont val="Times New Roman"/>
        <family val="1"/>
      </rPr>
      <t/>
    </r>
  </si>
  <si>
    <r>
      <t xml:space="preserve">Có trên 20% nhiệm vụ hoàn thành vượt tiến độ, có chất lượng và hiệu quả </t>
    </r>
    <r>
      <rPr>
        <i/>
        <sz val="13"/>
        <color indexed="10"/>
        <rFont val="Times New Roman"/>
        <family val="1"/>
      </rPr>
      <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</si>
  <si>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</si>
  <si>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TỔNG SỐ ĐIỂM CHÍNH THỨC (*)
</t>
    </r>
    <r>
      <rPr>
        <b/>
        <sz val="12"/>
        <color indexed="8"/>
        <rFont val="Times New Roman"/>
        <family val="1"/>
      </rPr>
      <t>(</t>
    </r>
    <r>
      <rPr>
        <i/>
        <sz val="12"/>
        <color indexed="8"/>
        <rFont val="Times New Roman"/>
        <family val="1"/>
      </rPr>
      <t>Tổng số điểm đạt được - Số điểm bị trừ bổ sung)</t>
    </r>
  </si>
  <si>
    <r>
      <t xml:space="preserve">Kết quả phân loại
</t>
    </r>
    <r>
      <rPr>
        <i/>
        <sz val="12"/>
        <color indexed="8"/>
        <rFont val="Times New Roman"/>
        <family val="1"/>
      </rPr>
      <t>(đánh dấu X)</t>
    </r>
  </si>
  <si>
    <r>
      <t xml:space="preserve">NGƯỜI TỰ ĐÁNH GIÁ
</t>
    </r>
    <r>
      <rPr>
        <i/>
        <sz val="13"/>
        <color indexed="8"/>
        <rFont val="Times New Roman"/>
        <family val="1"/>
      </rPr>
      <t>(ký tên và ghi rõ họ tên)</t>
    </r>
  </si>
  <si>
    <r>
      <t>Đơn vị công tác</t>
    </r>
    <r>
      <rPr>
        <b/>
        <i/>
        <sz val="12"/>
        <color indexed="8"/>
        <rFont val="Times New Roman"/>
        <family val="1"/>
      </rPr>
      <t xml:space="preserve"> (phòng, khoa…): khoa Công nghệ thông tin</t>
    </r>
  </si>
  <si>
    <r>
      <t xml:space="preserve">Tiêu chí 1: Ý thức tổ chức kỷ luật, phẩm chất đạo đức </t>
    </r>
    <r>
      <rPr>
        <sz val="13"/>
        <color rgb="FF0066CC"/>
        <rFont val="Times New Roman"/>
        <family val="1"/>
      </rPr>
      <t xml:space="preserve">(Ở từng tiêu chí </t>
    </r>
    <r>
      <rPr>
        <b/>
        <sz val="13"/>
        <color rgb="FF0066CC"/>
        <rFont val="Times New Roman"/>
        <family val="1"/>
      </rPr>
      <t>trừ 01 điểm/lần vi phạm</t>
    </r>
    <r>
      <rPr>
        <sz val="13"/>
        <color rgb="FF0066CC"/>
        <rFont val="Times New Roman"/>
        <family val="1"/>
      </rPr>
      <t xml:space="preserve">. Trường hợp đã trừ hết số điểm của tiêu chí nhưng tiếp tục vi phạm thì trừ bổ sung vào tổng số điểm đạt được trước khi phân loại) </t>
    </r>
  </si>
  <si>
    <t>ĐẶNG NGỌC ĐOÀN</t>
  </si>
  <si>
    <t>- Viết bài báo cáo hội thảo khoa học COSS 2023, vận động doanh nghiệp tài trợ 24 triệu đồng.</t>
  </si>
  <si>
    <t>Có trên 20% nhiệm vụ hoàn thành vượt tiến độ, có chất lượng và hiệu quả</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</si>
  <si>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</si>
  <si>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ĐỖ TUẤN VIỆT</t>
  </si>
  <si>
    <r>
      <rPr>
        <b/>
        <sz val="12"/>
        <color rgb="FF000000"/>
        <rFont val="Times New Roman"/>
      </rPr>
      <t>Đơn vị công tác</t>
    </r>
    <r>
      <rPr>
        <b/>
        <i/>
        <sz val="12"/>
        <color rgb="FF000000"/>
        <rFont val="Times New Roman"/>
      </rPr>
      <t xml:space="preserve"> (phòng, khoa…): Khoa Công nghệ thông tin</t>
    </r>
  </si>
  <si>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</si>
  <si>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</si>
  <si>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b/>
        <sz val="13"/>
        <color rgb="FF0070C0"/>
        <rFont val="Times New Roman"/>
      </rPr>
      <t>Tiêu chí 2: Năng lực và kỹ năng</t>
    </r>
  </si>
  <si>
    <t xml:space="preserve">Có trên 20% nhiệm vụ hoàn thành vượt tiến độ, có chất lượng và hiệu quả </t>
  </si>
  <si>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</si>
  <si>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</si>
  <si>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</si>
  <si>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</si>
  <si>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Đỗ Tuấn Việt</t>
  </si>
  <si>
    <r>
      <t xml:space="preserve">Có trên 20% nhiệm vụ hoàn thành vượt tiến độ, có chất lượng và hiệu quả </t>
    </r>
    <r>
      <rPr>
        <i/>
        <sz val="13"/>
        <color rgb="FFFF0000"/>
        <rFont val="Times New Roman"/>
        <family val="1"/>
      </rPr>
      <t/>
    </r>
  </si>
  <si>
    <t>Tìm chỗ thực tập cho SV, hướng dẫn trên 10 SV thực tập Doanh nghiệp, tham gia nhiệm vụ Trường, tham gia công tác chuẩn bị phòng máy tính mới.</t>
  </si>
  <si>
    <t>Họ và tên: Nguyễn Ngọc Tuyên</t>
  </si>
  <si>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</si>
  <si>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</si>
  <si>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t xml:space="preserve">             Nguyễn Ngọc Tuyên</t>
  </si>
  <si>
    <t>BÁO CÁO TỰ ĐÁNH GIÁ KẾT QUẢ CÔNG TÁC CỦA CÁ NHÂN
Kỳ đánh giá:  Quý 1/2024</t>
  </si>
  <si>
    <t>Tp.HCM, ngày 22 tháng 03 năm 2024</t>
  </si>
  <si>
    <t>Tp.HCM, ngày ... tháng … năm 2024</t>
  </si>
  <si>
    <t>Tp.HCM, ngày…… tháng …… năm 2024</t>
  </si>
  <si>
    <t>BÁO CÁO TỰ ĐÁNH GIÁ KẾT QUẢ CÔNG TÁC CỦA CÁ NHÂN
Kỳ đánh giá:  Quý 2/2024</t>
  </si>
  <si>
    <t>Tp.HCM, ngày 18 tháng 06 năm 2024</t>
  </si>
  <si>
    <t>Tp.HCM, ngày 20 tháng 6 năm 2024</t>
  </si>
  <si>
    <r>
      <t xml:space="preserve">Tiêu chí 1: Ý thức tổ chức kỷ luật, phẩm chất đạo đức </t>
    </r>
    <r>
      <rPr>
        <sz val="13"/>
        <rFont val="Times New Roman"/>
      </rPr>
      <t xml:space="preserve">(Ở từng tiêu chí </t>
    </r>
    <r>
      <rPr>
        <b/>
        <sz val="13"/>
        <rFont val="Times New Roman"/>
      </rPr>
      <t>trừ 01 điểm/lần vi phạm</t>
    </r>
    <r>
      <rPr>
        <sz val="13"/>
        <rFont val="Times New Roman"/>
      </rPr>
      <t xml:space="preserve">. Trường hợp đã trừ hết số điểm của tiêu chí nhưng tiếp tục vi phạm thì trừ bổ sung vào tổng số điểm đạt được trước khi phân loại) </t>
    </r>
  </si>
  <si>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rPr>
      <t>sau khi xác minh là sai phạm</t>
    </r>
    <r>
      <rPr>
        <sz val="13"/>
        <rFont val="Times New Roman"/>
      </rPr>
      <t>) mỗi lần (-1đ)</t>
    </r>
  </si>
  <si>
    <r>
      <t xml:space="preserve">Tiêu chí 3: Kết quả thực hiện chức trách, nhiệm vụ được giao </t>
    </r>
    <r>
      <rPr>
        <i/>
        <sz val="13"/>
        <rFont val="Times New Roman"/>
      </rPr>
      <t xml:space="preserve">(chỉ điền vào </t>
    </r>
    <r>
      <rPr>
        <b/>
        <i/>
        <sz val="13"/>
        <rFont val="Times New Roman"/>
      </rPr>
      <t>01 dòng</t>
    </r>
    <r>
      <rPr>
        <i/>
        <sz val="13"/>
        <rFont val="Times New Roman"/>
      </rPr>
      <t xml:space="preserve"> </t>
    </r>
    <r>
      <rPr>
        <b/>
        <i/>
        <sz val="13"/>
        <rFont val="Times New Roman"/>
      </rPr>
      <t>duy nhất</t>
    </r>
    <r>
      <rPr>
        <i/>
        <sz val="13"/>
        <rFont val="Times New Roman"/>
      </rPr>
      <t xml:space="preserve"> trong số các dòng bên dưới)</t>
    </r>
  </si>
  <si>
    <r>
      <t>TỔNG SỐ ĐIỂM CHÍNH THỨC (*)
(</t>
    </r>
    <r>
      <rPr>
        <i/>
        <sz val="13"/>
        <rFont val="Times New Roman"/>
      </rPr>
      <t>Tổng số điểm đạt được - Số điểm bị trừ bổ sung)</t>
    </r>
  </si>
  <si>
    <r>
      <t xml:space="preserve">Kết quả phân loại
</t>
    </r>
    <r>
      <rPr>
        <i/>
        <sz val="12"/>
        <rFont val="Times New Roman"/>
      </rPr>
      <t>(đánh dấu X)</t>
    </r>
  </si>
  <si>
    <t>Tham gia giới thiệu Doanh nghiệp thưc tập; Hướng dẫn sinh viên thực tập Doanh nghiệp; tháng 4,5/2024 thi đua đạt xuất sắc)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</si>
</sst>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4">
    <font>
      <sz val="11"/>
      <color rgb="FF000000"/>
      <name val="Calibri"/>
      <scheme val="minor"/>
    </font>
    <font>
      <sz val="12"/>
      <color rgb="FF000000"/>
      <name val="Times New Roman"/>
      <family val="1"/>
    </font>
    <font>
      <b/>
      <i/>
      <sz val="10"/>
      <color rgb="FF000000"/>
      <name val="Times New Roman"/>
      <family val="1"/>
    </font>
    <font>
      <b/>
      <sz val="13"/>
      <color rgb="FF000000"/>
      <name val="Times New Roman"/>
      <family val="1"/>
    </font>
    <font>
      <b/>
      <sz val="14"/>
      <color rgb="FF000000"/>
      <name val="Times New Roman"/>
      <family val="1"/>
    </font>
    <font>
      <b/>
      <sz val="12"/>
      <color rgb="FF000000"/>
      <name val="Times New Roman"/>
      <family val="1"/>
    </font>
    <font>
      <sz val="11"/>
      <name val="Calibri"/>
      <family val="2"/>
    </font>
    <font>
      <i/>
      <sz val="9"/>
      <color rgb="FF000000"/>
      <name val="Times New Roman"/>
      <family val="1"/>
    </font>
    <font>
      <b/>
      <sz val="9"/>
      <color rgb="FF000000"/>
      <name val="Times New Roman"/>
      <family val="1"/>
    </font>
    <font>
      <b/>
      <sz val="13"/>
      <color rgb="FF0070C0"/>
      <name val="Times New Roman"/>
      <family val="1"/>
    </font>
    <font>
      <b/>
      <sz val="13"/>
      <color rgb="FFFFFFFF"/>
      <name val="Times New Roman"/>
      <family val="1"/>
    </font>
    <font>
      <sz val="13"/>
      <color rgb="FF000000"/>
      <name val="Times New Roman"/>
      <family val="1"/>
    </font>
    <font>
      <b/>
      <i/>
      <sz val="13"/>
      <color rgb="FF000000"/>
      <name val="Times New Roman"/>
      <family val="1"/>
    </font>
    <font>
      <b/>
      <i/>
      <sz val="13"/>
      <color rgb="FF0070C0"/>
      <name val="Times New Roman"/>
      <family val="1"/>
    </font>
    <font>
      <sz val="13"/>
      <color rgb="FF0070C0"/>
      <name val="Times New Roman"/>
      <family val="1"/>
    </font>
    <font>
      <sz val="13"/>
      <color rgb="FFFFFFFF"/>
      <name val="Times New Roman"/>
      <family val="1"/>
    </font>
    <font>
      <i/>
      <sz val="12"/>
      <color rgb="FF000000"/>
      <name val="Times New Roman"/>
      <family val="1"/>
    </font>
    <font>
      <i/>
      <sz val="13"/>
      <color rgb="FF000000"/>
      <name val="Times New Roman"/>
      <family val="1"/>
    </font>
    <font>
      <b/>
      <sz val="11"/>
      <color rgb="FF000000"/>
      <name val="Times New Roman"/>
      <family val="1"/>
    </font>
    <font>
      <sz val="11"/>
      <color rgb="FF000000"/>
      <name val="Times New Roman"/>
      <family val="1"/>
    </font>
    <font>
      <sz val="11"/>
      <color rgb="FFFF0000"/>
      <name val="Times New Roman"/>
      <family val="1"/>
    </font>
    <font>
      <b/>
      <sz val="12"/>
      <color rgb="FFFF0000"/>
      <name val="Times New Roman"/>
      <family val="1"/>
    </font>
    <font>
      <b/>
      <i/>
      <sz val="12"/>
      <color rgb="FF000000"/>
      <name val="Times New Roman"/>
      <family val="1"/>
    </font>
    <font>
      <b/>
      <sz val="13"/>
      <color rgb="FFFF0000"/>
      <name val="Times New Roman"/>
      <family val="1"/>
    </font>
    <font>
      <b/>
      <sz val="10"/>
      <color rgb="FF000000"/>
      <name val="Times New Roman"/>
      <family val="1"/>
    </font>
    <font>
      <sz val="10"/>
      <color rgb="FF000000"/>
      <name val="Times New Roman"/>
      <family val="1"/>
    </font>
    <font>
      <b/>
      <sz val="14"/>
      <color theme="1"/>
      <name val="Times New Roman"/>
      <family val="1"/>
    </font>
    <font>
      <sz val="13"/>
      <color rgb="FF0066CC"/>
      <name val="Times New Roman"/>
      <family val="1"/>
    </font>
    <font>
      <b/>
      <sz val="13"/>
      <color rgb="FF0066CC"/>
      <name val="Times New Roman"/>
      <family val="1"/>
    </font>
    <font>
      <i/>
      <sz val="13"/>
      <color rgb="FFFF0000"/>
      <name val="Times New Roman"/>
      <family val="1"/>
    </font>
    <font>
      <b/>
      <i/>
      <sz val="13"/>
      <color rgb="FFFF0000"/>
      <name val="Times New Roman"/>
      <family val="1"/>
    </font>
    <font>
      <i/>
      <sz val="13"/>
      <color rgb="FF0066CC"/>
      <name val="Times New Roman"/>
      <family val="1"/>
    </font>
    <font>
      <b/>
      <i/>
      <sz val="13"/>
      <color rgb="FF0066CC"/>
      <name val="Times New Roman"/>
      <family val="1"/>
    </font>
    <font>
      <sz val="13"/>
      <color rgb="FFFF0000"/>
      <name val="Times New Roman"/>
      <family val="1"/>
    </font>
    <font>
      <b/>
      <sz val="14"/>
      <color rgb="FFFF0000"/>
      <name val="Times New Roman"/>
      <family val="1"/>
    </font>
    <font>
      <b/>
      <sz val="13"/>
      <name val="Times New Roman"/>
      <family val="1"/>
    </font>
    <font>
      <sz val="13"/>
      <name val="Times New Roman"/>
      <family val="1"/>
    </font>
    <font>
      <i/>
      <sz val="13"/>
      <name val="Times New Roman"/>
      <family val="1"/>
    </font>
    <font>
      <b/>
      <i/>
      <sz val="13"/>
      <name val="Times New Roman"/>
      <family val="1"/>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sz val="13"/>
      <color indexed="30"/>
      <name val="Times New Roman"/>
      <family val="1"/>
    </font>
    <font>
      <b/>
      <sz val="13"/>
      <color indexed="30"/>
      <name val="Times New Roman"/>
      <family val="1"/>
    </font>
    <font>
      <b/>
      <sz val="13"/>
      <color theme="0"/>
      <name val="Times New Roman"/>
      <family val="1"/>
    </font>
    <font>
      <b/>
      <i/>
      <sz val="13"/>
      <color indexed="8"/>
      <name val="Times New Roman"/>
      <family val="1"/>
    </font>
    <font>
      <sz val="11"/>
      <color theme="1"/>
      <name val="Times New Roman"/>
      <family val="1"/>
    </font>
    <font>
      <sz val="13"/>
      <color indexed="10"/>
      <name val="Times New Roman"/>
      <family val="1"/>
    </font>
    <font>
      <i/>
      <sz val="13"/>
      <color indexed="30"/>
      <name val="Times New Roman"/>
      <family val="1"/>
    </font>
    <font>
      <i/>
      <sz val="13"/>
      <color indexed="10"/>
      <name val="Times New Roman"/>
      <family val="1"/>
    </font>
    <font>
      <b/>
      <i/>
      <sz val="13"/>
      <color indexed="30"/>
      <name val="Times New Roman"/>
      <family val="1"/>
    </font>
    <font>
      <i/>
      <sz val="12"/>
      <color indexed="8"/>
      <name val="Times New Roman"/>
      <family val="1"/>
    </font>
    <font>
      <sz val="13"/>
      <color theme="0"/>
      <name val="Times New Roman"/>
      <family val="1"/>
    </font>
    <font>
      <i/>
      <sz val="13"/>
      <color indexed="8"/>
      <name val="Times New Roman"/>
      <family val="1"/>
    </font>
    <font>
      <sz val="12"/>
      <color rgb="FF000000"/>
      <name val="Times New Roman"/>
    </font>
    <font>
      <b/>
      <i/>
      <sz val="10"/>
      <color rgb="FF000000"/>
      <name val="Times New Roman"/>
    </font>
    <font>
      <b/>
      <sz val="13"/>
      <color rgb="FF000000"/>
      <name val="Times New Roman"/>
    </font>
    <font>
      <sz val="13"/>
      <color rgb="FF000000"/>
      <name val="Times New Roman"/>
    </font>
    <font>
      <b/>
      <sz val="12"/>
      <color rgb="FF000000"/>
      <name val="Times New Roman"/>
    </font>
    <font>
      <b/>
      <i/>
      <sz val="12"/>
      <color rgb="FF000000"/>
      <name val="Times New Roman"/>
    </font>
    <font>
      <sz val="11"/>
      <name val="Calibri"/>
    </font>
    <font>
      <i/>
      <sz val="9"/>
      <color rgb="FF000000"/>
      <name val="Times New Roman"/>
    </font>
    <font>
      <b/>
      <sz val="9"/>
      <color rgb="FF000000"/>
      <name val="Times New Roman"/>
    </font>
    <font>
      <b/>
      <sz val="13"/>
      <color rgb="FF0070C0"/>
      <name val="Times New Roman"/>
    </font>
    <font>
      <sz val="13"/>
      <color rgb="FF0066CC"/>
      <name val="Times New Roman"/>
    </font>
    <font>
      <b/>
      <sz val="13"/>
      <color rgb="FF0066CC"/>
      <name val="Times New Roman"/>
    </font>
    <font>
      <b/>
      <sz val="13"/>
      <color rgb="FFFFFFFF"/>
      <name val="Times New Roman"/>
    </font>
    <font>
      <b/>
      <i/>
      <sz val="13"/>
      <color rgb="FF000000"/>
      <name val="Times New Roman"/>
    </font>
    <font>
      <b/>
      <i/>
      <sz val="13"/>
      <color rgb="FF0070C0"/>
      <name val="Times New Roman"/>
    </font>
    <font>
      <sz val="11"/>
      <color rgb="FF000000"/>
      <name val="Times New Roman"/>
    </font>
    <font>
      <sz val="11"/>
      <color rgb="FFFF0000"/>
      <name val="Times New Roman"/>
    </font>
    <font>
      <i/>
      <sz val="13"/>
      <color rgb="FF000000"/>
      <name val="Times New Roman"/>
    </font>
    <font>
      <sz val="13"/>
      <color rgb="FF0070C0"/>
      <name val="Times New Roman"/>
    </font>
    <font>
      <i/>
      <sz val="13"/>
      <color rgb="FF0066CC"/>
      <name val="Times New Roman"/>
    </font>
    <font>
      <b/>
      <i/>
      <sz val="13"/>
      <color rgb="FF0066CC"/>
      <name val="Times New Roman"/>
    </font>
    <font>
      <i/>
      <sz val="12"/>
      <color rgb="FF000000"/>
      <name val="Times New Roman"/>
    </font>
    <font>
      <sz val="13"/>
      <color rgb="FFFFFFFF"/>
      <name val="Times New Roman"/>
    </font>
    <font>
      <sz val="13"/>
      <color rgb="FFFF0000"/>
      <name val="Times New Roman"/>
    </font>
    <font>
      <b/>
      <sz val="13"/>
      <name val="Times New Roman"/>
    </font>
    <font>
      <b/>
      <sz val="12"/>
      <name val="Times New Roman"/>
    </font>
    <font>
      <i/>
      <sz val="9"/>
      <name val="Times New Roman"/>
    </font>
    <font>
      <sz val="13"/>
      <name val="Times New Roman"/>
    </font>
    <font>
      <b/>
      <i/>
      <sz val="13"/>
      <name val="Times New Roman"/>
    </font>
    <font>
      <sz val="11"/>
      <name val="Times New Roman"/>
    </font>
    <font>
      <i/>
      <sz val="13"/>
      <name val="Times New Roman"/>
    </font>
    <font>
      <sz val="12"/>
      <name val="Times New Roman"/>
    </font>
    <font>
      <sz val="11"/>
      <name val="Calibri"/>
      <scheme val="minor"/>
    </font>
    <font>
      <i/>
      <sz val="12"/>
      <name val="Times New Roman"/>
    </font>
  </fonts>
  <fills count="3">
    <fill>
      <patternFill patternType="none"/>
    </fill>
    <fill>
      <patternFill patternType="gray125"/>
    </fill>
    <fill>
      <patternFill patternType="solid">
        <fgColor rgb="FFFFFF00"/>
        <bgColor rgb="FFFFFF00"/>
      </patternFill>
    </fill>
  </fills>
  <borders count="2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79">
    <xf numFmtId="0" fontId="0" fillId="0" borderId="0" xfId="0" applyFont="1" applyAlignment="1"/>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center"/>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1" xfId="0" quotePrefix="1" applyFont="1" applyBorder="1" applyAlignment="1">
      <alignment horizontal="center" vertical="center" wrapText="1"/>
    </xf>
    <xf numFmtId="0" fontId="8" fillId="0" borderId="0" xfId="0" applyFont="1" applyAlignment="1">
      <alignment horizontal="center" vertical="center" wrapText="1"/>
    </xf>
    <xf numFmtId="0" fontId="9" fillId="0" borderId="1" xfId="0" applyFont="1" applyBorder="1" applyAlignment="1">
      <alignment horizontal="center" vertical="center" wrapText="1"/>
    </xf>
    <xf numFmtId="164" fontId="9"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164" fontId="3"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5"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vertical="center" wrapText="1"/>
    </xf>
    <xf numFmtId="0" fontId="3" fillId="0" borderId="0" xfId="0" applyFont="1" applyAlignment="1">
      <alignment vertical="top" wrapText="1"/>
    </xf>
    <xf numFmtId="0" fontId="16" fillId="0" borderId="0" xfId="0" applyFont="1" applyAlignment="1">
      <alignment vertical="center" wrapText="1"/>
    </xf>
    <xf numFmtId="0" fontId="1" fillId="0" borderId="0" xfId="0" applyFont="1" applyAlignment="1">
      <alignment horizontal="center" vertical="center"/>
    </xf>
    <xf numFmtId="0" fontId="16" fillId="0" borderId="0" xfId="0" applyFont="1" applyAlignment="1">
      <alignment horizontal="left" vertical="center" wrapText="1"/>
    </xf>
    <xf numFmtId="0" fontId="18" fillId="0" borderId="0" xfId="0" applyFont="1" applyAlignment="1">
      <alignment horizontal="left" vertical="center" wrapText="1"/>
    </xf>
    <xf numFmtId="0" fontId="19" fillId="0" borderId="1" xfId="0" applyFont="1" applyBorder="1" applyAlignment="1">
      <alignment vertical="center" wrapText="1"/>
    </xf>
    <xf numFmtId="0" fontId="20" fillId="0" borderId="1" xfId="0" applyFont="1" applyBorder="1" applyAlignment="1">
      <alignment vertical="center" wrapText="1"/>
    </xf>
    <xf numFmtId="0" fontId="21" fillId="0" borderId="0" xfId="0" applyFont="1" applyAlignment="1">
      <alignment horizontal="center" vertical="center" wrapText="1"/>
    </xf>
    <xf numFmtId="0" fontId="5" fillId="2" borderId="1" xfId="0" applyFont="1" applyFill="1" applyBorder="1" applyAlignment="1">
      <alignment horizontal="center" vertical="center" wrapText="1"/>
    </xf>
    <xf numFmtId="1" fontId="5" fillId="0" borderId="0" xfId="0" applyNumberFormat="1" applyFont="1" applyAlignment="1">
      <alignment horizontal="left" vertical="center" wrapText="1"/>
    </xf>
    <xf numFmtId="0" fontId="5" fillId="0" borderId="0" xfId="0" applyFont="1" applyAlignment="1">
      <alignment horizontal="center" vertical="center"/>
    </xf>
    <xf numFmtId="0" fontId="11" fillId="0" borderId="1" xfId="0" applyFont="1" applyBorder="1" applyAlignment="1">
      <alignment horizontal="center" vertical="center" wrapText="1"/>
    </xf>
    <xf numFmtId="164" fontId="23"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0" fontId="11" fillId="0" borderId="1" xfId="0" applyFont="1" applyBorder="1" applyAlignment="1">
      <alignment horizontal="left" vertical="center" wrapText="1"/>
    </xf>
    <xf numFmtId="0" fontId="24" fillId="0" borderId="0" xfId="0" applyFont="1" applyAlignment="1">
      <alignment horizontal="left" vertical="center" wrapText="1"/>
    </xf>
    <xf numFmtId="0" fontId="3" fillId="0" borderId="0" xfId="0" applyFont="1" applyAlignment="1">
      <alignment horizontal="right"/>
    </xf>
    <xf numFmtId="0" fontId="2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1" fillId="0" borderId="0" xfId="0" applyFont="1" applyAlignment="1">
      <alignment horizontal="center" vertical="center"/>
    </xf>
    <xf numFmtId="0" fontId="1" fillId="0" borderId="0" xfId="0" applyFont="1" applyBorder="1" applyAlignment="1">
      <alignment horizontal="center" vertical="center" wrapText="1"/>
    </xf>
    <xf numFmtId="0" fontId="3" fillId="0" borderId="0" xfId="0" applyFont="1" applyBorder="1" applyAlignment="1">
      <alignment horizontal="center" vertical="center" wrapText="1"/>
    </xf>
    <xf numFmtId="0" fontId="6" fillId="0" borderId="0" xfId="0" applyFont="1" applyBorder="1"/>
    <xf numFmtId="164" fontId="3" fillId="0" borderId="0" xfId="0" applyNumberFormat="1" applyFont="1" applyBorder="1" applyAlignment="1">
      <alignment horizontal="center" vertical="center" wrapText="1"/>
    </xf>
    <xf numFmtId="164" fontId="10" fillId="0" borderId="0" xfId="0" applyNumberFormat="1" applyFont="1" applyBorder="1" applyAlignment="1">
      <alignment horizontal="center" vertical="center" wrapText="1"/>
    </xf>
    <xf numFmtId="0" fontId="35" fillId="0" borderId="1" xfId="0" applyFont="1" applyBorder="1" applyAlignment="1">
      <alignment horizontal="center" vertical="center" wrapText="1"/>
    </xf>
    <xf numFmtId="164" fontId="35" fillId="0" borderId="1" xfId="0" applyNumberFormat="1" applyFont="1" applyBorder="1" applyAlignment="1">
      <alignment horizontal="center" vertical="center" wrapText="1"/>
    </xf>
    <xf numFmtId="0" fontId="36" fillId="0" borderId="1" xfId="0" applyFont="1" applyBorder="1" applyAlignment="1">
      <alignment horizontal="center" vertical="center" wrapText="1"/>
    </xf>
    <xf numFmtId="0" fontId="39" fillId="0" borderId="0" xfId="0" applyFont="1" applyFill="1" applyAlignment="1" applyProtection="1">
      <alignment horizontal="center" vertical="center" wrapText="1"/>
      <protection locked="0"/>
    </xf>
    <xf numFmtId="0" fontId="39" fillId="0" borderId="0" xfId="0" applyFont="1" applyFill="1" applyAlignment="1" applyProtection="1">
      <alignment horizontal="left" vertical="center" wrapText="1"/>
      <protection locked="0"/>
    </xf>
    <xf numFmtId="0" fontId="40" fillId="0" borderId="0" xfId="0" applyFont="1" applyFill="1" applyAlignment="1" applyProtection="1">
      <alignment horizontal="center" vertical="center" wrapText="1"/>
      <protection locked="0"/>
    </xf>
    <xf numFmtId="0" fontId="43" fillId="0" borderId="0" xfId="0" applyFont="1" applyFill="1" applyAlignment="1" applyProtection="1">
      <alignment vertical="center" wrapText="1"/>
      <protection locked="0"/>
    </xf>
    <xf numFmtId="0" fontId="46" fillId="0" borderId="13" xfId="0" quotePrefix="1" applyFont="1" applyFill="1" applyBorder="1" applyAlignment="1" applyProtection="1">
      <alignment horizontal="center" vertical="center" wrapText="1"/>
      <protection locked="0"/>
    </xf>
    <xf numFmtId="0" fontId="47" fillId="0" borderId="0" xfId="0" applyFont="1" applyFill="1" applyAlignment="1" applyProtection="1">
      <alignment horizontal="center" vertical="center" wrapText="1"/>
      <protection locked="0"/>
    </xf>
    <xf numFmtId="0" fontId="9" fillId="0" borderId="13" xfId="0" applyFont="1" applyFill="1" applyBorder="1" applyAlignment="1" applyProtection="1">
      <alignment horizontal="center" vertical="center" wrapText="1"/>
    </xf>
    <xf numFmtId="164" fontId="9" fillId="0" borderId="13" xfId="0" applyNumberFormat="1" applyFont="1" applyFill="1" applyBorder="1" applyAlignment="1" applyProtection="1">
      <alignment horizontal="center" vertical="center" wrapText="1"/>
    </xf>
    <xf numFmtId="164" fontId="50" fillId="0" borderId="13" xfId="0" applyNumberFormat="1" applyFont="1" applyFill="1" applyBorder="1" applyAlignment="1" applyProtection="1">
      <alignment horizontal="center" vertical="center" wrapText="1"/>
    </xf>
    <xf numFmtId="0" fontId="42" fillId="0" borderId="13" xfId="0" applyFont="1" applyFill="1" applyBorder="1" applyAlignment="1" applyProtection="1">
      <alignment horizontal="center" vertical="center" wrapText="1"/>
      <protection locked="0"/>
    </xf>
    <xf numFmtId="0" fontId="42" fillId="0" borderId="0" xfId="0" applyFont="1" applyFill="1" applyAlignment="1" applyProtection="1">
      <alignment horizontal="center" vertical="center" wrapText="1"/>
      <protection locked="0"/>
    </xf>
    <xf numFmtId="0" fontId="42" fillId="0" borderId="13" xfId="0" applyFont="1" applyFill="1" applyBorder="1" applyAlignment="1" applyProtection="1">
      <alignment horizontal="center" vertical="center" wrapText="1"/>
    </xf>
    <xf numFmtId="0" fontId="36" fillId="0" borderId="13" xfId="0" applyFont="1" applyFill="1" applyBorder="1" applyAlignment="1" applyProtection="1">
      <alignment horizontal="center" vertical="center" wrapText="1"/>
      <protection locked="0"/>
    </xf>
    <xf numFmtId="0" fontId="51" fillId="0" borderId="13" xfId="0" applyFont="1" applyFill="1" applyBorder="1" applyAlignment="1" applyProtection="1">
      <alignment horizontal="center" vertical="center" wrapText="1"/>
    </xf>
    <xf numFmtId="0" fontId="51" fillId="0" borderId="13" xfId="0" applyFont="1" applyFill="1" applyBorder="1" applyAlignment="1" applyProtection="1">
      <alignment horizontal="center" vertical="center" wrapText="1"/>
      <protection locked="0"/>
    </xf>
    <xf numFmtId="0" fontId="51" fillId="0" borderId="0" xfId="0" applyFont="1" applyFill="1" applyAlignment="1" applyProtection="1">
      <alignment horizontal="center" vertical="center" wrapText="1"/>
      <protection locked="0"/>
    </xf>
    <xf numFmtId="0" fontId="13" fillId="0" borderId="13" xfId="0" applyFont="1" applyFill="1" applyBorder="1" applyAlignment="1" applyProtection="1">
      <alignment horizontal="center" vertical="center" wrapText="1"/>
      <protection locked="0"/>
    </xf>
    <xf numFmtId="0" fontId="36" fillId="0" borderId="13" xfId="0" applyFont="1" applyFill="1" applyBorder="1" applyAlignment="1" applyProtection="1">
      <alignment horizontal="center" vertical="center" wrapText="1"/>
    </xf>
    <xf numFmtId="0" fontId="52" fillId="0" borderId="13" xfId="0" applyFont="1" applyFill="1" applyBorder="1" applyAlignment="1" applyProtection="1">
      <alignment vertical="center" wrapText="1"/>
    </xf>
    <xf numFmtId="0" fontId="20" fillId="0" borderId="13" xfId="0" applyFont="1" applyFill="1" applyBorder="1" applyAlignment="1" applyProtection="1">
      <alignment vertical="center" wrapText="1"/>
    </xf>
    <xf numFmtId="0" fontId="14" fillId="0" borderId="13" xfId="0" applyFont="1" applyFill="1" applyBorder="1" applyAlignment="1" applyProtection="1">
      <alignment horizontal="center" vertical="center" wrapText="1"/>
      <protection locked="0"/>
    </xf>
    <xf numFmtId="164" fontId="9" fillId="0" borderId="13" xfId="0" applyNumberFormat="1" applyFont="1" applyFill="1" applyBorder="1" applyAlignment="1" applyProtection="1">
      <alignment horizontal="center" vertical="center" wrapText="1"/>
      <protection locked="0"/>
    </xf>
    <xf numFmtId="0" fontId="41" fillId="0" borderId="13" xfId="0" applyFont="1" applyFill="1" applyBorder="1" applyAlignment="1" applyProtection="1">
      <alignment horizontal="center" vertical="center" wrapText="1"/>
    </xf>
    <xf numFmtId="0" fontId="50" fillId="0" borderId="13" xfId="0" applyFont="1" applyFill="1" applyBorder="1" applyAlignment="1" applyProtection="1">
      <alignment horizontal="center" vertical="center" wrapText="1"/>
    </xf>
    <xf numFmtId="0" fontId="39" fillId="0" borderId="13" xfId="0" applyFont="1" applyFill="1" applyBorder="1" applyAlignment="1" applyProtection="1">
      <alignment horizontal="center" vertical="center" wrapText="1"/>
      <protection locked="0"/>
    </xf>
    <xf numFmtId="0" fontId="39" fillId="0" borderId="13" xfId="0" applyFont="1" applyFill="1" applyBorder="1" applyAlignment="1" applyProtection="1">
      <alignment horizontal="center" vertical="center" wrapText="1"/>
    </xf>
    <xf numFmtId="0" fontId="39" fillId="0" borderId="0" xfId="0" applyFont="1" applyFill="1" applyBorder="1" applyAlignment="1" applyProtection="1">
      <alignment horizontal="center" vertical="center" wrapText="1"/>
      <protection locked="0"/>
    </xf>
    <xf numFmtId="0" fontId="41" fillId="0" borderId="0" xfId="0" applyFont="1" applyFill="1" applyBorder="1" applyAlignment="1" applyProtection="1">
      <alignment horizontal="center" vertical="center" wrapText="1"/>
      <protection locked="0"/>
    </xf>
    <xf numFmtId="0" fontId="36" fillId="0" borderId="13" xfId="0" quotePrefix="1" applyFont="1" applyFill="1" applyBorder="1" applyAlignment="1" applyProtection="1">
      <alignment horizontal="center" vertical="center" wrapText="1"/>
    </xf>
    <xf numFmtId="0" fontId="58" fillId="0" borderId="13" xfId="0" applyFont="1" applyFill="1" applyBorder="1" applyAlignment="1" applyProtection="1">
      <alignment horizontal="center" vertical="center" wrapText="1"/>
    </xf>
    <xf numFmtId="0" fontId="58" fillId="0" borderId="13" xfId="0" quotePrefix="1" applyFont="1" applyFill="1" applyBorder="1" applyAlignment="1" applyProtection="1">
      <alignment horizontal="center" vertical="center" wrapText="1"/>
    </xf>
    <xf numFmtId="0" fontId="57" fillId="0" borderId="0" xfId="0" applyFont="1" applyFill="1" applyAlignment="1" applyProtection="1">
      <alignment horizontal="center" vertical="center" wrapText="1"/>
      <protection locked="0"/>
    </xf>
    <xf numFmtId="0" fontId="59" fillId="0" borderId="0" xfId="0" applyFont="1" applyFill="1" applyAlignment="1" applyProtection="1">
      <alignment vertical="center" wrapText="1"/>
      <protection locked="0"/>
    </xf>
    <xf numFmtId="0" fontId="57" fillId="0" borderId="0" xfId="0" applyFont="1" applyFill="1" applyAlignment="1" applyProtection="1">
      <alignment vertical="center" wrapText="1"/>
      <protection locked="0"/>
    </xf>
    <xf numFmtId="0" fontId="57" fillId="0" borderId="0" xfId="0" applyFont="1" applyFill="1" applyAlignment="1" applyProtection="1">
      <alignment horizontal="left" vertical="center" wrapText="1"/>
      <protection locked="0"/>
    </xf>
    <xf numFmtId="0" fontId="41" fillId="0" borderId="0" xfId="0" applyFont="1" applyFill="1" applyAlignment="1" applyProtection="1">
      <alignment vertical="top" wrapText="1"/>
      <protection locked="0"/>
    </xf>
    <xf numFmtId="0" fontId="44" fillId="0" borderId="0" xfId="0" applyFont="1" applyFill="1" applyAlignment="1" applyProtection="1">
      <alignment horizontal="left" vertical="center"/>
      <protection locked="0"/>
    </xf>
    <xf numFmtId="0" fontId="39" fillId="0" borderId="0" xfId="0" applyFont="1" applyFill="1" applyAlignment="1" applyProtection="1">
      <alignment horizontal="center" vertical="center"/>
      <protection locked="0"/>
    </xf>
    <xf numFmtId="0" fontId="1" fillId="0" borderId="1" xfId="0" quotePrefix="1" applyFont="1" applyBorder="1" applyAlignment="1">
      <alignment horizontal="center" vertical="center" wrapText="1"/>
    </xf>
    <xf numFmtId="0" fontId="11" fillId="0" borderId="0" xfId="0" quotePrefix="1" applyFont="1" applyAlignment="1">
      <alignment horizontal="center" vertical="center" wrapText="1"/>
    </xf>
    <xf numFmtId="0" fontId="1" fillId="0" borderId="1" xfId="0" quotePrefix="1" applyFont="1" applyBorder="1" applyAlignment="1">
      <alignment horizontal="left" vertical="center" wrapText="1"/>
    </xf>
    <xf numFmtId="0" fontId="5" fillId="0" borderId="0" xfId="0" applyFont="1" applyAlignment="1">
      <alignment horizontal="left" vertical="center" wrapText="1"/>
    </xf>
    <xf numFmtId="0" fontId="0" fillId="0" borderId="0" xfId="0" applyFont="1" applyAlignment="1"/>
    <xf numFmtId="0" fontId="3" fillId="0" borderId="0" xfId="0" applyFont="1" applyAlignment="1">
      <alignment horizontal="center" vertical="center" wrapText="1"/>
    </xf>
    <xf numFmtId="0" fontId="5" fillId="0" borderId="0" xfId="0" applyFont="1" applyAlignment="1">
      <alignment horizontal="center" vertical="center"/>
    </xf>
    <xf numFmtId="0" fontId="44" fillId="0" borderId="0" xfId="0" applyFont="1" applyFill="1" applyAlignment="1" applyProtection="1">
      <alignment horizontal="left" vertical="center" wrapText="1"/>
      <protection locked="0"/>
    </xf>
    <xf numFmtId="0" fontId="41" fillId="0" borderId="0" xfId="0" applyFont="1" applyFill="1" applyAlignment="1" applyProtection="1">
      <alignment horizontal="center" vertical="center" wrapText="1"/>
      <protection locked="0"/>
    </xf>
    <xf numFmtId="0" fontId="44" fillId="0" borderId="0" xfId="0" applyFont="1" applyFill="1" applyAlignment="1" applyProtection="1">
      <alignment horizontal="center" vertical="center" wrapText="1"/>
      <protection locked="0"/>
    </xf>
    <xf numFmtId="0" fontId="44" fillId="0" borderId="13" xfId="0" applyFont="1" applyFill="1" applyBorder="1" applyAlignment="1" applyProtection="1">
      <alignment horizontal="center" vertical="center" wrapText="1"/>
      <protection locked="0"/>
    </xf>
    <xf numFmtId="0" fontId="0" fillId="0" borderId="0" xfId="0"/>
    <xf numFmtId="0" fontId="41" fillId="0" borderId="13" xfId="0" applyFont="1" applyFill="1" applyBorder="1" applyAlignment="1" applyProtection="1">
      <alignment horizontal="center" vertical="center" wrapText="1"/>
      <protection locked="0"/>
    </xf>
    <xf numFmtId="0" fontId="1" fillId="0" borderId="0" xfId="0" applyFont="1" applyAlignment="1">
      <alignment horizontal="center" vertical="center" wrapText="1"/>
    </xf>
    <xf numFmtId="0" fontId="60" fillId="0" borderId="0" xfId="0" applyFont="1" applyAlignment="1">
      <alignment horizontal="center" vertical="center" wrapText="1"/>
    </xf>
    <xf numFmtId="0" fontId="60" fillId="0" borderId="0" xfId="0" applyFont="1" applyAlignment="1">
      <alignment horizontal="left" vertical="center" wrapText="1"/>
    </xf>
    <xf numFmtId="0" fontId="61" fillId="0" borderId="0" xfId="0" applyFont="1" applyAlignment="1">
      <alignment horizontal="center" vertical="center" wrapText="1"/>
    </xf>
    <xf numFmtId="0" fontId="62" fillId="0" borderId="0" xfId="0" applyFont="1" applyAlignment="1">
      <alignment horizontal="center" vertical="center" wrapText="1"/>
    </xf>
    <xf numFmtId="0" fontId="62" fillId="0" borderId="0" xfId="0" applyFont="1" applyAlignment="1">
      <alignment vertical="center" wrapText="1"/>
    </xf>
    <xf numFmtId="0" fontId="64" fillId="0" borderId="0" xfId="0" applyFont="1" applyAlignment="1">
      <alignment horizontal="center" vertical="center" wrapText="1"/>
    </xf>
    <xf numFmtId="0" fontId="64" fillId="0" borderId="0" xfId="0" applyFont="1" applyAlignment="1">
      <alignment horizontal="left" vertical="center"/>
    </xf>
    <xf numFmtId="0" fontId="64" fillId="0" borderId="0" xfId="0" applyFont="1" applyAlignment="1">
      <alignment horizontal="left" vertical="center" wrapText="1"/>
    </xf>
    <xf numFmtId="0" fontId="62" fillId="0" borderId="1" xfId="0" applyFont="1" applyBorder="1" applyAlignment="1">
      <alignment horizontal="center" vertical="center" wrapText="1"/>
    </xf>
    <xf numFmtId="0" fontId="64" fillId="0" borderId="1" xfId="0" applyFont="1" applyBorder="1" applyAlignment="1">
      <alignment horizontal="center" vertical="center" wrapText="1"/>
    </xf>
    <xf numFmtId="0" fontId="67" fillId="0" borderId="1" xfId="0" quotePrefix="1" applyFont="1" applyBorder="1" applyAlignment="1">
      <alignment horizontal="center" vertical="center" wrapText="1"/>
    </xf>
    <xf numFmtId="0" fontId="68" fillId="0" borderId="0" xfId="0" applyFont="1" applyAlignment="1">
      <alignment horizontal="center" vertical="center" wrapText="1"/>
    </xf>
    <xf numFmtId="0" fontId="69" fillId="0" borderId="1" xfId="0" applyFont="1" applyBorder="1" applyAlignment="1">
      <alignment horizontal="center" vertical="center" wrapText="1"/>
    </xf>
    <xf numFmtId="164" fontId="69" fillId="0" borderId="1" xfId="0" applyNumberFormat="1" applyFont="1" applyBorder="1" applyAlignment="1">
      <alignment horizontal="center" vertical="center" wrapText="1"/>
    </xf>
    <xf numFmtId="164" fontId="72" fillId="0" borderId="1" xfId="0" applyNumberFormat="1" applyFont="1" applyBorder="1" applyAlignment="1">
      <alignment horizontal="center" vertical="center" wrapText="1"/>
    </xf>
    <xf numFmtId="0" fontId="63" fillId="0" borderId="1" xfId="0" applyFont="1" applyBorder="1" applyAlignment="1">
      <alignment horizontal="center" vertical="center" wrapText="1"/>
    </xf>
    <xf numFmtId="0" fontId="63" fillId="0" borderId="0" xfId="0" applyFont="1" applyAlignment="1">
      <alignment horizontal="center" vertical="center" wrapText="1"/>
    </xf>
    <xf numFmtId="0" fontId="73" fillId="0" borderId="1" xfId="0" applyFont="1" applyBorder="1" applyAlignment="1">
      <alignment horizontal="center" vertical="center" wrapText="1"/>
    </xf>
    <xf numFmtId="0" fontId="73" fillId="0" borderId="0" xfId="0" applyFont="1" applyAlignment="1">
      <alignment horizontal="center" vertical="center" wrapText="1"/>
    </xf>
    <xf numFmtId="0" fontId="74" fillId="0" borderId="1" xfId="0" applyFont="1" applyBorder="1" applyAlignment="1">
      <alignment horizontal="center" vertical="center" wrapText="1"/>
    </xf>
    <xf numFmtId="0" fontId="75" fillId="0" borderId="1" xfId="0" applyFont="1" applyBorder="1" applyAlignment="1">
      <alignment vertical="center" wrapText="1"/>
    </xf>
    <xf numFmtId="0" fontId="76" fillId="0" borderId="1" xfId="0" applyFont="1" applyBorder="1" applyAlignment="1">
      <alignment vertical="center" wrapText="1"/>
    </xf>
    <xf numFmtId="0" fontId="78" fillId="0" borderId="1" xfId="0" applyFont="1" applyBorder="1" applyAlignment="1">
      <alignment horizontal="center" vertical="center" wrapText="1"/>
    </xf>
    <xf numFmtId="164" fontId="62" fillId="0" borderId="1" xfId="0" applyNumberFormat="1" applyFont="1" applyBorder="1" applyAlignment="1">
      <alignment horizontal="center" vertical="center" wrapText="1"/>
    </xf>
    <xf numFmtId="0" fontId="60" fillId="0" borderId="1" xfId="0" applyFont="1" applyBorder="1" applyAlignment="1">
      <alignment horizontal="center" vertical="center" wrapText="1"/>
    </xf>
    <xf numFmtId="164" fontId="63" fillId="0" borderId="1" xfId="0" applyNumberFormat="1" applyFont="1" applyBorder="1" applyAlignment="1">
      <alignment horizontal="center" vertical="center" wrapText="1"/>
    </xf>
    <xf numFmtId="164" fontId="82" fillId="0" borderId="1" xfId="0" applyNumberFormat="1" applyFont="1" applyBorder="1" applyAlignment="1">
      <alignment horizontal="center" vertical="center" wrapText="1"/>
    </xf>
    <xf numFmtId="0" fontId="82" fillId="0" borderId="1" xfId="0" applyFont="1" applyBorder="1" applyAlignment="1">
      <alignment horizontal="center" vertical="center" wrapText="1"/>
    </xf>
    <xf numFmtId="0" fontId="81" fillId="0" borderId="0" xfId="0" applyFont="1" applyAlignment="1">
      <alignment horizontal="center" vertical="center" wrapText="1"/>
    </xf>
    <xf numFmtId="0" fontId="77" fillId="0" borderId="0" xfId="0" applyFont="1" applyAlignment="1">
      <alignment vertical="center" wrapText="1"/>
    </xf>
    <xf numFmtId="0" fontId="81" fillId="0" borderId="0" xfId="0" applyFont="1" applyAlignment="1">
      <alignment vertical="center" wrapText="1"/>
    </xf>
    <xf numFmtId="0" fontId="81" fillId="0" borderId="0" xfId="0" applyFont="1" applyAlignment="1">
      <alignment horizontal="left" vertical="center" wrapText="1"/>
    </xf>
    <xf numFmtId="0" fontId="62" fillId="0" borderId="0" xfId="0" applyFont="1" applyAlignment="1">
      <alignment vertical="top" wrapText="1"/>
    </xf>
    <xf numFmtId="0" fontId="21" fillId="0" borderId="0" xfId="0" applyFont="1" applyAlignment="1">
      <alignment horizontal="left" vertical="center"/>
    </xf>
    <xf numFmtId="0" fontId="41" fillId="0" borderId="0" xfId="0" applyFont="1" applyFill="1" applyBorder="1" applyAlignment="1" applyProtection="1">
      <alignment horizontal="center" vertical="center" wrapText="1"/>
    </xf>
    <xf numFmtId="0" fontId="50" fillId="0" borderId="0" xfId="0" applyFont="1" applyFill="1" applyBorder="1" applyAlignment="1" applyProtection="1">
      <alignment horizontal="center" vertical="center" wrapText="1"/>
    </xf>
    <xf numFmtId="0" fontId="11" fillId="0" borderId="2" xfId="0" applyFont="1" applyBorder="1" applyAlignment="1">
      <alignment horizontal="left" vertical="center" wrapText="1"/>
    </xf>
    <xf numFmtId="0" fontId="6" fillId="0" borderId="3" xfId="0" applyFont="1" applyBorder="1"/>
    <xf numFmtId="0" fontId="6" fillId="0" borderId="4" xfId="0" applyFont="1" applyBorder="1"/>
    <xf numFmtId="0" fontId="3" fillId="0" borderId="2" xfId="0" applyFont="1" applyBorder="1" applyAlignment="1">
      <alignment horizontal="center" vertical="center" wrapText="1"/>
    </xf>
    <xf numFmtId="0" fontId="9" fillId="0" borderId="2" xfId="0" applyFont="1" applyBorder="1" applyAlignment="1">
      <alignment horizontal="left" vertical="center" wrapText="1"/>
    </xf>
    <xf numFmtId="0" fontId="5" fillId="0" borderId="0" xfId="0" applyFont="1" applyAlignment="1">
      <alignment horizontal="left" vertical="center" wrapText="1"/>
    </xf>
    <xf numFmtId="0" fontId="0" fillId="0" borderId="0" xfId="0" applyFont="1" applyAlignment="1"/>
    <xf numFmtId="0" fontId="7" fillId="0" borderId="2" xfId="0" quotePrefix="1" applyFont="1" applyBorder="1" applyAlignment="1">
      <alignment horizontal="center" vertical="center" wrapText="1"/>
    </xf>
    <xf numFmtId="0" fontId="3" fillId="0" borderId="0" xfId="0" applyFont="1" applyAlignment="1">
      <alignment horizontal="center" vertical="top" wrapText="1"/>
    </xf>
    <xf numFmtId="0" fontId="3" fillId="0" borderId="0" xfId="0" applyFont="1" applyAlignment="1">
      <alignment horizontal="center" vertical="center" wrapText="1"/>
    </xf>
    <xf numFmtId="0" fontId="4" fillId="0" borderId="0" xfId="0" quotePrefix="1" applyFont="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horizontal="left" vertical="center" wrapText="1"/>
    </xf>
    <xf numFmtId="0" fontId="17" fillId="0" borderId="6" xfId="0" applyFont="1" applyBorder="1" applyAlignment="1">
      <alignment horizontal="center" vertical="center" wrapText="1"/>
    </xf>
    <xf numFmtId="0" fontId="6" fillId="0" borderId="6" xfId="0" applyFont="1" applyBorder="1"/>
    <xf numFmtId="0" fontId="11" fillId="0" borderId="2" xfId="0" applyFont="1" applyBorder="1" applyAlignment="1">
      <alignment horizontal="center" vertical="center" wrapText="1"/>
    </xf>
    <xf numFmtId="0" fontId="17" fillId="0" borderId="0" xfId="0" applyFont="1" applyAlignment="1">
      <alignment horizontal="center" vertical="center" wrapText="1"/>
    </xf>
    <xf numFmtId="0" fontId="5" fillId="0" borderId="10" xfId="0" applyFont="1" applyBorder="1" applyAlignment="1">
      <alignment horizontal="center" vertical="center" wrapText="1"/>
    </xf>
    <xf numFmtId="0" fontId="6" fillId="0" borderId="10" xfId="0" applyFont="1" applyBorder="1"/>
    <xf numFmtId="0" fontId="5" fillId="0" borderId="0" xfId="0" applyFont="1" applyAlignment="1">
      <alignment horizontal="center" vertical="center"/>
    </xf>
    <xf numFmtId="0" fontId="12" fillId="0" borderId="2" xfId="0" applyFont="1" applyBorder="1" applyAlignment="1">
      <alignment horizontal="center" vertical="center" wrapText="1"/>
    </xf>
    <xf numFmtId="0" fontId="5" fillId="0" borderId="5" xfId="0" applyFont="1" applyBorder="1" applyAlignment="1">
      <alignment horizontal="center" vertical="center" wrapText="1"/>
    </xf>
    <xf numFmtId="0" fontId="6" fillId="0" borderId="7" xfId="0" applyFont="1" applyBorder="1"/>
    <xf numFmtId="0" fontId="6" fillId="0" borderId="9" xfId="0" applyFont="1" applyBorder="1"/>
    <xf numFmtId="0" fontId="6" fillId="0" borderId="11" xfId="0" applyFont="1" applyBorder="1"/>
    <xf numFmtId="0" fontId="5" fillId="0" borderId="8" xfId="0" applyFont="1" applyBorder="1" applyAlignment="1">
      <alignment horizontal="center" vertical="center" wrapText="1"/>
    </xf>
    <xf numFmtId="0" fontId="6" fillId="0" borderId="12" xfId="0" applyFont="1" applyBorder="1"/>
    <xf numFmtId="0" fontId="62" fillId="0" borderId="0" xfId="0" applyFont="1" applyAlignment="1">
      <alignment horizontal="center" vertical="center" wrapText="1"/>
    </xf>
    <xf numFmtId="0" fontId="0" fillId="0" borderId="0" xfId="0"/>
    <xf numFmtId="0" fontId="64" fillId="0" borderId="2" xfId="0" applyFont="1" applyBorder="1" applyAlignment="1">
      <alignment horizontal="center" vertical="center" wrapText="1"/>
    </xf>
    <xf numFmtId="0" fontId="66" fillId="0" borderId="4" xfId="0" applyFont="1" applyBorder="1"/>
    <xf numFmtId="0" fontId="63" fillId="0" borderId="2" xfId="0" applyFont="1" applyBorder="1" applyAlignment="1">
      <alignment horizontal="center" vertical="center" wrapText="1"/>
    </xf>
    <xf numFmtId="0" fontId="66" fillId="0" borderId="3" xfId="0" applyFont="1" applyBorder="1"/>
    <xf numFmtId="0" fontId="62" fillId="0" borderId="0" xfId="0" applyFont="1" applyAlignment="1">
      <alignment horizontal="center" vertical="top" wrapText="1"/>
    </xf>
    <xf numFmtId="0" fontId="4" fillId="0" borderId="0" xfId="0" applyFont="1" applyAlignment="1">
      <alignment horizontal="center" vertical="center"/>
    </xf>
    <xf numFmtId="0" fontId="64" fillId="0" borderId="10" xfId="0" applyFont="1" applyBorder="1" applyAlignment="1">
      <alignment horizontal="center" vertical="center" wrapText="1"/>
    </xf>
    <xf numFmtId="0" fontId="66" fillId="0" borderId="10" xfId="0" applyFont="1" applyBorder="1"/>
    <xf numFmtId="0" fontId="64" fillId="0" borderId="2" xfId="0" applyFont="1" applyBorder="1" applyAlignment="1">
      <alignment horizontal="left" vertical="center" wrapText="1"/>
    </xf>
    <xf numFmtId="0" fontId="77" fillId="0" borderId="6" xfId="0" applyFont="1" applyBorder="1" applyAlignment="1">
      <alignment horizontal="center" vertical="center" wrapText="1"/>
    </xf>
    <xf numFmtId="0" fontId="66" fillId="0" borderId="6" xfId="0" applyFont="1" applyBorder="1"/>
    <xf numFmtId="0" fontId="73" fillId="0" borderId="2" xfId="0" applyFont="1" applyBorder="1" applyAlignment="1">
      <alignment horizontal="center" vertical="center" wrapText="1"/>
    </xf>
    <xf numFmtId="0" fontId="62" fillId="0" borderId="2" xfId="0" applyFont="1" applyBorder="1" applyAlignment="1">
      <alignment horizontal="center" vertical="center" wrapText="1"/>
    </xf>
    <xf numFmtId="0" fontId="64" fillId="0" borderId="0" xfId="0" applyFont="1" applyAlignment="1">
      <alignment horizontal="left" vertical="center" wrapText="1"/>
    </xf>
    <xf numFmtId="0" fontId="64" fillId="0" borderId="5" xfId="0" applyFont="1" applyBorder="1" applyAlignment="1">
      <alignment horizontal="center" vertical="center" wrapText="1"/>
    </xf>
    <xf numFmtId="0" fontId="66" fillId="0" borderId="7" xfId="0" applyFont="1" applyBorder="1"/>
    <xf numFmtId="0" fontId="66" fillId="0" borderId="9" xfId="0" applyFont="1" applyBorder="1"/>
    <xf numFmtId="0" fontId="66" fillId="0" borderId="11" xfId="0" applyFont="1" applyBorder="1"/>
    <xf numFmtId="0" fontId="64" fillId="0" borderId="8" xfId="0" applyFont="1" applyBorder="1" applyAlignment="1">
      <alignment horizontal="center" vertical="center" wrapText="1"/>
    </xf>
    <xf numFmtId="0" fontId="66" fillId="0" borderId="12" xfId="0" applyFont="1" applyBorder="1"/>
    <xf numFmtId="0" fontId="69" fillId="0" borderId="2" xfId="0" applyFont="1" applyBorder="1" applyAlignment="1">
      <alignment horizontal="left" vertical="center" wrapText="1"/>
    </xf>
    <xf numFmtId="0" fontId="63" fillId="0" borderId="2" xfId="0" applyFont="1" applyBorder="1" applyAlignment="1">
      <alignment horizontal="left" vertical="center" wrapText="1"/>
    </xf>
    <xf numFmtId="0" fontId="36" fillId="0" borderId="2" xfId="0" applyFont="1" applyBorder="1" applyAlignment="1">
      <alignment horizontal="left" vertical="center" wrapText="1"/>
    </xf>
    <xf numFmtId="0" fontId="67" fillId="0" borderId="2" xfId="0" quotePrefix="1" applyFont="1" applyBorder="1" applyAlignment="1">
      <alignment horizontal="center" vertical="center" wrapText="1"/>
    </xf>
    <xf numFmtId="0" fontId="9" fillId="0" borderId="2" xfId="0" applyFont="1" applyBorder="1" applyAlignment="1">
      <alignment horizontal="left" vertical="top" wrapText="1"/>
    </xf>
    <xf numFmtId="0" fontId="6" fillId="0" borderId="3" xfId="0" applyFont="1" applyBorder="1" applyAlignment="1">
      <alignment vertical="top"/>
    </xf>
    <xf numFmtId="0" fontId="6" fillId="0" borderId="4" xfId="0" applyFont="1" applyBorder="1" applyAlignment="1">
      <alignment vertical="top"/>
    </xf>
    <xf numFmtId="0" fontId="35" fillId="0" borderId="2" xfId="0" applyFont="1" applyBorder="1" applyAlignment="1">
      <alignment horizontal="left" vertical="center" wrapText="1"/>
    </xf>
    <xf numFmtId="0" fontId="41" fillId="0" borderId="0" xfId="0" applyFont="1" applyFill="1" applyAlignment="1" applyProtection="1">
      <alignment horizontal="center" vertical="center" wrapText="1"/>
      <protection locked="0"/>
    </xf>
    <xf numFmtId="0" fontId="44" fillId="0" borderId="14" xfId="0" applyFont="1" applyFill="1" applyBorder="1" applyAlignment="1" applyProtection="1">
      <alignment horizontal="center" vertical="center" wrapText="1"/>
      <protection locked="0"/>
    </xf>
    <xf numFmtId="0" fontId="44" fillId="0" borderId="16" xfId="0" applyFont="1" applyFill="1" applyBorder="1" applyAlignment="1" applyProtection="1">
      <alignment horizontal="center" vertical="center" wrapText="1"/>
      <protection locked="0"/>
    </xf>
    <xf numFmtId="0" fontId="42" fillId="0" borderId="14" xfId="0" applyFont="1" applyFill="1" applyBorder="1" applyAlignment="1" applyProtection="1">
      <alignment horizontal="center" vertical="center" wrapText="1"/>
      <protection locked="0"/>
    </xf>
    <xf numFmtId="0" fontId="42" fillId="0" borderId="15" xfId="0" applyFont="1" applyFill="1" applyBorder="1" applyAlignment="1" applyProtection="1">
      <alignment horizontal="center" vertical="center" wrapText="1"/>
      <protection locked="0"/>
    </xf>
    <xf numFmtId="0" fontId="42" fillId="0" borderId="16" xfId="0" applyFont="1" applyFill="1" applyBorder="1" applyAlignment="1" applyProtection="1">
      <alignment horizontal="center" vertical="center" wrapText="1"/>
      <protection locked="0"/>
    </xf>
    <xf numFmtId="0" fontId="44" fillId="0" borderId="13" xfId="0" applyFont="1" applyFill="1" applyBorder="1" applyAlignment="1" applyProtection="1">
      <alignment horizontal="center" vertical="center" wrapText="1"/>
      <protection locked="0"/>
    </xf>
    <xf numFmtId="0" fontId="41" fillId="0" borderId="0" xfId="0" applyFont="1" applyFill="1" applyAlignment="1" applyProtection="1">
      <alignment horizontal="center" vertical="top" wrapText="1"/>
      <protection locked="0"/>
    </xf>
    <xf numFmtId="0" fontId="44" fillId="0" borderId="0" xfId="0" applyFont="1" applyFill="1" applyAlignment="1" applyProtection="1">
      <alignment horizontal="center" vertical="center"/>
      <protection locked="0"/>
    </xf>
    <xf numFmtId="0" fontId="44" fillId="0" borderId="22" xfId="0" applyFont="1" applyFill="1" applyBorder="1" applyAlignment="1" applyProtection="1">
      <alignment horizontal="center" vertical="center" wrapText="1"/>
      <protection locked="0"/>
    </xf>
    <xf numFmtId="0" fontId="44" fillId="0" borderId="14" xfId="0" applyFont="1" applyFill="1" applyBorder="1" applyAlignment="1" applyProtection="1">
      <alignment horizontal="justify" vertical="center" wrapText="1"/>
      <protection locked="0"/>
    </xf>
    <xf numFmtId="0" fontId="44" fillId="0" borderId="15" xfId="0" applyFont="1" applyFill="1" applyBorder="1" applyAlignment="1" applyProtection="1">
      <alignment horizontal="justify" vertical="center" wrapText="1"/>
      <protection locked="0"/>
    </xf>
    <xf numFmtId="0" fontId="44" fillId="0" borderId="16" xfId="0" applyFont="1" applyFill="1" applyBorder="1" applyAlignment="1" applyProtection="1">
      <alignment horizontal="justify" vertical="center" wrapText="1"/>
      <protection locked="0"/>
    </xf>
    <xf numFmtId="0" fontId="59" fillId="0" borderId="18" xfId="0" applyFont="1" applyFill="1" applyBorder="1" applyAlignment="1" applyProtection="1">
      <alignment horizontal="center" vertical="center" wrapText="1"/>
      <protection locked="0"/>
    </xf>
    <xf numFmtId="0" fontId="51" fillId="0" borderId="14" xfId="0" applyFont="1" applyFill="1" applyBorder="1" applyAlignment="1" applyProtection="1">
      <alignment horizontal="center" vertical="center" wrapText="1"/>
      <protection locked="0"/>
    </xf>
    <xf numFmtId="0" fontId="51" fillId="0" borderId="15" xfId="0" applyFont="1" applyFill="1" applyBorder="1" applyAlignment="1" applyProtection="1">
      <alignment horizontal="center" vertical="center" wrapText="1"/>
      <protection locked="0"/>
    </xf>
    <xf numFmtId="0" fontId="51" fillId="0" borderId="16" xfId="0" applyFont="1" applyFill="1" applyBorder="1" applyAlignment="1" applyProtection="1">
      <alignment horizontal="center" vertical="center" wrapText="1"/>
      <protection locked="0"/>
    </xf>
    <xf numFmtId="0" fontId="41" fillId="0" borderId="14" xfId="0" applyFont="1" applyFill="1" applyBorder="1" applyAlignment="1" applyProtection="1">
      <alignment horizontal="center" vertical="center" wrapText="1"/>
      <protection locked="0"/>
    </xf>
    <xf numFmtId="0" fontId="41" fillId="0" borderId="15" xfId="0" applyFont="1" applyFill="1" applyBorder="1" applyAlignment="1" applyProtection="1">
      <alignment horizontal="center" vertical="center" wrapText="1"/>
      <protection locked="0"/>
    </xf>
    <xf numFmtId="0" fontId="41" fillId="0" borderId="16" xfId="0" applyFont="1" applyFill="1" applyBorder="1" applyAlignment="1" applyProtection="1">
      <alignment horizontal="center" vertical="center" wrapText="1"/>
      <protection locked="0"/>
    </xf>
    <xf numFmtId="0" fontId="44" fillId="0" borderId="0" xfId="0" applyFont="1" applyFill="1" applyBorder="1" applyAlignment="1" applyProtection="1">
      <alignment horizontal="left" vertical="center" wrapText="1"/>
      <protection locked="0"/>
    </xf>
    <xf numFmtId="0" fontId="44" fillId="0" borderId="17" xfId="0" applyFont="1" applyFill="1" applyBorder="1" applyAlignment="1" applyProtection="1">
      <alignment horizontal="center" vertical="center" wrapText="1"/>
      <protection locked="0"/>
    </xf>
    <xf numFmtId="0" fontId="44" fillId="0" borderId="18" xfId="0" applyFont="1" applyFill="1" applyBorder="1" applyAlignment="1" applyProtection="1">
      <alignment horizontal="center" vertical="center" wrapText="1"/>
      <protection locked="0"/>
    </xf>
    <xf numFmtId="0" fontId="44" fillId="0" borderId="19" xfId="0" applyFont="1" applyFill="1" applyBorder="1" applyAlignment="1" applyProtection="1">
      <alignment horizontal="center" vertical="center" wrapText="1"/>
      <protection locked="0"/>
    </xf>
    <xf numFmtId="0" fontId="44" fillId="0" borderId="21" xfId="0" applyFont="1" applyFill="1" applyBorder="1" applyAlignment="1" applyProtection="1">
      <alignment horizontal="center" vertical="center" wrapText="1"/>
      <protection locked="0"/>
    </xf>
    <xf numFmtId="0" fontId="44" fillId="0" borderId="23" xfId="0" applyFont="1" applyFill="1" applyBorder="1" applyAlignment="1" applyProtection="1">
      <alignment horizontal="center" vertical="center" wrapText="1"/>
      <protection locked="0"/>
    </xf>
    <xf numFmtId="0" fontId="44" fillId="0" borderId="20" xfId="0" applyFont="1" applyFill="1" applyBorder="1" applyAlignment="1" applyProtection="1">
      <alignment horizontal="center" vertical="center" wrapText="1"/>
      <protection locked="0"/>
    </xf>
    <xf numFmtId="0" fontId="44" fillId="0" borderId="24" xfId="0" applyFont="1" applyFill="1" applyBorder="1" applyAlignment="1" applyProtection="1">
      <alignment horizontal="center" vertical="center" wrapText="1"/>
      <protection locked="0"/>
    </xf>
    <xf numFmtId="0" fontId="9" fillId="0" borderId="14" xfId="0" applyFont="1" applyFill="1" applyBorder="1" applyAlignment="1" applyProtection="1">
      <alignment horizontal="justify" vertical="center" wrapText="1"/>
      <protection locked="0"/>
    </xf>
    <xf numFmtId="0" fontId="9" fillId="0" borderId="15" xfId="0" applyFont="1" applyFill="1" applyBorder="1" applyAlignment="1" applyProtection="1">
      <alignment horizontal="justify" vertical="center" wrapText="1"/>
      <protection locked="0"/>
    </xf>
    <xf numFmtId="0" fontId="9" fillId="0" borderId="16" xfId="0" applyFont="1" applyFill="1" applyBorder="1" applyAlignment="1" applyProtection="1">
      <alignment horizontal="justify" vertical="center" wrapText="1"/>
      <protection locked="0"/>
    </xf>
    <xf numFmtId="0" fontId="36" fillId="0" borderId="14" xfId="0" applyFont="1" applyFill="1" applyBorder="1" applyAlignment="1" applyProtection="1">
      <alignment horizontal="justify" vertical="center" wrapText="1"/>
      <protection locked="0"/>
    </xf>
    <xf numFmtId="0" fontId="36" fillId="0" borderId="15" xfId="0" applyFont="1" applyFill="1" applyBorder="1" applyAlignment="1" applyProtection="1">
      <alignment horizontal="justify" vertical="center" wrapText="1"/>
      <protection locked="0"/>
    </xf>
    <xf numFmtId="0" fontId="36" fillId="0" borderId="16" xfId="0" applyFont="1" applyFill="1" applyBorder="1" applyAlignment="1" applyProtection="1">
      <alignment horizontal="justify" vertical="center" wrapText="1"/>
      <protection locked="0"/>
    </xf>
    <xf numFmtId="0" fontId="42" fillId="0" borderId="14" xfId="0" applyFont="1" applyFill="1" applyBorder="1" applyAlignment="1" applyProtection="1">
      <alignment horizontal="justify" vertical="center" wrapText="1"/>
      <protection locked="0"/>
    </xf>
    <xf numFmtId="0" fontId="42" fillId="0" borderId="15" xfId="0" applyFont="1" applyFill="1" applyBorder="1" applyAlignment="1" applyProtection="1">
      <alignment horizontal="justify" vertical="center" wrapText="1"/>
      <protection locked="0"/>
    </xf>
    <xf numFmtId="0" fontId="42" fillId="0" borderId="16" xfId="0" applyFont="1" applyFill="1" applyBorder="1" applyAlignment="1" applyProtection="1">
      <alignment horizontal="justify" vertical="center" wrapText="1"/>
      <protection locked="0"/>
    </xf>
    <xf numFmtId="0" fontId="9" fillId="0" borderId="14" xfId="0" applyFont="1" applyFill="1" applyBorder="1" applyAlignment="1" applyProtection="1">
      <alignment horizontal="left" vertical="center" wrapText="1"/>
      <protection locked="0"/>
    </xf>
    <xf numFmtId="0" fontId="9" fillId="0" borderId="15" xfId="0" applyFont="1" applyFill="1" applyBorder="1" applyAlignment="1" applyProtection="1">
      <alignment horizontal="left" vertical="center" wrapText="1"/>
      <protection locked="0"/>
    </xf>
    <xf numFmtId="0" fontId="9" fillId="0" borderId="16" xfId="0" applyFont="1" applyFill="1" applyBorder="1" applyAlignment="1" applyProtection="1">
      <alignment horizontal="left" vertical="center" wrapText="1"/>
      <protection locked="0"/>
    </xf>
    <xf numFmtId="0" fontId="9" fillId="0" borderId="13" xfId="0" applyFont="1" applyFill="1" applyBorder="1" applyAlignment="1" applyProtection="1">
      <alignment horizontal="justify" vertical="center" wrapText="1"/>
      <protection locked="0"/>
    </xf>
    <xf numFmtId="0" fontId="36" fillId="0" borderId="13" xfId="0" applyFont="1" applyFill="1" applyBorder="1" applyAlignment="1" applyProtection="1">
      <alignment horizontal="justify" vertical="center" wrapText="1"/>
      <protection locked="0"/>
    </xf>
    <xf numFmtId="0" fontId="44" fillId="0" borderId="0" xfId="0" applyFont="1" applyFill="1" applyAlignment="1" applyProtection="1">
      <alignment horizontal="left" vertical="center" wrapText="1"/>
      <protection locked="0"/>
    </xf>
    <xf numFmtId="0" fontId="41" fillId="0" borderId="13" xfId="0" applyFont="1" applyFill="1" applyBorder="1" applyAlignment="1" applyProtection="1">
      <alignment horizontal="center" vertical="center" wrapText="1"/>
      <protection locked="0"/>
    </xf>
    <xf numFmtId="0" fontId="46" fillId="0" borderId="14" xfId="0" quotePrefix="1" applyFont="1" applyFill="1" applyBorder="1" applyAlignment="1" applyProtection="1">
      <alignment horizontal="center" vertical="center" wrapText="1"/>
      <protection locked="0"/>
    </xf>
    <xf numFmtId="0" fontId="46" fillId="0" borderId="15" xfId="0" applyFont="1" applyFill="1" applyBorder="1" applyAlignment="1" applyProtection="1">
      <alignment horizontal="center" vertical="center" wrapText="1"/>
      <protection locked="0"/>
    </xf>
    <xf numFmtId="0" fontId="46" fillId="0" borderId="16" xfId="0" applyFont="1" applyFill="1" applyBorder="1" applyAlignment="1" applyProtection="1">
      <alignment horizontal="center" vertical="center" wrapText="1"/>
      <protection locked="0"/>
    </xf>
    <xf numFmtId="0" fontId="4" fillId="2" borderId="0" xfId="0" applyFont="1" applyFill="1" applyAlignment="1">
      <alignment horizontal="center" vertical="center" wrapText="1"/>
    </xf>
    <xf numFmtId="0" fontId="22" fillId="0" borderId="0" xfId="0" applyFont="1" applyAlignment="1">
      <alignment horizontal="center" vertical="center"/>
    </xf>
    <xf numFmtId="0" fontId="5" fillId="2" borderId="2" xfId="0" applyFont="1" applyFill="1" applyBorder="1" applyAlignment="1">
      <alignment horizontal="center" vertical="center" wrapText="1"/>
    </xf>
    <xf numFmtId="0" fontId="1" fillId="0" borderId="0" xfId="0" applyFont="1" applyAlignment="1">
      <alignment horizontal="center" vertical="center"/>
    </xf>
    <xf numFmtId="0" fontId="18" fillId="0" borderId="0" xfId="0" applyFont="1" applyAlignment="1">
      <alignment horizontal="center" vertical="top" wrapText="1"/>
    </xf>
    <xf numFmtId="0" fontId="1" fillId="0" borderId="0" xfId="0" applyFont="1" applyAlignment="1">
      <alignment horizontal="center" vertical="center" wrapText="1"/>
    </xf>
    <xf numFmtId="0" fontId="9" fillId="0" borderId="2" xfId="0" applyFont="1" applyBorder="1" applyAlignment="1">
      <alignment horizontal="left" vertical="center"/>
    </xf>
    <xf numFmtId="0" fontId="26" fillId="0" borderId="0" xfId="0" applyFont="1" applyAlignment="1">
      <alignment horizontal="center" vertical="center" wrapText="1"/>
    </xf>
    <xf numFmtId="0" fontId="84" fillId="0" borderId="1" xfId="0" applyFont="1" applyBorder="1" applyAlignment="1">
      <alignment horizontal="center" vertical="center" wrapText="1"/>
    </xf>
    <xf numFmtId="0" fontId="84" fillId="0" borderId="2" xfId="0" applyFont="1" applyBorder="1" applyAlignment="1">
      <alignment horizontal="center" vertical="center" wrapText="1"/>
    </xf>
    <xf numFmtId="0" fontId="85" fillId="0" borderId="1" xfId="0" applyFont="1" applyBorder="1" applyAlignment="1">
      <alignment horizontal="center" vertical="center" wrapText="1"/>
    </xf>
    <xf numFmtId="0" fontId="86" fillId="0" borderId="1" xfId="0" quotePrefix="1" applyFont="1" applyBorder="1" applyAlignment="1">
      <alignment horizontal="center" vertical="center" wrapText="1"/>
    </xf>
    <xf numFmtId="0" fontId="86" fillId="0" borderId="2" xfId="0" quotePrefix="1" applyFont="1" applyBorder="1" applyAlignment="1">
      <alignment horizontal="center" vertical="center" wrapText="1"/>
    </xf>
    <xf numFmtId="0" fontId="84" fillId="0" borderId="2" xfId="0" applyFont="1" applyBorder="1" applyAlignment="1">
      <alignment horizontal="left" vertical="center" wrapText="1"/>
    </xf>
    <xf numFmtId="164" fontId="84" fillId="0" borderId="1" xfId="0" applyNumberFormat="1" applyFont="1" applyBorder="1" applyAlignment="1">
      <alignment horizontal="center" vertical="center" wrapText="1"/>
    </xf>
    <xf numFmtId="0" fontId="87" fillId="0" borderId="1" xfId="0" applyFont="1" applyBorder="1" applyAlignment="1">
      <alignment horizontal="center" vertical="center" wrapText="1"/>
    </xf>
    <xf numFmtId="0" fontId="87" fillId="0" borderId="2" xfId="0" applyFont="1" applyBorder="1" applyAlignment="1">
      <alignment horizontal="left" vertical="center" wrapText="1"/>
    </xf>
    <xf numFmtId="0" fontId="88" fillId="0" borderId="1" xfId="0" applyFont="1" applyBorder="1" applyAlignment="1">
      <alignment horizontal="center" vertical="center" wrapText="1"/>
    </xf>
    <xf numFmtId="0" fontId="89" fillId="0" borderId="1" xfId="0" applyFont="1" applyBorder="1" applyAlignment="1">
      <alignment vertical="center" wrapText="1"/>
    </xf>
    <xf numFmtId="0" fontId="36" fillId="0" borderId="1" xfId="0" applyFont="1" applyBorder="1" applyAlignment="1">
      <alignment horizontal="justify" vertical="justify" wrapText="1"/>
    </xf>
    <xf numFmtId="0" fontId="91" fillId="0" borderId="1" xfId="0" applyFont="1" applyBorder="1" applyAlignment="1">
      <alignment horizontal="center" vertical="center" wrapText="1"/>
    </xf>
    <xf numFmtId="0" fontId="88" fillId="0" borderId="2" xfId="0" applyFont="1" applyBorder="1" applyAlignment="1">
      <alignment horizontal="center" vertical="center" wrapText="1"/>
    </xf>
    <xf numFmtId="0" fontId="91" fillId="0" borderId="0" xfId="0" applyFont="1" applyAlignment="1">
      <alignment horizontal="center" vertical="center" wrapText="1"/>
    </xf>
    <xf numFmtId="0" fontId="85" fillId="0" borderId="0" xfId="0" applyFont="1" applyAlignment="1">
      <alignment horizontal="left" vertical="center" wrapText="1"/>
    </xf>
    <xf numFmtId="0" fontId="92" fillId="0" borderId="0" xfId="0" applyFont="1"/>
    <xf numFmtId="0" fontId="85" fillId="0" borderId="5" xfId="0" applyFont="1" applyBorder="1" applyAlignment="1">
      <alignment horizontal="center" vertical="center" wrapText="1"/>
    </xf>
    <xf numFmtId="0" fontId="85" fillId="0" borderId="8" xfId="0" applyFont="1" applyBorder="1" applyAlignment="1">
      <alignment horizontal="center" vertical="center" wrapText="1"/>
    </xf>
    <xf numFmtId="0" fontId="85" fillId="0" borderId="2" xfId="0" applyFont="1" applyBorder="1" applyAlignment="1">
      <alignment horizontal="center" vertical="center" wrapText="1"/>
    </xf>
    <xf numFmtId="0" fontId="87" fillId="0" borderId="2" xfId="0" applyFont="1" applyBorder="1" applyAlignment="1">
      <alignment horizontal="center" vertical="center" wrapText="1"/>
    </xf>
    <xf numFmtId="164" fontId="87"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705807</xdr:colOff>
      <xdr:row>2</xdr:row>
      <xdr:rowOff>39700</xdr:rowOff>
    </xdr:from>
    <xdr:to>
      <xdr:col>1</xdr:col>
      <xdr:colOff>1521399</xdr:colOff>
      <xdr:row>2</xdr:row>
      <xdr:rowOff>39701</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flipV="1">
          <a:off x="1067757" y="858850"/>
          <a:ext cx="81559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71451</xdr:colOff>
      <xdr:row>1</xdr:row>
      <xdr:rowOff>442623</xdr:rowOff>
    </xdr:from>
    <xdr:to>
      <xdr:col>6</xdr:col>
      <xdr:colOff>571974</xdr:colOff>
      <xdr:row>1</xdr:row>
      <xdr:rowOff>442623</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a:off x="3681426" y="642648"/>
          <a:ext cx="197689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705807</xdr:colOff>
      <xdr:row>2</xdr:row>
      <xdr:rowOff>39700</xdr:rowOff>
    </xdr:from>
    <xdr:to>
      <xdr:col>1</xdr:col>
      <xdr:colOff>1521399</xdr:colOff>
      <xdr:row>2</xdr:row>
      <xdr:rowOff>39701</xdr:rowOff>
    </xdr:to>
    <xdr:cxnSp macro="">
      <xdr:nvCxnSpPr>
        <xdr:cNvPr id="4" name="Straight Connector 3">
          <a:extLst>
            <a:ext uri="{FF2B5EF4-FFF2-40B4-BE49-F238E27FC236}">
              <a16:creationId xmlns:a16="http://schemas.microsoft.com/office/drawing/2014/main" id="{00000000-0008-0000-0500-000004000000}"/>
            </a:ext>
          </a:extLst>
        </xdr:cNvPr>
        <xdr:cNvCxnSpPr/>
      </xdr:nvCxnSpPr>
      <xdr:spPr>
        <a:xfrm flipV="1">
          <a:off x="1067757" y="858850"/>
          <a:ext cx="81559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71451</xdr:colOff>
      <xdr:row>1</xdr:row>
      <xdr:rowOff>442623</xdr:rowOff>
    </xdr:from>
    <xdr:to>
      <xdr:col>6</xdr:col>
      <xdr:colOff>571974</xdr:colOff>
      <xdr:row>1</xdr:row>
      <xdr:rowOff>442623</xdr:rowOff>
    </xdr:to>
    <xdr:cxnSp macro="">
      <xdr:nvCxnSpPr>
        <xdr:cNvPr id="5" name="Straight Connector 4">
          <a:extLst>
            <a:ext uri="{FF2B5EF4-FFF2-40B4-BE49-F238E27FC236}">
              <a16:creationId xmlns:a16="http://schemas.microsoft.com/office/drawing/2014/main" id="{00000000-0008-0000-0500-000005000000}"/>
            </a:ext>
          </a:extLst>
        </xdr:cNvPr>
        <xdr:cNvCxnSpPr/>
      </xdr:nvCxnSpPr>
      <xdr:spPr>
        <a:xfrm>
          <a:off x="3681426" y="642648"/>
          <a:ext cx="197689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K1000"/>
  <sheetViews>
    <sheetView workbookViewId="0">
      <selection activeCell="F77" sqref="F77"/>
    </sheetView>
  </sheetViews>
  <sheetFormatPr defaultColWidth="14.42578125" defaultRowHeight="15" customHeight="1"/>
  <cols>
    <col min="1" max="1" width="5.42578125" customWidth="1"/>
    <col min="2" max="2" width="27.140625" customWidth="1"/>
    <col min="3" max="3" width="11" customWidth="1"/>
    <col min="4" max="4" width="12" customWidth="1"/>
    <col min="5" max="5" width="8.5703125" customWidth="1"/>
    <col min="6" max="6" width="10.28515625" customWidth="1"/>
    <col min="7" max="7" width="9.28515625" customWidth="1"/>
    <col min="8" max="8" width="16.85546875" customWidth="1"/>
    <col min="9" max="11" width="8.7109375" customWidth="1"/>
  </cols>
  <sheetData>
    <row r="1" spans="1:11" ht="15.75" customHeight="1">
      <c r="A1" s="1"/>
      <c r="B1" s="2"/>
      <c r="C1" s="1"/>
      <c r="D1" s="1"/>
      <c r="E1" s="1"/>
      <c r="F1" s="1"/>
      <c r="G1" s="1"/>
      <c r="H1" s="3" t="s">
        <v>0</v>
      </c>
      <c r="I1" s="1"/>
      <c r="J1" s="1"/>
      <c r="K1" s="1"/>
    </row>
    <row r="2" spans="1:11" ht="48.75" customHeight="1">
      <c r="A2" s="153" t="s">
        <v>219</v>
      </c>
      <c r="B2" s="151"/>
      <c r="C2" s="151"/>
      <c r="D2" s="1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155" t="s">
        <v>495</v>
      </c>
      <c r="B5" s="151"/>
      <c r="C5" s="151"/>
      <c r="D5" s="151"/>
      <c r="E5" s="151"/>
      <c r="F5" s="151"/>
      <c r="G5" s="151"/>
      <c r="H5" s="151"/>
      <c r="I5" s="1"/>
      <c r="J5" s="1"/>
      <c r="K5" s="1"/>
    </row>
    <row r="6" spans="1:11" ht="12" customHeight="1">
      <c r="A6" s="1"/>
      <c r="B6" s="2"/>
      <c r="C6" s="1"/>
      <c r="D6" s="1"/>
      <c r="E6" s="1"/>
      <c r="F6" s="1"/>
      <c r="G6" s="1"/>
      <c r="H6" s="1"/>
      <c r="I6" s="1"/>
      <c r="J6" s="1"/>
      <c r="K6" s="1"/>
    </row>
    <row r="7" spans="1:11" ht="24.75" customHeight="1">
      <c r="A7" s="6"/>
      <c r="B7" s="150" t="s">
        <v>220</v>
      </c>
      <c r="C7" s="151"/>
      <c r="D7" s="151"/>
      <c r="E7" s="151"/>
      <c r="F7" s="151"/>
      <c r="G7" s="151"/>
      <c r="H7" s="151"/>
      <c r="I7" s="6"/>
      <c r="J7" s="6"/>
      <c r="K7" s="6"/>
    </row>
    <row r="8" spans="1:11" ht="19.5" customHeight="1">
      <c r="A8" s="6"/>
      <c r="B8" s="150" t="s">
        <v>452</v>
      </c>
      <c r="C8" s="151"/>
      <c r="D8" s="151"/>
      <c r="E8" s="151"/>
      <c r="F8" s="151"/>
      <c r="G8" s="151"/>
      <c r="H8" s="151"/>
      <c r="I8" s="6"/>
      <c r="J8" s="6"/>
      <c r="K8" s="6"/>
    </row>
    <row r="9" spans="1:11" ht="19.5" customHeight="1">
      <c r="A9" s="6"/>
      <c r="B9" s="150" t="s">
        <v>221</v>
      </c>
      <c r="C9" s="151"/>
      <c r="D9" s="151"/>
      <c r="E9" s="151"/>
      <c r="F9" s="151"/>
      <c r="G9" s="151"/>
      <c r="H9" s="151"/>
      <c r="I9" s="6"/>
      <c r="J9" s="6"/>
      <c r="K9" s="6"/>
    </row>
    <row r="10" spans="1:11" ht="19.5" customHeight="1">
      <c r="A10" s="6"/>
      <c r="B10" s="8" t="s">
        <v>222</v>
      </c>
      <c r="C10" s="7"/>
      <c r="D10" s="7"/>
      <c r="E10" s="7"/>
      <c r="F10" s="7"/>
      <c r="G10" s="7"/>
      <c r="H10" s="7"/>
      <c r="I10" s="6"/>
      <c r="J10" s="6"/>
      <c r="K10" s="6"/>
    </row>
    <row r="11" spans="1:11" ht="19.5" customHeight="1">
      <c r="A11" s="6"/>
      <c r="B11" s="7"/>
      <c r="C11" s="7"/>
      <c r="D11" s="6"/>
      <c r="E11" s="6"/>
      <c r="F11" s="6"/>
      <c r="G11" s="6"/>
      <c r="H11" s="6"/>
      <c r="I11" s="6"/>
      <c r="J11" s="6"/>
      <c r="K11" s="6"/>
    </row>
    <row r="12" spans="1:11" ht="54.75"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92.25" customHeight="1">
      <c r="A14" s="9" t="s">
        <v>20</v>
      </c>
      <c r="B14" s="149" t="s">
        <v>473</v>
      </c>
      <c r="C14" s="146"/>
      <c r="D14" s="147"/>
      <c r="E14" s="13">
        <f>E15+E19+E25+E28</f>
        <v>20</v>
      </c>
      <c r="F14" s="14">
        <f t="shared" ref="F14:G14" si="0">ROUND(F15+F19+F25+F28,1)</f>
        <v>20</v>
      </c>
      <c r="G14" s="15">
        <f t="shared" si="0"/>
        <v>20</v>
      </c>
      <c r="H14" s="9"/>
      <c r="I14" s="4"/>
      <c r="J14" s="4"/>
      <c r="K14" s="4"/>
    </row>
    <row r="15" spans="1:11" ht="24" customHeight="1">
      <c r="A15" s="16">
        <v>1</v>
      </c>
      <c r="B15" s="149" t="s">
        <v>22</v>
      </c>
      <c r="C15" s="146"/>
      <c r="D15" s="147"/>
      <c r="E15" s="13">
        <f>5-(E16+E17+E18)</f>
        <v>5</v>
      </c>
      <c r="F15" s="14">
        <f t="shared" ref="F15:G15" si="1">ROUND(5-(F16+F17+F18),1)</f>
        <v>5</v>
      </c>
      <c r="G15" s="15">
        <f t="shared" si="1"/>
        <v>5</v>
      </c>
      <c r="H15" s="16"/>
      <c r="I15" s="17"/>
      <c r="J15" s="17"/>
      <c r="K15" s="17"/>
    </row>
    <row r="16" spans="1:11" ht="129" customHeight="1">
      <c r="A16" s="16" t="s">
        <v>23</v>
      </c>
      <c r="B16" s="145" t="s">
        <v>24</v>
      </c>
      <c r="C16" s="146"/>
      <c r="D16" s="147"/>
      <c r="E16" s="16"/>
      <c r="F16" s="14"/>
      <c r="G16" s="14"/>
      <c r="H16" s="16"/>
      <c r="I16" s="17"/>
      <c r="J16" s="17"/>
      <c r="K16" s="17"/>
    </row>
    <row r="17" spans="1:11" ht="76.5" customHeight="1">
      <c r="A17" s="16" t="s">
        <v>25</v>
      </c>
      <c r="B17" s="145" t="s">
        <v>26</v>
      </c>
      <c r="C17" s="146"/>
      <c r="D17" s="147"/>
      <c r="E17" s="16"/>
      <c r="F17" s="14"/>
      <c r="G17" s="14"/>
      <c r="H17" s="18"/>
      <c r="I17" s="19"/>
      <c r="J17" s="19"/>
      <c r="K17" s="19"/>
    </row>
    <row r="18" spans="1:11" ht="85.5" customHeight="1">
      <c r="A18" s="16" t="s">
        <v>27</v>
      </c>
      <c r="B18" s="145" t="s">
        <v>28</v>
      </c>
      <c r="C18" s="146"/>
      <c r="D18" s="147"/>
      <c r="E18" s="16"/>
      <c r="F18" s="14"/>
      <c r="G18" s="14"/>
      <c r="H18" s="18"/>
      <c r="I18" s="19"/>
      <c r="J18" s="19"/>
      <c r="K18" s="19"/>
    </row>
    <row r="19" spans="1:11" ht="17.25">
      <c r="A19" s="16">
        <v>2</v>
      </c>
      <c r="B19" s="149" t="s">
        <v>29</v>
      </c>
      <c r="C19" s="146"/>
      <c r="D19" s="147"/>
      <c r="E19" s="13">
        <f>6-(E20+E21+E22+E23+E24)</f>
        <v>6</v>
      </c>
      <c r="F19" s="14">
        <f t="shared" ref="F19:G19" si="2">ROUND(6-(F20+F21+F22+F23+F24),1)</f>
        <v>6</v>
      </c>
      <c r="G19" s="15">
        <f t="shared" si="2"/>
        <v>6</v>
      </c>
      <c r="H19" s="20"/>
      <c r="I19" s="19"/>
      <c r="J19" s="19"/>
      <c r="K19" s="19"/>
    </row>
    <row r="20" spans="1:11" ht="40.5" customHeight="1">
      <c r="A20" s="16" t="s">
        <v>30</v>
      </c>
      <c r="B20" s="145" t="s">
        <v>31</v>
      </c>
      <c r="C20" s="146"/>
      <c r="D20" s="147"/>
      <c r="E20" s="16"/>
      <c r="F20" s="14"/>
      <c r="G20" s="14"/>
      <c r="H20" s="18"/>
      <c r="I20" s="19"/>
      <c r="J20" s="19"/>
      <c r="K20" s="19"/>
    </row>
    <row r="21" spans="1:11" ht="54" customHeight="1">
      <c r="A21" s="16" t="s">
        <v>32</v>
      </c>
      <c r="B21" s="145" t="s">
        <v>33</v>
      </c>
      <c r="C21" s="146"/>
      <c r="D21" s="147"/>
      <c r="E21" s="16"/>
      <c r="F21" s="14"/>
      <c r="G21" s="14"/>
      <c r="H21" s="18"/>
      <c r="I21" s="19"/>
      <c r="J21" s="19"/>
      <c r="K21" s="19"/>
    </row>
    <row r="22" spans="1:11" ht="60" customHeight="1">
      <c r="A22" s="16" t="s">
        <v>34</v>
      </c>
      <c r="B22" s="145" t="s">
        <v>35</v>
      </c>
      <c r="C22" s="146"/>
      <c r="D22" s="147"/>
      <c r="E22" s="16"/>
      <c r="F22" s="14"/>
      <c r="G22" s="14"/>
      <c r="H22" s="18"/>
      <c r="I22" s="19"/>
      <c r="J22" s="19"/>
      <c r="K22" s="19"/>
    </row>
    <row r="23" spans="1:11" ht="79.5" customHeight="1">
      <c r="A23" s="16" t="s">
        <v>36</v>
      </c>
      <c r="B23" s="145" t="s">
        <v>37</v>
      </c>
      <c r="C23" s="146"/>
      <c r="D23" s="147"/>
      <c r="E23" s="16"/>
      <c r="F23" s="14"/>
      <c r="G23" s="14"/>
      <c r="H23" s="18"/>
      <c r="I23" s="19"/>
      <c r="J23" s="19"/>
      <c r="K23" s="19"/>
    </row>
    <row r="24" spans="1:11" ht="38.25" customHeight="1">
      <c r="A24" s="16" t="s">
        <v>38</v>
      </c>
      <c r="B24" s="145" t="s">
        <v>39</v>
      </c>
      <c r="C24" s="146"/>
      <c r="D24" s="147"/>
      <c r="E24" s="16"/>
      <c r="F24" s="14"/>
      <c r="G24" s="14"/>
      <c r="H24" s="18"/>
      <c r="I24" s="19"/>
      <c r="J24" s="19"/>
      <c r="K24" s="19"/>
    </row>
    <row r="25" spans="1:11" ht="58.5" customHeight="1">
      <c r="A25" s="16">
        <v>3</v>
      </c>
      <c r="B25" s="149" t="s">
        <v>40</v>
      </c>
      <c r="C25" s="146"/>
      <c r="D25" s="147"/>
      <c r="E25" s="13">
        <f>5-(E26+E27)</f>
        <v>5</v>
      </c>
      <c r="F25" s="14">
        <f t="shared" ref="F25:G25" si="3">ROUND(5-(F26+F27),1)</f>
        <v>5</v>
      </c>
      <c r="G25" s="15">
        <f t="shared" si="3"/>
        <v>5</v>
      </c>
      <c r="H25" s="16"/>
      <c r="I25" s="17"/>
      <c r="J25" s="17"/>
      <c r="K25" s="17"/>
    </row>
    <row r="26" spans="1:11" ht="98.25" customHeight="1">
      <c r="A26" s="16" t="s">
        <v>41</v>
      </c>
      <c r="B26" s="145" t="s">
        <v>223</v>
      </c>
      <c r="C26" s="146"/>
      <c r="D26" s="147"/>
      <c r="E26" s="16"/>
      <c r="F26" s="16"/>
      <c r="G26" s="18"/>
      <c r="H26" s="18"/>
      <c r="I26" s="19"/>
      <c r="J26" s="19"/>
      <c r="K26" s="19"/>
    </row>
    <row r="27" spans="1:11" ht="62.25" customHeight="1">
      <c r="A27" s="16" t="s">
        <v>43</v>
      </c>
      <c r="B27" s="145" t="s">
        <v>44</v>
      </c>
      <c r="C27" s="146"/>
      <c r="D27" s="147"/>
      <c r="E27" s="16"/>
      <c r="F27" s="16"/>
      <c r="G27" s="18"/>
      <c r="H27" s="18"/>
      <c r="I27" s="19"/>
      <c r="J27" s="19"/>
      <c r="K27" s="19"/>
    </row>
    <row r="28" spans="1:11" ht="144.75" customHeight="1">
      <c r="A28" s="21">
        <v>4</v>
      </c>
      <c r="B28" s="149" t="s">
        <v>45</v>
      </c>
      <c r="C28" s="146"/>
      <c r="D28" s="147"/>
      <c r="E28" s="13">
        <f>4-(E29+E30+E31)</f>
        <v>4</v>
      </c>
      <c r="F28" s="14">
        <f t="shared" ref="F28:G28" si="4">ROUND(4-(F29+F30+F31),1)</f>
        <v>4</v>
      </c>
      <c r="G28" s="15">
        <f t="shared" si="4"/>
        <v>4</v>
      </c>
      <c r="H28" s="20"/>
      <c r="I28" s="19"/>
      <c r="J28" s="19"/>
      <c r="K28" s="19"/>
    </row>
    <row r="29" spans="1:11" ht="54.75" customHeight="1">
      <c r="A29" s="16" t="s">
        <v>46</v>
      </c>
      <c r="B29" s="145" t="s">
        <v>47</v>
      </c>
      <c r="C29" s="146"/>
      <c r="D29" s="147"/>
      <c r="E29" s="16"/>
      <c r="F29" s="16"/>
      <c r="G29" s="18"/>
      <c r="H29" s="18"/>
      <c r="I29" s="19"/>
      <c r="J29" s="19"/>
      <c r="K29" s="19"/>
    </row>
    <row r="30" spans="1:11" ht="61.5" customHeight="1">
      <c r="A30" s="16" t="s">
        <v>48</v>
      </c>
      <c r="B30" s="145" t="s">
        <v>49</v>
      </c>
      <c r="C30" s="146"/>
      <c r="D30" s="147"/>
      <c r="E30" s="16"/>
      <c r="F30" s="16"/>
      <c r="G30" s="18"/>
      <c r="H30" s="18"/>
      <c r="I30" s="19"/>
      <c r="J30" s="19"/>
      <c r="K30" s="19"/>
    </row>
    <row r="31" spans="1:11" ht="69.75" customHeight="1">
      <c r="A31" s="16" t="s">
        <v>50</v>
      </c>
      <c r="B31" s="145" t="s">
        <v>51</v>
      </c>
      <c r="C31" s="146"/>
      <c r="D31" s="147"/>
      <c r="E31" s="16"/>
      <c r="F31" s="16"/>
      <c r="G31" s="18"/>
      <c r="H31" s="18"/>
      <c r="I31" s="19"/>
      <c r="J31" s="19"/>
      <c r="K31" s="19"/>
    </row>
    <row r="32" spans="1:11" ht="27.75" customHeight="1">
      <c r="A32" s="9" t="s">
        <v>52</v>
      </c>
      <c r="B32" s="149" t="s">
        <v>224</v>
      </c>
      <c r="C32" s="146"/>
      <c r="D32" s="147"/>
      <c r="E32" s="13">
        <f>E33+E35+E37+E39+E41+E43</f>
        <v>20</v>
      </c>
      <c r="F32" s="14">
        <f t="shared" ref="F32:G32" si="5">ROUND(F33+F35+F37+F39+F41+F43,1)</f>
        <v>17</v>
      </c>
      <c r="G32" s="15">
        <f t="shared" si="5"/>
        <v>0</v>
      </c>
      <c r="H32" s="9"/>
      <c r="I32" s="4"/>
      <c r="J32" s="4"/>
      <c r="K32" s="4"/>
    </row>
    <row r="33" spans="1:11" ht="56.25" customHeight="1">
      <c r="A33" s="16">
        <v>5</v>
      </c>
      <c r="B33" s="149" t="s">
        <v>54</v>
      </c>
      <c r="C33" s="146"/>
      <c r="D33" s="147"/>
      <c r="E33" s="13">
        <v>1</v>
      </c>
      <c r="F33" s="14">
        <f>IF(F34&gt;1,"1",F34)</f>
        <v>1</v>
      </c>
      <c r="G33" s="15">
        <f>G34</f>
        <v>0</v>
      </c>
      <c r="H33" s="16"/>
      <c r="I33" s="17"/>
      <c r="J33" s="17"/>
      <c r="K33" s="17"/>
    </row>
    <row r="34" spans="1:11" ht="57" customHeight="1">
      <c r="A34" s="16"/>
      <c r="B34" s="145" t="s">
        <v>55</v>
      </c>
      <c r="C34" s="146"/>
      <c r="D34" s="147"/>
      <c r="E34" s="13"/>
      <c r="F34" s="14">
        <v>1</v>
      </c>
      <c r="G34" s="15"/>
      <c r="H34" s="16"/>
      <c r="I34" s="17"/>
      <c r="J34" s="17"/>
      <c r="K34" s="17"/>
    </row>
    <row r="35" spans="1:11" ht="55.5" customHeight="1">
      <c r="A35" s="16">
        <v>6</v>
      </c>
      <c r="B35" s="149" t="s">
        <v>56</v>
      </c>
      <c r="C35" s="146"/>
      <c r="D35" s="147"/>
      <c r="E35" s="13">
        <v>2</v>
      </c>
      <c r="F35" s="14">
        <f>IF(F36&gt;2,"2",F36)</f>
        <v>2</v>
      </c>
      <c r="G35" s="15">
        <f>G36</f>
        <v>0</v>
      </c>
      <c r="H35" s="16"/>
      <c r="I35" s="17"/>
      <c r="J35" s="17"/>
      <c r="K35" s="17"/>
    </row>
    <row r="36" spans="1:11" ht="60" customHeight="1">
      <c r="A36" s="16"/>
      <c r="B36" s="145" t="s">
        <v>57</v>
      </c>
      <c r="C36" s="146"/>
      <c r="D36" s="147"/>
      <c r="E36" s="13"/>
      <c r="F36" s="14">
        <v>2</v>
      </c>
      <c r="G36" s="15"/>
      <c r="H36" s="16"/>
      <c r="I36" s="17"/>
      <c r="J36" s="17"/>
      <c r="K36" s="17"/>
    </row>
    <row r="37" spans="1:11" ht="54.75" customHeight="1">
      <c r="A37" s="16">
        <v>7</v>
      </c>
      <c r="B37" s="149" t="s">
        <v>58</v>
      </c>
      <c r="C37" s="146"/>
      <c r="D37" s="147"/>
      <c r="E37" s="13">
        <v>2</v>
      </c>
      <c r="F37" s="14">
        <f>IF(F38&gt;2,"2",F38)</f>
        <v>2</v>
      </c>
      <c r="G37" s="15">
        <f>G38</f>
        <v>0</v>
      </c>
      <c r="H37" s="16"/>
      <c r="I37" s="17"/>
      <c r="J37" s="17"/>
      <c r="K37" s="17"/>
    </row>
    <row r="38" spans="1:11" ht="71.25" customHeight="1">
      <c r="A38" s="16"/>
      <c r="B38" s="145" t="s">
        <v>59</v>
      </c>
      <c r="C38" s="146"/>
      <c r="D38" s="147"/>
      <c r="E38" s="13"/>
      <c r="F38" s="14">
        <v>2</v>
      </c>
      <c r="G38" s="15"/>
      <c r="H38" s="16"/>
      <c r="I38" s="17"/>
      <c r="J38" s="17"/>
      <c r="K38" s="17"/>
    </row>
    <row r="39" spans="1:11" ht="39.75" customHeight="1">
      <c r="A39" s="16">
        <v>8</v>
      </c>
      <c r="B39" s="149" t="s">
        <v>60</v>
      </c>
      <c r="C39" s="146"/>
      <c r="D39" s="147"/>
      <c r="E39" s="13">
        <v>2</v>
      </c>
      <c r="F39" s="14">
        <f>IF(F40&gt;2,"2",F40)</f>
        <v>2</v>
      </c>
      <c r="G39" s="15">
        <f>G40</f>
        <v>0</v>
      </c>
      <c r="H39" s="16"/>
      <c r="I39" s="17"/>
      <c r="J39" s="17"/>
      <c r="K39" s="17"/>
    </row>
    <row r="40" spans="1:11" ht="72.75" customHeight="1">
      <c r="A40" s="16"/>
      <c r="B40" s="145" t="s">
        <v>61</v>
      </c>
      <c r="C40" s="146"/>
      <c r="D40" s="147"/>
      <c r="E40" s="13"/>
      <c r="F40" s="14">
        <v>2</v>
      </c>
      <c r="G40" s="15"/>
      <c r="H40" s="16"/>
      <c r="I40" s="17"/>
      <c r="J40" s="17"/>
      <c r="K40" s="17"/>
    </row>
    <row r="41" spans="1:11" ht="57.75" customHeight="1">
      <c r="A41" s="16">
        <v>9</v>
      </c>
      <c r="B41" s="149" t="s">
        <v>476</v>
      </c>
      <c r="C41" s="146"/>
      <c r="D41" s="147"/>
      <c r="E41" s="13">
        <v>8</v>
      </c>
      <c r="F41" s="14">
        <v>8</v>
      </c>
      <c r="G41" s="15">
        <f>G42</f>
        <v>0</v>
      </c>
      <c r="H41" s="16"/>
      <c r="I41" s="17"/>
      <c r="J41" s="17"/>
      <c r="K41" s="17"/>
    </row>
    <row r="42" spans="1:11" ht="178.5" customHeight="1">
      <c r="A42" s="16"/>
      <c r="B42" s="145" t="s">
        <v>63</v>
      </c>
      <c r="C42" s="146"/>
      <c r="D42" s="147"/>
      <c r="E42" s="13"/>
      <c r="F42" s="14">
        <v>8</v>
      </c>
      <c r="G42" s="15"/>
      <c r="H42" s="97" t="s">
        <v>475</v>
      </c>
      <c r="I42" s="96"/>
      <c r="J42" s="17"/>
      <c r="K42" s="17"/>
    </row>
    <row r="43" spans="1:11" ht="50.25" customHeight="1">
      <c r="A43" s="16">
        <v>10</v>
      </c>
      <c r="B43" s="149" t="s">
        <v>160</v>
      </c>
      <c r="C43" s="146"/>
      <c r="D43" s="147"/>
      <c r="E43" s="13">
        <v>5</v>
      </c>
      <c r="F43" s="14">
        <f t="shared" ref="F43:G43" si="6">ROUND(IF((F44+F45)&gt;5,"5",(F44+F45)),1)</f>
        <v>2</v>
      </c>
      <c r="G43" s="15">
        <f t="shared" si="6"/>
        <v>0</v>
      </c>
      <c r="H43" s="16"/>
      <c r="I43" s="17"/>
      <c r="J43" s="17"/>
      <c r="K43" s="17"/>
    </row>
    <row r="44" spans="1:11" ht="106.5" customHeight="1">
      <c r="A44" s="16" t="s">
        <v>65</v>
      </c>
      <c r="B44" s="145" t="s">
        <v>66</v>
      </c>
      <c r="C44" s="146"/>
      <c r="D44" s="147"/>
      <c r="E44" s="13"/>
      <c r="F44" s="14">
        <v>2</v>
      </c>
      <c r="G44" s="15"/>
      <c r="H44" s="16"/>
      <c r="I44" s="17"/>
      <c r="J44" s="17"/>
      <c r="K44" s="17"/>
    </row>
    <row r="45" spans="1:11" ht="74.25" customHeight="1">
      <c r="A45" s="16" t="s">
        <v>67</v>
      </c>
      <c r="B45" s="145" t="s">
        <v>68</v>
      </c>
      <c r="C45" s="146"/>
      <c r="D45" s="147"/>
      <c r="E45" s="13"/>
      <c r="F45" s="14"/>
      <c r="G45" s="15"/>
      <c r="H45" s="16"/>
      <c r="I45" s="17"/>
      <c r="J45" s="17"/>
      <c r="K45" s="17"/>
    </row>
    <row r="46" spans="1:11" ht="57" customHeight="1">
      <c r="A46" s="9" t="s">
        <v>69</v>
      </c>
      <c r="B46" s="149" t="s">
        <v>225</v>
      </c>
      <c r="C46" s="146"/>
      <c r="D46" s="147"/>
      <c r="E46" s="13">
        <v>60</v>
      </c>
      <c r="F46" s="14">
        <f t="shared" ref="F46:G46" si="7">SUM(F47:F52)</f>
        <v>60</v>
      </c>
      <c r="G46" s="15">
        <f t="shared" si="7"/>
        <v>0</v>
      </c>
      <c r="H46" s="9"/>
      <c r="I46" s="4"/>
      <c r="J46" s="4"/>
      <c r="K46" s="4"/>
    </row>
    <row r="47" spans="1:11" ht="27.75" customHeight="1">
      <c r="A47" s="16"/>
      <c r="B47" s="145" t="s">
        <v>71</v>
      </c>
      <c r="C47" s="146"/>
      <c r="D47" s="147"/>
      <c r="E47" s="16">
        <v>60</v>
      </c>
      <c r="F47" s="16">
        <v>60</v>
      </c>
      <c r="G47" s="16"/>
      <c r="H47" s="16"/>
      <c r="I47" s="17"/>
      <c r="J47" s="17"/>
      <c r="K47" s="17"/>
    </row>
    <row r="48" spans="1:11" ht="26.45" customHeight="1">
      <c r="A48" s="16"/>
      <c r="B48" s="145" t="s">
        <v>72</v>
      </c>
      <c r="C48" s="146"/>
      <c r="D48" s="147"/>
      <c r="E48" s="16">
        <v>50</v>
      </c>
      <c r="F48" s="16"/>
      <c r="G48" s="16"/>
      <c r="H48" s="16"/>
      <c r="I48" s="17"/>
      <c r="J48" s="17"/>
      <c r="K48" s="17"/>
    </row>
    <row r="49" spans="1:11" ht="27.75" customHeight="1">
      <c r="A49" s="16"/>
      <c r="B49" s="145" t="s">
        <v>73</v>
      </c>
      <c r="C49" s="146"/>
      <c r="D49" s="147"/>
      <c r="E49" s="16">
        <v>40</v>
      </c>
      <c r="F49" s="16"/>
      <c r="G49" s="16"/>
      <c r="H49" s="16"/>
      <c r="I49" s="17"/>
      <c r="J49" s="17"/>
      <c r="K49" s="17"/>
    </row>
    <row r="50" spans="1:11" ht="22.5" customHeight="1">
      <c r="A50" s="16"/>
      <c r="B50" s="145" t="s">
        <v>74</v>
      </c>
      <c r="C50" s="146"/>
      <c r="D50" s="147"/>
      <c r="E50" s="16">
        <v>30</v>
      </c>
      <c r="F50" s="16"/>
      <c r="G50" s="16"/>
      <c r="H50" s="16"/>
      <c r="I50" s="17"/>
      <c r="J50" s="17"/>
      <c r="K50" s="17"/>
    </row>
    <row r="51" spans="1:11" ht="26.25" customHeight="1">
      <c r="A51" s="16"/>
      <c r="B51" s="145" t="s">
        <v>75</v>
      </c>
      <c r="C51" s="146"/>
      <c r="D51" s="147"/>
      <c r="E51" s="16">
        <v>20</v>
      </c>
      <c r="F51" s="16"/>
      <c r="G51" s="16"/>
      <c r="H51" s="16"/>
      <c r="I51" s="17"/>
      <c r="J51" s="17"/>
      <c r="K51" s="17"/>
    </row>
    <row r="52" spans="1:11" ht="26.25" customHeight="1">
      <c r="A52" s="16"/>
      <c r="B52" s="145" t="s">
        <v>76</v>
      </c>
      <c r="C52" s="146"/>
      <c r="D52" s="147"/>
      <c r="E52" s="16">
        <v>0</v>
      </c>
      <c r="F52" s="16"/>
      <c r="G52" s="16"/>
      <c r="H52" s="16"/>
      <c r="I52" s="17"/>
      <c r="J52" s="17"/>
      <c r="K52" s="17"/>
    </row>
    <row r="53" spans="1:11" ht="26.45" customHeight="1">
      <c r="A53" s="9"/>
      <c r="B53" s="148" t="s">
        <v>77</v>
      </c>
      <c r="C53" s="146"/>
      <c r="D53" s="147"/>
      <c r="E53" s="9">
        <f t="shared" ref="E53:G53" si="8">E14+E32+E46</f>
        <v>100</v>
      </c>
      <c r="F53" s="22">
        <f t="shared" si="8"/>
        <v>97</v>
      </c>
      <c r="G53" s="15">
        <f t="shared" si="8"/>
        <v>20</v>
      </c>
      <c r="H53" s="9"/>
      <c r="I53" s="4"/>
      <c r="J53" s="4"/>
      <c r="K53" s="4"/>
    </row>
    <row r="54" spans="1:11" ht="22.15" customHeight="1">
      <c r="A54" s="23"/>
      <c r="B54" s="165" t="s">
        <v>78</v>
      </c>
      <c r="C54" s="146"/>
      <c r="D54" s="147"/>
      <c r="E54" s="23"/>
      <c r="F54" s="23"/>
      <c r="G54" s="23"/>
      <c r="H54" s="23"/>
      <c r="I54" s="1"/>
      <c r="J54" s="1"/>
      <c r="K54" s="1"/>
    </row>
    <row r="55" spans="1:11" ht="57" customHeight="1">
      <c r="A55" s="23"/>
      <c r="B55" s="148" t="s">
        <v>226</v>
      </c>
      <c r="C55" s="146"/>
      <c r="D55" s="147"/>
      <c r="E55" s="9">
        <f>E53-E54</f>
        <v>100</v>
      </c>
      <c r="F55" s="22">
        <f t="shared" ref="F55:G55" si="9">ROUND(F53-F54,1)</f>
        <v>97</v>
      </c>
      <c r="G55" s="15">
        <f t="shared" si="9"/>
        <v>20</v>
      </c>
      <c r="H55" s="9"/>
      <c r="I55" s="1"/>
      <c r="J55" s="1"/>
      <c r="K55" s="1"/>
    </row>
    <row r="56" spans="1:11" ht="224.25" customHeight="1">
      <c r="A56" s="1"/>
      <c r="B56" s="4"/>
      <c r="C56" s="4"/>
      <c r="D56" s="4"/>
      <c r="E56" s="1"/>
      <c r="F56" s="1"/>
      <c r="G56" s="1"/>
      <c r="H56" s="1"/>
      <c r="I56" s="1"/>
      <c r="J56" s="1"/>
      <c r="K56" s="1"/>
    </row>
    <row r="57" spans="1:11" ht="20.25" customHeight="1">
      <c r="A57" s="1"/>
      <c r="B57" s="150" t="s">
        <v>80</v>
      </c>
      <c r="C57" s="151"/>
      <c r="D57" s="151"/>
      <c r="E57" s="1"/>
      <c r="F57" s="1"/>
      <c r="G57" s="1"/>
      <c r="H57" s="1"/>
      <c r="I57" s="1"/>
      <c r="J57" s="1"/>
      <c r="K57" s="1"/>
    </row>
    <row r="58" spans="1:11" ht="32.25" customHeight="1">
      <c r="A58" s="166" t="s">
        <v>81</v>
      </c>
      <c r="B58" s="159"/>
      <c r="C58" s="167"/>
      <c r="D58" s="170" t="s">
        <v>82</v>
      </c>
      <c r="E58" s="156" t="s">
        <v>83</v>
      </c>
      <c r="F58" s="147"/>
      <c r="G58" s="156" t="s">
        <v>227</v>
      </c>
      <c r="H58" s="147"/>
      <c r="I58" s="6"/>
      <c r="J58" s="6"/>
      <c r="K58" s="6"/>
    </row>
    <row r="59" spans="1:11" ht="66.599999999999994" customHeight="1">
      <c r="A59" s="168"/>
      <c r="B59" s="163"/>
      <c r="C59" s="169"/>
      <c r="D59" s="171"/>
      <c r="E59" s="10" t="s">
        <v>85</v>
      </c>
      <c r="F59" s="10" t="s">
        <v>86</v>
      </c>
      <c r="G59" s="10" t="s">
        <v>87</v>
      </c>
      <c r="H59" s="10" t="s">
        <v>88</v>
      </c>
      <c r="I59" s="6"/>
      <c r="J59" s="6"/>
      <c r="K59" s="6"/>
    </row>
    <row r="60" spans="1:11" ht="33.75" customHeight="1">
      <c r="A60" s="160" t="s">
        <v>89</v>
      </c>
      <c r="B60" s="146"/>
      <c r="C60" s="147"/>
      <c r="D60" s="16" t="s">
        <v>90</v>
      </c>
      <c r="E60" s="24">
        <f>IF(AND(90&lt;=F55,F55&lt;100),F55,"")</f>
        <v>97</v>
      </c>
      <c r="F60" s="16" t="str">
        <f>IF(AND(90&lt;=G55,G55&lt;=100),G55,"")</f>
        <v/>
      </c>
      <c r="G60" s="16" t="str">
        <f t="shared" ref="G60:H60" si="10">IF(ISNUMBER(E60)=TRUE,"X","")</f>
        <v>X</v>
      </c>
      <c r="H60" s="16" t="str">
        <f t="shared" si="10"/>
        <v/>
      </c>
      <c r="I60" s="1"/>
      <c r="J60" s="1"/>
      <c r="K60" s="1"/>
    </row>
    <row r="61" spans="1:11" ht="45.75" customHeight="1">
      <c r="A61" s="160" t="s">
        <v>91</v>
      </c>
      <c r="B61" s="146"/>
      <c r="C61" s="147"/>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160" t="s">
        <v>93</v>
      </c>
      <c r="B62" s="146"/>
      <c r="C62" s="147"/>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160" t="s">
        <v>95</v>
      </c>
      <c r="B63" s="146"/>
      <c r="C63" s="147"/>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161" t="s">
        <v>496</v>
      </c>
      <c r="E65" s="151"/>
      <c r="F65" s="151"/>
      <c r="G65" s="151"/>
      <c r="H65" s="151"/>
      <c r="I65" s="27"/>
      <c r="J65" s="27"/>
      <c r="K65" s="27"/>
    </row>
    <row r="66" spans="1:11" ht="35.25" customHeight="1">
      <c r="A66" s="4"/>
      <c r="B66" s="4"/>
      <c r="C66" s="4"/>
      <c r="D66" s="153" t="s">
        <v>228</v>
      </c>
      <c r="E66" s="153"/>
      <c r="F66" s="153"/>
      <c r="G66" s="153"/>
      <c r="H66" s="153"/>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64" t="s">
        <v>453</v>
      </c>
      <c r="E69" s="164"/>
      <c r="F69" s="164"/>
      <c r="G69" s="164"/>
      <c r="H69" s="164"/>
      <c r="I69" s="1"/>
      <c r="J69" s="1"/>
      <c r="K69" s="1"/>
    </row>
    <row r="70" spans="1:11" ht="15.75" customHeight="1">
      <c r="A70" s="1"/>
      <c r="B70" s="2"/>
      <c r="C70" s="1"/>
      <c r="D70" s="1"/>
      <c r="E70" s="1"/>
      <c r="F70" s="1"/>
      <c r="G70" s="1"/>
      <c r="H70" s="1"/>
      <c r="I70" s="1"/>
      <c r="J70" s="1"/>
      <c r="K70" s="1"/>
    </row>
    <row r="71" spans="1:11" ht="24.75" customHeight="1">
      <c r="A71" s="1"/>
      <c r="B71" s="162" t="s">
        <v>100</v>
      </c>
      <c r="C71" s="163"/>
      <c r="D71" s="163"/>
      <c r="E71" s="163"/>
      <c r="F71" s="163"/>
      <c r="G71" s="163"/>
      <c r="H71" s="163"/>
      <c r="I71" s="1"/>
      <c r="J71" s="1"/>
      <c r="K71" s="1"/>
    </row>
    <row r="72" spans="1:11" ht="106.5" customHeight="1">
      <c r="A72" s="1"/>
      <c r="B72" s="157" t="s">
        <v>101</v>
      </c>
      <c r="C72" s="146"/>
      <c r="D72" s="146"/>
      <c r="E72" s="146"/>
      <c r="F72" s="146"/>
      <c r="G72" s="146"/>
      <c r="H72" s="147"/>
      <c r="I72" s="1"/>
      <c r="J72" s="1"/>
      <c r="K72" s="1"/>
    </row>
    <row r="73" spans="1:11" ht="24.75" customHeight="1">
      <c r="A73" s="1"/>
      <c r="B73" s="32"/>
      <c r="C73" s="1"/>
      <c r="D73" s="158" t="s">
        <v>497</v>
      </c>
      <c r="E73" s="159"/>
      <c r="F73" s="159"/>
      <c r="G73" s="159"/>
      <c r="H73" s="159"/>
      <c r="I73" s="1"/>
      <c r="J73" s="1"/>
      <c r="K73" s="1"/>
    </row>
    <row r="74" spans="1:11" ht="21" customHeight="1">
      <c r="A74" s="1"/>
      <c r="B74" s="29"/>
      <c r="C74" s="1"/>
      <c r="D74" s="154" t="s">
        <v>103</v>
      </c>
      <c r="E74" s="151"/>
      <c r="F74" s="151"/>
      <c r="G74" s="151"/>
      <c r="H74" s="15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xr:uid="{00000000-0009-0000-0000-000000000000}"/>
  <mergeCells count="67">
    <mergeCell ref="B54:D54"/>
    <mergeCell ref="B55:D55"/>
    <mergeCell ref="B57:D57"/>
    <mergeCell ref="A58:C59"/>
    <mergeCell ref="D58:D59"/>
    <mergeCell ref="E58:F58"/>
    <mergeCell ref="G58:H58"/>
    <mergeCell ref="B72:H72"/>
    <mergeCell ref="D73:H73"/>
    <mergeCell ref="D74:H74"/>
    <mergeCell ref="A60:C60"/>
    <mergeCell ref="A61:C61"/>
    <mergeCell ref="A62:C62"/>
    <mergeCell ref="A63:C63"/>
    <mergeCell ref="D65:H65"/>
    <mergeCell ref="B71:H71"/>
    <mergeCell ref="D66:H66"/>
    <mergeCell ref="D69:H69"/>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39"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K1001"/>
  <sheetViews>
    <sheetView tabSelected="1" topLeftCell="A54" workbookViewId="0">
      <selection activeCell="H43" sqref="H43"/>
    </sheetView>
  </sheetViews>
  <sheetFormatPr defaultColWidth="14.42578125" defaultRowHeight="15" customHeight="1"/>
  <cols>
    <col min="1" max="1" width="5.42578125" style="106" customWidth="1"/>
    <col min="2" max="2" width="27.140625" style="106" customWidth="1"/>
    <col min="3" max="3" width="11" style="106" customWidth="1"/>
    <col min="4" max="4" width="10.5703125" style="106" customWidth="1"/>
    <col min="5" max="5" width="11.5703125" style="106" customWidth="1"/>
    <col min="6" max="6" width="10.5703125" style="106" customWidth="1"/>
    <col min="7" max="7" width="10.140625" style="106" customWidth="1"/>
    <col min="8" max="8" width="12.42578125" style="106" customWidth="1"/>
    <col min="9" max="11" width="8.7109375" style="106" customWidth="1"/>
    <col min="12" max="16384" width="14.42578125" style="106"/>
  </cols>
  <sheetData>
    <row r="1" spans="1:11" ht="15.75" customHeight="1">
      <c r="A1" s="109"/>
      <c r="B1" s="110"/>
      <c r="C1" s="109"/>
      <c r="D1" s="109"/>
      <c r="E1" s="109"/>
      <c r="F1" s="109"/>
      <c r="G1" s="109"/>
      <c r="H1" s="111" t="s">
        <v>134</v>
      </c>
      <c r="I1" s="109"/>
      <c r="J1" s="109"/>
      <c r="K1" s="109"/>
    </row>
    <row r="2" spans="1:11" ht="48.75" customHeight="1">
      <c r="A2" s="178" t="s">
        <v>477</v>
      </c>
      <c r="B2" s="173"/>
      <c r="C2" s="173"/>
      <c r="D2" s="178" t="s">
        <v>2</v>
      </c>
      <c r="E2" s="173"/>
      <c r="F2" s="173"/>
      <c r="G2" s="173"/>
      <c r="H2" s="173"/>
      <c r="I2" s="112"/>
      <c r="J2" s="112"/>
      <c r="K2" s="112"/>
    </row>
    <row r="3" spans="1:11" ht="8.25" customHeight="1">
      <c r="A3" s="172"/>
      <c r="B3" s="173"/>
      <c r="C3" s="112"/>
      <c r="D3" s="113"/>
      <c r="E3" s="113"/>
      <c r="F3" s="113"/>
      <c r="G3" s="113"/>
      <c r="H3" s="113"/>
      <c r="I3" s="112"/>
      <c r="J3" s="112"/>
      <c r="K3" s="112"/>
    </row>
    <row r="4" spans="1:11" ht="13.5" customHeight="1">
      <c r="A4" s="109"/>
      <c r="B4" s="109"/>
      <c r="C4" s="109"/>
      <c r="D4" s="109"/>
      <c r="E4" s="109"/>
      <c r="F4" s="109"/>
      <c r="G4" s="109"/>
      <c r="H4" s="109"/>
      <c r="I4" s="109"/>
      <c r="J4" s="109"/>
      <c r="K4" s="109"/>
    </row>
    <row r="5" spans="1:11" ht="39.75" customHeight="1">
      <c r="A5" s="155" t="s">
        <v>499</v>
      </c>
      <c r="B5" s="151"/>
      <c r="C5" s="151"/>
      <c r="D5" s="151"/>
      <c r="E5" s="151"/>
      <c r="F5" s="151"/>
      <c r="G5" s="151"/>
      <c r="H5" s="151"/>
      <c r="I5" s="109"/>
      <c r="J5" s="109"/>
      <c r="K5" s="109"/>
    </row>
    <row r="6" spans="1:11" ht="12" customHeight="1">
      <c r="A6" s="109"/>
      <c r="B6" s="110"/>
      <c r="C6" s="109"/>
      <c r="D6" s="109"/>
      <c r="E6" s="109"/>
      <c r="F6" s="109"/>
      <c r="G6" s="109"/>
      <c r="H6" s="109"/>
      <c r="I6" s="109"/>
      <c r="J6" s="109"/>
      <c r="K6" s="109"/>
    </row>
    <row r="7" spans="1:11" ht="24.75" customHeight="1">
      <c r="A7" s="114"/>
      <c r="B7" s="150" t="s">
        <v>478</v>
      </c>
      <c r="C7" s="173"/>
      <c r="D7" s="173"/>
      <c r="E7" s="173"/>
      <c r="F7" s="173"/>
      <c r="G7" s="173"/>
      <c r="H7" s="173"/>
      <c r="I7" s="114"/>
      <c r="J7" s="114"/>
      <c r="K7" s="114"/>
    </row>
    <row r="8" spans="1:11" ht="19.5" customHeight="1">
      <c r="A8" s="114"/>
      <c r="B8" s="187" t="s">
        <v>138</v>
      </c>
      <c r="C8" s="173"/>
      <c r="D8" s="173"/>
      <c r="E8" s="173"/>
      <c r="F8" s="173"/>
      <c r="G8" s="173"/>
      <c r="H8" s="173"/>
      <c r="I8" s="114"/>
      <c r="J8" s="114"/>
      <c r="K8" s="114"/>
    </row>
    <row r="9" spans="1:11" ht="19.5" customHeight="1">
      <c r="A9" s="114"/>
      <c r="B9" s="187" t="s">
        <v>479</v>
      </c>
      <c r="C9" s="173"/>
      <c r="D9" s="173"/>
      <c r="E9" s="173"/>
      <c r="F9" s="173"/>
      <c r="G9" s="173"/>
      <c r="H9" s="173"/>
      <c r="I9" s="114"/>
      <c r="J9" s="114"/>
      <c r="K9" s="114"/>
    </row>
    <row r="10" spans="1:11" ht="19.5" customHeight="1">
      <c r="A10" s="114"/>
      <c r="B10" s="8" t="s">
        <v>249</v>
      </c>
      <c r="C10" s="115"/>
      <c r="D10" s="115"/>
      <c r="E10" s="116"/>
      <c r="F10" s="116"/>
      <c r="G10" s="116"/>
      <c r="H10" s="116"/>
      <c r="I10" s="114"/>
      <c r="J10" s="114"/>
      <c r="K10" s="114"/>
    </row>
    <row r="11" spans="1:11" ht="12" customHeight="1">
      <c r="A11" s="114"/>
      <c r="B11" s="116"/>
      <c r="C11" s="116"/>
      <c r="D11" s="114"/>
      <c r="E11" s="114"/>
      <c r="F11" s="114"/>
      <c r="G11" s="114"/>
      <c r="H11" s="114"/>
      <c r="I11" s="114"/>
      <c r="J11" s="114"/>
      <c r="K11" s="114"/>
    </row>
    <row r="12" spans="1:11" ht="52.5" customHeight="1">
      <c r="A12" s="257" t="s">
        <v>8</v>
      </c>
      <c r="B12" s="258" t="s">
        <v>9</v>
      </c>
      <c r="C12" s="177"/>
      <c r="D12" s="175"/>
      <c r="E12" s="257" t="s">
        <v>10</v>
      </c>
      <c r="F12" s="259" t="s">
        <v>11</v>
      </c>
      <c r="G12" s="259" t="s">
        <v>12</v>
      </c>
      <c r="H12" s="257" t="s">
        <v>13</v>
      </c>
      <c r="I12" s="112"/>
      <c r="J12" s="112"/>
      <c r="K12" s="112"/>
    </row>
    <row r="13" spans="1:11" ht="16.5" customHeight="1">
      <c r="A13" s="260" t="s">
        <v>14</v>
      </c>
      <c r="B13" s="261" t="s">
        <v>15</v>
      </c>
      <c r="C13" s="177"/>
      <c r="D13" s="175"/>
      <c r="E13" s="260" t="s">
        <v>16</v>
      </c>
      <c r="F13" s="260" t="s">
        <v>17</v>
      </c>
      <c r="G13" s="260" t="s">
        <v>18</v>
      </c>
      <c r="H13" s="260" t="s">
        <v>19</v>
      </c>
      <c r="I13" s="120"/>
      <c r="J13" s="120"/>
      <c r="K13" s="120"/>
    </row>
    <row r="14" spans="1:11" ht="95.25" customHeight="1">
      <c r="A14" s="257" t="s">
        <v>20</v>
      </c>
      <c r="B14" s="262" t="s">
        <v>502</v>
      </c>
      <c r="C14" s="177"/>
      <c r="D14" s="175"/>
      <c r="E14" s="257">
        <f>E15+E19+E25+E28</f>
        <v>20</v>
      </c>
      <c r="F14" s="263">
        <f t="shared" ref="F14:G14" si="0">ROUND(F15+F19+F25+F28,1)</f>
        <v>20</v>
      </c>
      <c r="G14" s="263">
        <f t="shared" si="0"/>
        <v>20</v>
      </c>
      <c r="H14" s="257"/>
      <c r="I14" s="112"/>
      <c r="J14" s="112"/>
      <c r="K14" s="112"/>
    </row>
    <row r="15" spans="1:11" ht="33.75" customHeight="1">
      <c r="A15" s="264">
        <v>1</v>
      </c>
      <c r="B15" s="262" t="s">
        <v>22</v>
      </c>
      <c r="C15" s="177"/>
      <c r="D15" s="175"/>
      <c r="E15" s="257">
        <f>5-(E16+E17+E18)</f>
        <v>5</v>
      </c>
      <c r="F15" s="263">
        <f t="shared" ref="F15:G15" si="1">ROUND(5-(F16+F17+F18),1)</f>
        <v>5</v>
      </c>
      <c r="G15" s="263">
        <f t="shared" si="1"/>
        <v>5</v>
      </c>
      <c r="H15" s="264"/>
      <c r="I15" s="125"/>
      <c r="J15" s="125"/>
      <c r="K15" s="125"/>
    </row>
    <row r="16" spans="1:11" ht="128.25" customHeight="1">
      <c r="A16" s="264" t="s">
        <v>23</v>
      </c>
      <c r="B16" s="265" t="s">
        <v>24</v>
      </c>
      <c r="C16" s="177"/>
      <c r="D16" s="175"/>
      <c r="E16" s="264"/>
      <c r="F16" s="264"/>
      <c r="G16" s="264"/>
      <c r="H16" s="264"/>
      <c r="I16" s="125"/>
      <c r="J16" s="125"/>
      <c r="K16" s="125"/>
    </row>
    <row r="17" spans="1:11" ht="120" customHeight="1">
      <c r="A17" s="264" t="s">
        <v>25</v>
      </c>
      <c r="B17" s="265" t="s">
        <v>142</v>
      </c>
      <c r="C17" s="177"/>
      <c r="D17" s="175"/>
      <c r="E17" s="264"/>
      <c r="F17" s="264"/>
      <c r="G17" s="266"/>
      <c r="H17" s="266"/>
      <c r="I17" s="127"/>
      <c r="J17" s="127"/>
      <c r="K17" s="127"/>
    </row>
    <row r="18" spans="1:11" ht="104.25" customHeight="1">
      <c r="A18" s="264" t="s">
        <v>27</v>
      </c>
      <c r="B18" s="265" t="s">
        <v>143</v>
      </c>
      <c r="C18" s="177"/>
      <c r="D18" s="175"/>
      <c r="E18" s="264"/>
      <c r="F18" s="264"/>
      <c r="G18" s="266"/>
      <c r="H18" s="266"/>
      <c r="I18" s="127"/>
      <c r="J18" s="127"/>
      <c r="K18" s="127"/>
    </row>
    <row r="19" spans="1:11" ht="52.5" customHeight="1">
      <c r="A19" s="264">
        <v>2</v>
      </c>
      <c r="B19" s="262" t="s">
        <v>29</v>
      </c>
      <c r="C19" s="177"/>
      <c r="D19" s="175"/>
      <c r="E19" s="257">
        <f>6-(E20+E21+E22+E23+E24)</f>
        <v>6</v>
      </c>
      <c r="F19" s="263">
        <f t="shared" ref="F19:G19" si="2">ROUND(6-(F20+F21+F22+F23+F24),1)</f>
        <v>6</v>
      </c>
      <c r="G19" s="263">
        <f t="shared" si="2"/>
        <v>6</v>
      </c>
      <c r="H19" s="266"/>
      <c r="I19" s="127"/>
      <c r="J19" s="127"/>
      <c r="K19" s="127"/>
    </row>
    <row r="20" spans="1:11" ht="39.75" customHeight="1">
      <c r="A20" s="264" t="s">
        <v>30</v>
      </c>
      <c r="B20" s="265" t="s">
        <v>31</v>
      </c>
      <c r="C20" s="177"/>
      <c r="D20" s="175"/>
      <c r="E20" s="264"/>
      <c r="F20" s="264"/>
      <c r="G20" s="266"/>
      <c r="H20" s="266"/>
      <c r="I20" s="127"/>
      <c r="J20" s="127"/>
      <c r="K20" s="127"/>
    </row>
    <row r="21" spans="1:11" ht="57" customHeight="1">
      <c r="A21" s="264" t="s">
        <v>32</v>
      </c>
      <c r="B21" s="265" t="s">
        <v>33</v>
      </c>
      <c r="C21" s="177"/>
      <c r="D21" s="175"/>
      <c r="E21" s="264"/>
      <c r="F21" s="264"/>
      <c r="G21" s="267"/>
      <c r="H21" s="266"/>
      <c r="I21" s="127"/>
      <c r="J21" s="127"/>
      <c r="K21" s="127"/>
    </row>
    <row r="22" spans="1:11" ht="52.5" customHeight="1">
      <c r="A22" s="264" t="s">
        <v>34</v>
      </c>
      <c r="B22" s="196" t="s">
        <v>35</v>
      </c>
      <c r="C22" s="146"/>
      <c r="D22" s="147"/>
      <c r="E22" s="264"/>
      <c r="F22" s="264"/>
      <c r="G22" s="267"/>
      <c r="H22" s="266"/>
      <c r="I22" s="127"/>
      <c r="J22" s="127"/>
      <c r="K22" s="127"/>
    </row>
    <row r="23" spans="1:11" ht="75" customHeight="1">
      <c r="A23" s="264" t="s">
        <v>36</v>
      </c>
      <c r="B23" s="265" t="s">
        <v>145</v>
      </c>
      <c r="C23" s="177"/>
      <c r="D23" s="175"/>
      <c r="E23" s="264"/>
      <c r="F23" s="264"/>
      <c r="G23" s="267"/>
      <c r="H23" s="266"/>
      <c r="I23" s="127"/>
      <c r="J23" s="127"/>
      <c r="K23" s="127"/>
    </row>
    <row r="24" spans="1:11" ht="42.75" customHeight="1">
      <c r="A24" s="264" t="s">
        <v>38</v>
      </c>
      <c r="B24" s="265" t="s">
        <v>146</v>
      </c>
      <c r="C24" s="177"/>
      <c r="D24" s="175"/>
      <c r="E24" s="264"/>
      <c r="F24" s="264"/>
      <c r="G24" s="266"/>
      <c r="H24" s="266"/>
      <c r="I24" s="127"/>
      <c r="J24" s="127"/>
      <c r="K24" s="127"/>
    </row>
    <row r="25" spans="1:11" ht="60.75" customHeight="1">
      <c r="A25" s="264">
        <v>3</v>
      </c>
      <c r="B25" s="262" t="s">
        <v>40</v>
      </c>
      <c r="C25" s="177"/>
      <c r="D25" s="175"/>
      <c r="E25" s="257">
        <f>5-(E26+E27)</f>
        <v>5</v>
      </c>
      <c r="F25" s="263">
        <f t="shared" ref="F25:G25" si="3">ROUND(5-(F26+F27),1)</f>
        <v>5</v>
      </c>
      <c r="G25" s="263">
        <f t="shared" si="3"/>
        <v>5</v>
      </c>
      <c r="H25" s="264"/>
      <c r="I25" s="125"/>
      <c r="J25" s="125"/>
      <c r="K25" s="125"/>
    </row>
    <row r="26" spans="1:11" ht="108.75" customHeight="1">
      <c r="A26" s="264" t="s">
        <v>41</v>
      </c>
      <c r="B26" s="265" t="s">
        <v>503</v>
      </c>
      <c r="C26" s="177"/>
      <c r="D26" s="175"/>
      <c r="E26" s="264"/>
      <c r="F26" s="264"/>
      <c r="G26" s="266"/>
      <c r="H26" s="266"/>
      <c r="I26" s="127"/>
      <c r="J26" s="127"/>
      <c r="K26" s="127"/>
    </row>
    <row r="27" spans="1:11" ht="59.25" customHeight="1">
      <c r="A27" s="264" t="s">
        <v>43</v>
      </c>
      <c r="B27" s="196" t="s">
        <v>44</v>
      </c>
      <c r="C27" s="146"/>
      <c r="D27" s="147"/>
      <c r="E27" s="264"/>
      <c r="F27" s="264"/>
      <c r="G27" s="266"/>
      <c r="H27" s="266"/>
      <c r="I27" s="127"/>
      <c r="J27" s="127"/>
      <c r="K27" s="127"/>
    </row>
    <row r="28" spans="1:11" ht="162" customHeight="1">
      <c r="A28" s="264">
        <v>4</v>
      </c>
      <c r="B28" s="262" t="s">
        <v>45</v>
      </c>
      <c r="C28" s="177"/>
      <c r="D28" s="175"/>
      <c r="E28" s="257">
        <f>4-(E29+E30+E31)</f>
        <v>4</v>
      </c>
      <c r="F28" s="263">
        <f t="shared" ref="F28:G28" si="4">ROUND(4-(F29+F30+F31),1)</f>
        <v>4</v>
      </c>
      <c r="G28" s="263">
        <f t="shared" si="4"/>
        <v>4</v>
      </c>
      <c r="H28" s="266"/>
      <c r="I28" s="127"/>
      <c r="J28" s="127"/>
      <c r="K28" s="127"/>
    </row>
    <row r="29" spans="1:11" ht="54" customHeight="1">
      <c r="A29" s="264" t="s">
        <v>46</v>
      </c>
      <c r="B29" s="265" t="s">
        <v>47</v>
      </c>
      <c r="C29" s="177"/>
      <c r="D29" s="175"/>
      <c r="E29" s="264"/>
      <c r="F29" s="264"/>
      <c r="G29" s="266"/>
      <c r="H29" s="266"/>
      <c r="I29" s="127"/>
      <c r="J29" s="127"/>
      <c r="K29" s="127"/>
    </row>
    <row r="30" spans="1:11" ht="60.75" customHeight="1">
      <c r="A30" s="264" t="s">
        <v>48</v>
      </c>
      <c r="B30" s="265" t="s">
        <v>49</v>
      </c>
      <c r="C30" s="177"/>
      <c r="D30" s="175"/>
      <c r="E30" s="264"/>
      <c r="F30" s="264"/>
      <c r="G30" s="266"/>
      <c r="H30" s="266"/>
      <c r="I30" s="127"/>
      <c r="J30" s="127"/>
      <c r="K30" s="127"/>
    </row>
    <row r="31" spans="1:11" ht="52.5" customHeight="1">
      <c r="A31" s="264" t="s">
        <v>50</v>
      </c>
      <c r="B31" s="265" t="s">
        <v>51</v>
      </c>
      <c r="C31" s="177"/>
      <c r="D31" s="175"/>
      <c r="E31" s="264"/>
      <c r="F31" s="264"/>
      <c r="G31" s="266"/>
      <c r="H31" s="266"/>
      <c r="I31" s="127"/>
      <c r="J31" s="127"/>
      <c r="K31" s="127"/>
    </row>
    <row r="32" spans="1:11" ht="27.75" customHeight="1">
      <c r="A32" s="257" t="s">
        <v>52</v>
      </c>
      <c r="B32" s="262" t="s">
        <v>457</v>
      </c>
      <c r="C32" s="177"/>
      <c r="D32" s="175"/>
      <c r="E32" s="257">
        <f>E33+E35+E37+E39+E41+E43</f>
        <v>20</v>
      </c>
      <c r="F32" s="263">
        <f t="shared" ref="F32:G32" si="5">ROUND(F33+F35+F37+F39+F41+F43,1)</f>
        <v>17</v>
      </c>
      <c r="G32" s="263">
        <f t="shared" si="5"/>
        <v>0</v>
      </c>
      <c r="H32" s="257"/>
      <c r="I32" s="112"/>
      <c r="J32" s="112"/>
      <c r="K32" s="112"/>
    </row>
    <row r="33" spans="1:11" ht="72.75" customHeight="1">
      <c r="A33" s="264">
        <v>5</v>
      </c>
      <c r="B33" s="262" t="s">
        <v>150</v>
      </c>
      <c r="C33" s="177"/>
      <c r="D33" s="175"/>
      <c r="E33" s="257">
        <v>1</v>
      </c>
      <c r="F33" s="263" t="str">
        <f>IF(F34&gt;1,"1",F34)</f>
        <v>1</v>
      </c>
      <c r="G33" s="263">
        <f>G34</f>
        <v>0</v>
      </c>
      <c r="H33" s="264"/>
      <c r="I33" s="125"/>
      <c r="J33" s="125"/>
      <c r="K33" s="125"/>
    </row>
    <row r="34" spans="1:11" ht="117.75" customHeight="1">
      <c r="A34" s="264"/>
      <c r="B34" s="265" t="s">
        <v>151</v>
      </c>
      <c r="C34" s="177"/>
      <c r="D34" s="175"/>
      <c r="E34" s="257"/>
      <c r="F34" s="263">
        <v>2</v>
      </c>
      <c r="G34" s="263"/>
      <c r="H34" s="264"/>
      <c r="I34" s="125"/>
      <c r="J34" s="125"/>
      <c r="K34" s="125"/>
    </row>
    <row r="35" spans="1:11" ht="40.9" customHeight="1">
      <c r="A35" s="264">
        <v>6</v>
      </c>
      <c r="B35" s="262" t="s">
        <v>152</v>
      </c>
      <c r="C35" s="177"/>
      <c r="D35" s="175"/>
      <c r="E35" s="257">
        <v>2</v>
      </c>
      <c r="F35" s="263">
        <f>IF(F36&gt;2,"2",F36)</f>
        <v>2</v>
      </c>
      <c r="G35" s="263">
        <f>G36</f>
        <v>0</v>
      </c>
      <c r="H35" s="264"/>
      <c r="I35" s="125"/>
      <c r="J35" s="125"/>
      <c r="K35" s="125"/>
    </row>
    <row r="36" spans="1:11" ht="60.75" customHeight="1">
      <c r="A36" s="264"/>
      <c r="B36" s="265" t="s">
        <v>153</v>
      </c>
      <c r="C36" s="177"/>
      <c r="D36" s="175"/>
      <c r="E36" s="257"/>
      <c r="F36" s="263">
        <v>2</v>
      </c>
      <c r="G36" s="263"/>
      <c r="H36" s="264"/>
      <c r="I36" s="125"/>
      <c r="J36" s="125"/>
      <c r="K36" s="125"/>
    </row>
    <row r="37" spans="1:11" ht="63" customHeight="1">
      <c r="A37" s="264">
        <v>7</v>
      </c>
      <c r="B37" s="262" t="s">
        <v>58</v>
      </c>
      <c r="C37" s="177"/>
      <c r="D37" s="175"/>
      <c r="E37" s="257">
        <v>2</v>
      </c>
      <c r="F37" s="263">
        <f>IF(F38&gt;2,"2",F38)</f>
        <v>2</v>
      </c>
      <c r="G37" s="263">
        <f>G38</f>
        <v>0</v>
      </c>
      <c r="H37" s="264"/>
      <c r="I37" s="125"/>
      <c r="J37" s="125"/>
      <c r="K37" s="125"/>
    </row>
    <row r="38" spans="1:11" ht="77.45" customHeight="1">
      <c r="A38" s="264"/>
      <c r="B38" s="265" t="s">
        <v>155</v>
      </c>
      <c r="C38" s="177"/>
      <c r="D38" s="175"/>
      <c r="E38" s="257"/>
      <c r="F38" s="263">
        <v>2</v>
      </c>
      <c r="G38" s="263"/>
      <c r="H38" s="264"/>
      <c r="I38" s="125"/>
      <c r="J38" s="125"/>
      <c r="K38" s="125"/>
    </row>
    <row r="39" spans="1:11" ht="61.5" customHeight="1">
      <c r="A39" s="264">
        <v>8</v>
      </c>
      <c r="B39" s="262" t="s">
        <v>60</v>
      </c>
      <c r="C39" s="177"/>
      <c r="D39" s="175"/>
      <c r="E39" s="257">
        <v>2</v>
      </c>
      <c r="F39" s="263">
        <f>IF(F40&gt;2,"2",F40)</f>
        <v>2</v>
      </c>
      <c r="G39" s="263">
        <f>G40</f>
        <v>0</v>
      </c>
      <c r="H39" s="264"/>
      <c r="I39" s="125"/>
      <c r="J39" s="125"/>
      <c r="K39" s="125"/>
    </row>
    <row r="40" spans="1:11" ht="85.9" customHeight="1">
      <c r="A40" s="264"/>
      <c r="B40" s="265" t="s">
        <v>156</v>
      </c>
      <c r="C40" s="177"/>
      <c r="D40" s="175"/>
      <c r="E40" s="257"/>
      <c r="F40" s="263">
        <v>2</v>
      </c>
      <c r="G40" s="263"/>
      <c r="H40" s="264"/>
      <c r="I40" s="125"/>
      <c r="J40" s="125"/>
      <c r="K40" s="125"/>
    </row>
    <row r="41" spans="1:11" ht="39.75" customHeight="1">
      <c r="A41" s="264">
        <v>9</v>
      </c>
      <c r="B41" s="262" t="s">
        <v>483</v>
      </c>
      <c r="C41" s="177"/>
      <c r="D41" s="175"/>
      <c r="E41" s="257">
        <v>8</v>
      </c>
      <c r="F41" s="263">
        <v>8</v>
      </c>
      <c r="G41" s="263">
        <f>G42</f>
        <v>0</v>
      </c>
      <c r="H41" s="264"/>
      <c r="I41" s="125"/>
      <c r="J41" s="125"/>
      <c r="K41" s="125"/>
    </row>
    <row r="42" spans="1:11" ht="243" customHeight="1">
      <c r="A42" s="264"/>
      <c r="B42" s="265" t="s">
        <v>158</v>
      </c>
      <c r="C42" s="177"/>
      <c r="D42" s="175"/>
      <c r="E42" s="257"/>
      <c r="F42" s="263"/>
      <c r="G42" s="263"/>
      <c r="H42" s="268" t="s">
        <v>507</v>
      </c>
      <c r="I42" s="125"/>
      <c r="J42" s="125"/>
      <c r="K42" s="125"/>
    </row>
    <row r="43" spans="1:11" ht="45" customHeight="1">
      <c r="A43" s="264">
        <v>10</v>
      </c>
      <c r="B43" s="262" t="s">
        <v>160</v>
      </c>
      <c r="C43" s="177"/>
      <c r="D43" s="175"/>
      <c r="E43" s="257">
        <v>5</v>
      </c>
      <c r="F43" s="263">
        <f>IF(F44&gt;5,"5",F44)</f>
        <v>2</v>
      </c>
      <c r="G43" s="263">
        <f>G44</f>
        <v>0</v>
      </c>
      <c r="H43" s="264"/>
      <c r="I43" s="125"/>
      <c r="J43" s="125"/>
      <c r="K43" s="125"/>
    </row>
    <row r="44" spans="1:11" ht="156.75" customHeight="1">
      <c r="A44" s="264"/>
      <c r="B44" s="265" t="s">
        <v>161</v>
      </c>
      <c r="C44" s="177"/>
      <c r="D44" s="175"/>
      <c r="E44" s="257"/>
      <c r="F44" s="263">
        <v>2</v>
      </c>
      <c r="G44" s="263"/>
      <c r="H44" s="264"/>
      <c r="I44" s="125"/>
      <c r="J44" s="125"/>
      <c r="K44" s="125"/>
    </row>
    <row r="45" spans="1:11" ht="61.5" customHeight="1">
      <c r="A45" s="257" t="s">
        <v>69</v>
      </c>
      <c r="B45" s="262" t="s">
        <v>504</v>
      </c>
      <c r="C45" s="177"/>
      <c r="D45" s="175"/>
      <c r="E45" s="257">
        <v>60</v>
      </c>
      <c r="F45" s="263">
        <f t="shared" ref="F45:G45" si="6">SUM(F46:F51)</f>
        <v>60</v>
      </c>
      <c r="G45" s="263">
        <f t="shared" si="6"/>
        <v>0</v>
      </c>
      <c r="H45" s="257"/>
      <c r="I45" s="112"/>
      <c r="J45" s="112"/>
      <c r="K45" s="112"/>
    </row>
    <row r="46" spans="1:11" ht="26.25" customHeight="1">
      <c r="A46" s="264"/>
      <c r="B46" s="265" t="s">
        <v>71</v>
      </c>
      <c r="C46" s="177"/>
      <c r="D46" s="175"/>
      <c r="E46" s="264">
        <v>60</v>
      </c>
      <c r="F46" s="264">
        <v>60</v>
      </c>
      <c r="G46" s="264"/>
      <c r="H46" s="264"/>
      <c r="I46" s="125"/>
      <c r="J46" s="125"/>
      <c r="K46" s="125"/>
    </row>
    <row r="47" spans="1:11" ht="26.25" customHeight="1">
      <c r="A47" s="264"/>
      <c r="B47" s="265" t="s">
        <v>72</v>
      </c>
      <c r="C47" s="177"/>
      <c r="D47" s="175"/>
      <c r="E47" s="264">
        <v>50</v>
      </c>
      <c r="F47" s="264"/>
      <c r="G47" s="264"/>
      <c r="H47" s="264"/>
      <c r="I47" s="125"/>
      <c r="J47" s="125"/>
      <c r="K47" s="125"/>
    </row>
    <row r="48" spans="1:11" ht="26.25" customHeight="1">
      <c r="A48" s="264"/>
      <c r="B48" s="265" t="s">
        <v>73</v>
      </c>
      <c r="C48" s="177"/>
      <c r="D48" s="175"/>
      <c r="E48" s="264">
        <v>40</v>
      </c>
      <c r="F48" s="264"/>
      <c r="G48" s="264"/>
      <c r="H48" s="264"/>
      <c r="I48" s="125"/>
      <c r="J48" s="125"/>
      <c r="K48" s="125"/>
    </row>
    <row r="49" spans="1:11" ht="26.25" customHeight="1">
      <c r="A49" s="264"/>
      <c r="B49" s="265" t="s">
        <v>74</v>
      </c>
      <c r="C49" s="177"/>
      <c r="D49" s="175"/>
      <c r="E49" s="264">
        <v>30</v>
      </c>
      <c r="F49" s="264"/>
      <c r="G49" s="264"/>
      <c r="H49" s="264"/>
      <c r="I49" s="125"/>
      <c r="J49" s="125"/>
      <c r="K49" s="125"/>
    </row>
    <row r="50" spans="1:11" ht="26.25" customHeight="1">
      <c r="A50" s="264"/>
      <c r="B50" s="265" t="s">
        <v>75</v>
      </c>
      <c r="C50" s="177"/>
      <c r="D50" s="175"/>
      <c r="E50" s="264">
        <v>20</v>
      </c>
      <c r="F50" s="264"/>
      <c r="G50" s="264"/>
      <c r="H50" s="264"/>
      <c r="I50" s="125"/>
      <c r="J50" s="125"/>
      <c r="K50" s="125"/>
    </row>
    <row r="51" spans="1:11" ht="26.25" customHeight="1">
      <c r="A51" s="264"/>
      <c r="B51" s="265" t="s">
        <v>76</v>
      </c>
      <c r="C51" s="177"/>
      <c r="D51" s="175"/>
      <c r="E51" s="264">
        <v>0</v>
      </c>
      <c r="F51" s="264"/>
      <c r="G51" s="264"/>
      <c r="H51" s="264"/>
      <c r="I51" s="125"/>
      <c r="J51" s="125"/>
      <c r="K51" s="125"/>
    </row>
    <row r="52" spans="1:11" ht="24" customHeight="1">
      <c r="A52" s="257"/>
      <c r="B52" s="258" t="s">
        <v>77</v>
      </c>
      <c r="C52" s="177"/>
      <c r="D52" s="175"/>
      <c r="E52" s="257">
        <f t="shared" ref="E52:G52" si="7">E14+E32+E45</f>
        <v>100</v>
      </c>
      <c r="F52" s="263">
        <f t="shared" si="7"/>
        <v>97</v>
      </c>
      <c r="G52" s="263">
        <f t="shared" si="7"/>
        <v>20</v>
      </c>
      <c r="H52" s="257"/>
      <c r="I52" s="112"/>
      <c r="J52" s="112"/>
      <c r="K52" s="112"/>
    </row>
    <row r="53" spans="1:11" ht="26.25" customHeight="1">
      <c r="A53" s="269"/>
      <c r="B53" s="270" t="s">
        <v>78</v>
      </c>
      <c r="C53" s="177"/>
      <c r="D53" s="175"/>
      <c r="E53" s="269"/>
      <c r="F53" s="269"/>
      <c r="G53" s="269"/>
      <c r="H53" s="269"/>
      <c r="I53" s="109"/>
      <c r="J53" s="109"/>
      <c r="K53" s="109"/>
    </row>
    <row r="54" spans="1:11" ht="53.25" customHeight="1">
      <c r="A54" s="269"/>
      <c r="B54" s="258" t="s">
        <v>505</v>
      </c>
      <c r="C54" s="177"/>
      <c r="D54" s="175"/>
      <c r="E54" s="257">
        <f>E52-E53</f>
        <v>100</v>
      </c>
      <c r="F54" s="263">
        <f t="shared" ref="F54:G54" si="8">ROUND(F52-F53,1)</f>
        <v>97</v>
      </c>
      <c r="G54" s="263">
        <f t="shared" si="8"/>
        <v>20</v>
      </c>
      <c r="H54" s="257"/>
      <c r="I54" s="109"/>
      <c r="J54" s="109"/>
      <c r="K54" s="109"/>
    </row>
    <row r="55" spans="1:11" ht="42" customHeight="1">
      <c r="A55" s="271"/>
      <c r="B55" s="272" t="s">
        <v>80</v>
      </c>
      <c r="C55" s="273"/>
      <c r="D55" s="273"/>
      <c r="E55" s="271"/>
      <c r="F55" s="271"/>
      <c r="G55" s="271"/>
      <c r="H55" s="271"/>
      <c r="I55" s="109"/>
      <c r="J55" s="109"/>
      <c r="K55" s="109"/>
    </row>
    <row r="56" spans="1:11" ht="32.25" customHeight="1">
      <c r="A56" s="274" t="s">
        <v>81</v>
      </c>
      <c r="B56" s="184"/>
      <c r="C56" s="189"/>
      <c r="D56" s="275" t="s">
        <v>82</v>
      </c>
      <c r="E56" s="276" t="s">
        <v>83</v>
      </c>
      <c r="F56" s="175"/>
      <c r="G56" s="276" t="s">
        <v>506</v>
      </c>
      <c r="H56" s="175"/>
      <c r="I56" s="114"/>
      <c r="J56" s="114"/>
      <c r="K56" s="114"/>
    </row>
    <row r="57" spans="1:11" ht="64.5" customHeight="1">
      <c r="A57" s="190"/>
      <c r="B57" s="181"/>
      <c r="C57" s="191"/>
      <c r="D57" s="193"/>
      <c r="E57" s="259" t="s">
        <v>85</v>
      </c>
      <c r="F57" s="259" t="s">
        <v>86</v>
      </c>
      <c r="G57" s="259" t="s">
        <v>87</v>
      </c>
      <c r="H57" s="259" t="s">
        <v>88</v>
      </c>
      <c r="I57" s="114"/>
      <c r="J57" s="114"/>
      <c r="K57" s="114"/>
    </row>
    <row r="58" spans="1:11" ht="33.75" customHeight="1">
      <c r="A58" s="277" t="s">
        <v>89</v>
      </c>
      <c r="B58" s="177"/>
      <c r="C58" s="175"/>
      <c r="D58" s="264" t="s">
        <v>90</v>
      </c>
      <c r="E58" s="278">
        <f>IF(AND(90&lt;=F54,F54&lt;100),F54,"")</f>
        <v>97</v>
      </c>
      <c r="F58" s="264" t="str">
        <f>IF(AND(90&lt;=G54,G54&lt;=100),G54,"")</f>
        <v/>
      </c>
      <c r="G58" s="264" t="str">
        <f t="shared" ref="G58:H61" si="9">IF(ISNUMBER(E58)=TRUE,"X","")</f>
        <v>X</v>
      </c>
      <c r="H58" s="264" t="str">
        <f t="shared" si="9"/>
        <v/>
      </c>
      <c r="I58" s="109"/>
      <c r="J58" s="109"/>
      <c r="K58" s="109"/>
    </row>
    <row r="59" spans="1:11" ht="45.75" customHeight="1">
      <c r="A59" s="277" t="s">
        <v>91</v>
      </c>
      <c r="B59" s="177"/>
      <c r="C59" s="175"/>
      <c r="D59" s="264" t="s">
        <v>92</v>
      </c>
      <c r="E59" s="278" t="str">
        <f>IF(AND(75&lt;=F54,F54&lt;90),F54,"")</f>
        <v/>
      </c>
      <c r="F59" s="264" t="str">
        <f>IF(AND(75&lt;=G54,G54&lt;90),G54,"")</f>
        <v/>
      </c>
      <c r="G59" s="264" t="str">
        <f t="shared" si="9"/>
        <v/>
      </c>
      <c r="H59" s="264" t="str">
        <f t="shared" si="9"/>
        <v/>
      </c>
      <c r="I59" s="109"/>
      <c r="J59" s="109"/>
      <c r="K59" s="109"/>
    </row>
    <row r="60" spans="1:11" ht="48" customHeight="1">
      <c r="A60" s="277" t="s">
        <v>93</v>
      </c>
      <c r="B60" s="177"/>
      <c r="C60" s="175"/>
      <c r="D60" s="264" t="s">
        <v>94</v>
      </c>
      <c r="E60" s="278" t="str">
        <f>IF(AND(50&lt;=F54,F54&lt;75),F54,"")</f>
        <v/>
      </c>
      <c r="F60" s="264" t="str">
        <f>IF(AND(50&lt;=G54,G54&lt;75),G54,"")</f>
        <v/>
      </c>
      <c r="G60" s="264" t="str">
        <f t="shared" si="9"/>
        <v/>
      </c>
      <c r="H60" s="264" t="str">
        <f t="shared" si="9"/>
        <v/>
      </c>
      <c r="I60" s="109"/>
      <c r="J60" s="109"/>
      <c r="K60" s="109"/>
    </row>
    <row r="61" spans="1:11" ht="30.75" customHeight="1">
      <c r="A61" s="277" t="s">
        <v>95</v>
      </c>
      <c r="B61" s="177"/>
      <c r="C61" s="175"/>
      <c r="D61" s="264" t="s">
        <v>96</v>
      </c>
      <c r="E61" s="264" t="str">
        <f>IF(AND(0&lt;F54,F54&lt;50),F54,"")</f>
        <v/>
      </c>
      <c r="F61" s="278">
        <f>IF(AND(0&lt;G54,G54&lt;50),G54,"")</f>
        <v>20</v>
      </c>
      <c r="G61" s="264" t="str">
        <f t="shared" si="9"/>
        <v/>
      </c>
      <c r="H61" s="264" t="str">
        <f t="shared" si="9"/>
        <v>X</v>
      </c>
      <c r="I61" s="109"/>
      <c r="J61" s="109"/>
      <c r="K61" s="109"/>
    </row>
    <row r="62" spans="1:11" ht="15.75" customHeight="1">
      <c r="A62" s="109"/>
      <c r="B62" s="110"/>
      <c r="C62" s="109"/>
      <c r="D62" s="109"/>
      <c r="E62" s="109"/>
      <c r="F62" s="109"/>
      <c r="G62" s="109"/>
      <c r="H62" s="109"/>
      <c r="I62" s="109"/>
      <c r="J62" s="109"/>
      <c r="K62" s="109"/>
    </row>
    <row r="63" spans="1:11" ht="20.25" customHeight="1">
      <c r="A63" s="137"/>
      <c r="B63" s="138"/>
      <c r="C63" s="137"/>
      <c r="D63" s="161" t="s">
        <v>501</v>
      </c>
      <c r="E63" s="151"/>
      <c r="F63" s="151"/>
      <c r="G63" s="151"/>
      <c r="H63" s="151"/>
      <c r="I63" s="137"/>
      <c r="J63" s="137"/>
      <c r="K63" s="137"/>
    </row>
    <row r="64" spans="1:11" ht="35.25" customHeight="1">
      <c r="A64" s="112"/>
      <c r="B64" s="112"/>
      <c r="C64" s="112"/>
      <c r="D64" s="178" t="s">
        <v>487</v>
      </c>
      <c r="E64" s="178"/>
      <c r="F64" s="178"/>
      <c r="G64" s="178"/>
      <c r="H64" s="178"/>
      <c r="I64" s="112"/>
      <c r="J64" s="112"/>
      <c r="K64" s="112"/>
    </row>
    <row r="65" spans="1:11" ht="15.75" customHeight="1">
      <c r="A65" s="109"/>
      <c r="B65" s="110"/>
      <c r="C65" s="109"/>
      <c r="D65" s="139"/>
      <c r="E65" s="139"/>
      <c r="F65" s="139"/>
      <c r="G65" s="139"/>
      <c r="H65" s="139"/>
      <c r="I65" s="109"/>
      <c r="J65" s="109"/>
      <c r="K65" s="109"/>
    </row>
    <row r="66" spans="1:11" ht="15.75" customHeight="1">
      <c r="A66" s="109"/>
      <c r="B66" s="110"/>
      <c r="C66" s="109"/>
      <c r="D66" s="139"/>
      <c r="E66" s="139"/>
      <c r="F66" s="139"/>
      <c r="G66" s="139"/>
      <c r="H66" s="139"/>
      <c r="I66" s="109"/>
      <c r="J66" s="109"/>
      <c r="K66" s="109"/>
    </row>
    <row r="67" spans="1:11" ht="15.75" customHeight="1">
      <c r="A67" s="109"/>
      <c r="B67" s="110"/>
      <c r="C67" s="109"/>
      <c r="D67" s="139"/>
      <c r="E67" s="139"/>
      <c r="F67" s="139"/>
      <c r="G67" s="139"/>
      <c r="H67" s="139"/>
      <c r="I67" s="109"/>
      <c r="J67" s="109"/>
      <c r="K67" s="109"/>
    </row>
    <row r="68" spans="1:11" ht="15.75" customHeight="1">
      <c r="A68" s="109"/>
      <c r="B68" s="110"/>
      <c r="C68" s="109"/>
      <c r="D68" s="109"/>
      <c r="E68" s="109"/>
      <c r="F68" s="109"/>
      <c r="G68" s="109"/>
      <c r="H68" s="109"/>
      <c r="I68" s="109"/>
      <c r="J68" s="109"/>
      <c r="K68" s="109"/>
    </row>
    <row r="69" spans="1:11" ht="24" customHeight="1">
      <c r="A69" s="109"/>
      <c r="B69" s="110"/>
      <c r="C69" s="109"/>
      <c r="D69" s="179" t="s">
        <v>488</v>
      </c>
      <c r="E69" s="179"/>
      <c r="F69" s="179"/>
      <c r="G69" s="179"/>
      <c r="H69" s="179"/>
      <c r="I69" s="109"/>
      <c r="J69" s="109"/>
      <c r="K69" s="109"/>
    </row>
    <row r="70" spans="1:11" ht="15.75" customHeight="1">
      <c r="A70" s="109"/>
      <c r="B70" s="110"/>
      <c r="C70" s="109"/>
      <c r="D70" s="109"/>
      <c r="E70" s="109"/>
      <c r="F70" s="109"/>
      <c r="G70" s="109"/>
      <c r="H70" s="109"/>
      <c r="I70" s="109"/>
      <c r="J70" s="109"/>
      <c r="K70" s="109"/>
    </row>
    <row r="71" spans="1:11" ht="24.75" customHeight="1">
      <c r="A71" s="109"/>
      <c r="B71" s="180" t="s">
        <v>100</v>
      </c>
      <c r="C71" s="181"/>
      <c r="D71" s="181"/>
      <c r="E71" s="181"/>
      <c r="F71" s="181"/>
      <c r="G71" s="181"/>
      <c r="H71" s="181"/>
      <c r="I71" s="109"/>
      <c r="J71" s="109"/>
      <c r="K71" s="109"/>
    </row>
    <row r="72" spans="1:11" ht="106.5" customHeight="1">
      <c r="A72" s="109"/>
      <c r="B72" s="182" t="s">
        <v>101</v>
      </c>
      <c r="C72" s="177"/>
      <c r="D72" s="177"/>
      <c r="E72" s="177"/>
      <c r="F72" s="177"/>
      <c r="G72" s="177"/>
      <c r="H72" s="175"/>
      <c r="I72" s="109"/>
      <c r="J72" s="109"/>
      <c r="K72" s="109"/>
    </row>
    <row r="73" spans="1:11" ht="24.75" customHeight="1">
      <c r="A73" s="109"/>
      <c r="B73" s="140"/>
      <c r="C73" s="109"/>
      <c r="D73" s="183" t="s">
        <v>498</v>
      </c>
      <c r="E73" s="184"/>
      <c r="F73" s="184"/>
      <c r="G73" s="184"/>
      <c r="H73" s="184"/>
      <c r="I73" s="109"/>
      <c r="J73" s="109"/>
      <c r="K73" s="109"/>
    </row>
    <row r="74" spans="1:11" ht="21" customHeight="1">
      <c r="A74" s="109"/>
      <c r="B74" s="141"/>
      <c r="C74" s="109"/>
      <c r="D74" s="172" t="s">
        <v>103</v>
      </c>
      <c r="E74" s="173"/>
      <c r="F74" s="173"/>
      <c r="G74" s="173"/>
      <c r="H74" s="173"/>
      <c r="I74" s="109"/>
      <c r="J74" s="109"/>
      <c r="K74" s="109"/>
    </row>
    <row r="75" spans="1:11" ht="15.75" customHeight="1">
      <c r="A75" s="109"/>
      <c r="B75" s="110"/>
      <c r="C75" s="109"/>
      <c r="D75" s="109"/>
      <c r="E75" s="109"/>
      <c r="F75" s="109"/>
      <c r="G75" s="109"/>
      <c r="H75" s="109"/>
      <c r="I75" s="109"/>
      <c r="J75" s="109"/>
      <c r="K75" s="109"/>
    </row>
    <row r="76" spans="1:11" ht="15.75" customHeight="1">
      <c r="A76" s="109"/>
      <c r="B76" s="110"/>
      <c r="C76" s="109"/>
      <c r="D76" s="109"/>
      <c r="E76" s="109"/>
      <c r="F76" s="109"/>
      <c r="G76" s="109"/>
      <c r="H76" s="109"/>
      <c r="I76" s="109"/>
      <c r="J76" s="109"/>
      <c r="K76" s="109"/>
    </row>
    <row r="77" spans="1:11" ht="15.75" customHeight="1">
      <c r="A77" s="109"/>
      <c r="B77" s="110"/>
      <c r="C77" s="109"/>
      <c r="D77" s="109"/>
      <c r="E77" s="109"/>
      <c r="F77" s="109"/>
      <c r="G77" s="109"/>
      <c r="H77" s="109"/>
      <c r="I77" s="109"/>
      <c r="J77" s="109"/>
      <c r="K77" s="109"/>
    </row>
    <row r="78" spans="1:11" ht="15.75" customHeight="1">
      <c r="A78" s="109"/>
      <c r="B78" s="110"/>
      <c r="C78" s="109"/>
      <c r="D78" s="109"/>
      <c r="E78" s="109"/>
      <c r="F78" s="109"/>
      <c r="G78" s="109"/>
      <c r="H78" s="109"/>
      <c r="I78" s="109"/>
      <c r="J78" s="109"/>
      <c r="K78" s="109"/>
    </row>
    <row r="79" spans="1:11" ht="15.75" customHeight="1">
      <c r="A79" s="109"/>
      <c r="B79" s="110"/>
      <c r="C79" s="109"/>
      <c r="D79" s="109"/>
      <c r="E79" s="109"/>
      <c r="F79" s="109"/>
      <c r="G79" s="109"/>
      <c r="H79" s="109"/>
      <c r="I79" s="109"/>
      <c r="J79" s="109"/>
      <c r="K79" s="109"/>
    </row>
    <row r="80" spans="1:11" ht="15.75" customHeight="1">
      <c r="A80" s="109"/>
      <c r="B80" s="110"/>
      <c r="C80" s="109"/>
      <c r="D80" s="109"/>
      <c r="E80" s="109"/>
      <c r="F80" s="109"/>
      <c r="G80" s="109"/>
      <c r="H80" s="109"/>
      <c r="I80" s="109"/>
      <c r="J80" s="109"/>
      <c r="K80" s="109"/>
    </row>
    <row r="81" spans="1:11" ht="15.75" customHeight="1">
      <c r="A81" s="109"/>
      <c r="B81" s="110"/>
      <c r="C81" s="109"/>
      <c r="D81" s="109"/>
      <c r="E81" s="109"/>
      <c r="F81" s="109"/>
      <c r="G81" s="109"/>
      <c r="H81" s="109"/>
      <c r="I81" s="109"/>
      <c r="J81" s="109"/>
      <c r="K81" s="109"/>
    </row>
    <row r="82" spans="1:11" ht="15.75" customHeight="1">
      <c r="A82" s="109"/>
      <c r="B82" s="110"/>
      <c r="C82" s="109"/>
      <c r="D82" s="109"/>
      <c r="E82" s="109"/>
      <c r="F82" s="109"/>
      <c r="G82" s="109"/>
      <c r="H82" s="109"/>
      <c r="I82" s="109"/>
      <c r="J82" s="109"/>
      <c r="K82" s="109"/>
    </row>
    <row r="83" spans="1:11" ht="15.75" customHeight="1">
      <c r="A83" s="109"/>
      <c r="B83" s="110"/>
      <c r="C83" s="109"/>
      <c r="D83" s="109"/>
      <c r="E83" s="109"/>
      <c r="F83" s="109"/>
      <c r="G83" s="109"/>
      <c r="H83" s="109"/>
      <c r="I83" s="109"/>
      <c r="J83" s="109"/>
      <c r="K83" s="109"/>
    </row>
    <row r="84" spans="1:11" ht="15.75" customHeight="1">
      <c r="A84" s="109"/>
      <c r="B84" s="110"/>
      <c r="C84" s="109"/>
      <c r="D84" s="109"/>
      <c r="E84" s="109"/>
      <c r="F84" s="109"/>
      <c r="G84" s="109"/>
      <c r="H84" s="109"/>
      <c r="I84" s="109"/>
      <c r="J84" s="109"/>
      <c r="K84" s="109"/>
    </row>
    <row r="85" spans="1:11" ht="15.75" customHeight="1">
      <c r="A85" s="109"/>
      <c r="B85" s="110"/>
      <c r="C85" s="109"/>
      <c r="D85" s="109"/>
      <c r="E85" s="109"/>
      <c r="F85" s="109"/>
      <c r="G85" s="109"/>
      <c r="H85" s="109"/>
      <c r="I85" s="109"/>
      <c r="J85" s="109"/>
      <c r="K85" s="109"/>
    </row>
    <row r="86" spans="1:11" ht="15.75" customHeight="1">
      <c r="A86" s="109"/>
      <c r="B86" s="110"/>
      <c r="C86" s="109"/>
      <c r="D86" s="109"/>
      <c r="E86" s="109"/>
      <c r="F86" s="109"/>
      <c r="G86" s="109"/>
      <c r="H86" s="109"/>
      <c r="I86" s="109"/>
      <c r="J86" s="109"/>
      <c r="K86" s="109"/>
    </row>
    <row r="87" spans="1:11" ht="15.75" customHeight="1">
      <c r="A87" s="109"/>
      <c r="B87" s="110"/>
      <c r="C87" s="109"/>
      <c r="D87" s="109"/>
      <c r="E87" s="109"/>
      <c r="F87" s="109"/>
      <c r="G87" s="109"/>
      <c r="H87" s="109"/>
      <c r="I87" s="109"/>
      <c r="J87" s="109"/>
      <c r="K87" s="109"/>
    </row>
    <row r="88" spans="1:11" ht="15.75" customHeight="1">
      <c r="A88" s="109"/>
      <c r="B88" s="110"/>
      <c r="C88" s="109"/>
      <c r="D88" s="109"/>
      <c r="E88" s="109"/>
      <c r="F88" s="109"/>
      <c r="G88" s="109"/>
      <c r="H88" s="109"/>
      <c r="I88" s="109"/>
      <c r="J88" s="109"/>
      <c r="K88" s="109"/>
    </row>
    <row r="89" spans="1:11" ht="15.75" customHeight="1">
      <c r="A89" s="109"/>
      <c r="B89" s="110"/>
      <c r="C89" s="109"/>
      <c r="D89" s="109"/>
      <c r="E89" s="109"/>
      <c r="F89" s="109"/>
      <c r="G89" s="109"/>
      <c r="H89" s="109"/>
      <c r="I89" s="109"/>
      <c r="J89" s="109"/>
      <c r="K89" s="109"/>
    </row>
    <row r="90" spans="1:11" ht="15.75" customHeight="1">
      <c r="A90" s="109"/>
      <c r="B90" s="110"/>
      <c r="C90" s="109"/>
      <c r="D90" s="109"/>
      <c r="E90" s="109"/>
      <c r="F90" s="109"/>
      <c r="G90" s="109"/>
      <c r="H90" s="109"/>
      <c r="I90" s="109"/>
      <c r="J90" s="109"/>
      <c r="K90" s="109"/>
    </row>
    <row r="91" spans="1:11" ht="15.75" customHeight="1">
      <c r="A91" s="109"/>
      <c r="B91" s="110"/>
      <c r="C91" s="109"/>
      <c r="D91" s="109"/>
      <c r="E91" s="109"/>
      <c r="F91" s="109"/>
      <c r="G91" s="109"/>
      <c r="H91" s="109"/>
      <c r="I91" s="109"/>
      <c r="J91" s="109"/>
      <c r="K91" s="109"/>
    </row>
    <row r="92" spans="1:11" ht="15.75" customHeight="1">
      <c r="A92" s="109"/>
      <c r="B92" s="110"/>
      <c r="C92" s="109"/>
      <c r="D92" s="109"/>
      <c r="E92" s="109"/>
      <c r="F92" s="109"/>
      <c r="G92" s="109"/>
      <c r="H92" s="109"/>
      <c r="I92" s="109"/>
      <c r="J92" s="109"/>
      <c r="K92" s="109"/>
    </row>
    <row r="93" spans="1:11" ht="15.75" customHeight="1">
      <c r="A93" s="109"/>
      <c r="B93" s="110"/>
      <c r="C93" s="109"/>
      <c r="D93" s="109"/>
      <c r="E93" s="109"/>
      <c r="F93" s="109"/>
      <c r="G93" s="109"/>
      <c r="H93" s="109"/>
      <c r="I93" s="109"/>
      <c r="J93" s="109"/>
      <c r="K93" s="109"/>
    </row>
    <row r="94" spans="1:11" ht="15.75" customHeight="1">
      <c r="A94" s="109"/>
      <c r="B94" s="110"/>
      <c r="C94" s="109"/>
      <c r="D94" s="109"/>
      <c r="E94" s="109"/>
      <c r="F94" s="109"/>
      <c r="G94" s="109"/>
      <c r="H94" s="109"/>
      <c r="I94" s="109"/>
      <c r="J94" s="109"/>
      <c r="K94" s="109"/>
    </row>
    <row r="95" spans="1:11" ht="15.75" customHeight="1">
      <c r="A95" s="109"/>
      <c r="B95" s="110"/>
      <c r="C95" s="109"/>
      <c r="D95" s="109"/>
      <c r="E95" s="109"/>
      <c r="F95" s="109"/>
      <c r="G95" s="109"/>
      <c r="H95" s="109"/>
      <c r="I95" s="109"/>
      <c r="J95" s="109"/>
      <c r="K95" s="109"/>
    </row>
    <row r="96" spans="1:11" ht="15.75" customHeight="1">
      <c r="A96" s="109"/>
      <c r="B96" s="110"/>
      <c r="C96" s="109"/>
      <c r="D96" s="109"/>
      <c r="E96" s="109"/>
      <c r="F96" s="109"/>
      <c r="G96" s="109"/>
      <c r="H96" s="109"/>
      <c r="I96" s="109"/>
      <c r="J96" s="109"/>
      <c r="K96" s="109"/>
    </row>
    <row r="97" spans="1:11" ht="15.75" customHeight="1">
      <c r="A97" s="109"/>
      <c r="B97" s="110"/>
      <c r="C97" s="109"/>
      <c r="D97" s="109"/>
      <c r="E97" s="109"/>
      <c r="F97" s="109"/>
      <c r="G97" s="109"/>
      <c r="H97" s="109"/>
      <c r="I97" s="109"/>
      <c r="J97" s="109"/>
      <c r="K97" s="109"/>
    </row>
    <row r="98" spans="1:11" ht="15.75" customHeight="1">
      <c r="A98" s="109"/>
      <c r="B98" s="110"/>
      <c r="C98" s="109"/>
      <c r="D98" s="109"/>
      <c r="E98" s="109"/>
      <c r="F98" s="109"/>
      <c r="G98" s="109"/>
      <c r="H98" s="109"/>
      <c r="I98" s="109"/>
      <c r="J98" s="109"/>
      <c r="K98" s="109"/>
    </row>
    <row r="99" spans="1:11" ht="15.75" customHeight="1">
      <c r="A99" s="109"/>
      <c r="B99" s="110"/>
      <c r="C99" s="109"/>
      <c r="D99" s="109"/>
      <c r="E99" s="109"/>
      <c r="F99" s="109"/>
      <c r="G99" s="109"/>
      <c r="H99" s="109"/>
      <c r="I99" s="109"/>
      <c r="J99" s="109"/>
      <c r="K99" s="109"/>
    </row>
    <row r="100" spans="1:11" ht="15.75" customHeight="1">
      <c r="A100" s="109"/>
      <c r="B100" s="110"/>
      <c r="C100" s="109"/>
      <c r="D100" s="109"/>
      <c r="E100" s="109"/>
      <c r="F100" s="109"/>
      <c r="G100" s="109"/>
      <c r="H100" s="109"/>
      <c r="I100" s="109"/>
      <c r="J100" s="109"/>
      <c r="K100" s="109"/>
    </row>
    <row r="101" spans="1:11" ht="15.75" customHeight="1">
      <c r="A101" s="109"/>
      <c r="B101" s="110"/>
      <c r="C101" s="109"/>
      <c r="D101" s="109"/>
      <c r="E101" s="109"/>
      <c r="F101" s="109"/>
      <c r="G101" s="109"/>
      <c r="H101" s="109"/>
      <c r="I101" s="109"/>
      <c r="J101" s="109"/>
      <c r="K101" s="109"/>
    </row>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12:H54" xr:uid="{00000000-0009-0000-0000-000001000000}"/>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A56:C57"/>
    <mergeCell ref="D56:D57"/>
    <mergeCell ref="D74:H74"/>
    <mergeCell ref="G56:H56"/>
    <mergeCell ref="A58:C58"/>
    <mergeCell ref="A59:C59"/>
    <mergeCell ref="A60:C60"/>
    <mergeCell ref="A61:C61"/>
    <mergeCell ref="D63:H63"/>
    <mergeCell ref="E56:F56"/>
    <mergeCell ref="D64:H64"/>
    <mergeCell ref="D69:H69"/>
    <mergeCell ref="B71:H71"/>
    <mergeCell ref="B72:H72"/>
    <mergeCell ref="D73:H73"/>
  </mergeCells>
  <printOptions horizontalCentered="1"/>
  <pageMargins left="0.2" right="0.2" top="0.45" bottom="0.62" header="0" footer="0"/>
  <pageSetup paperSize="9"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K1004"/>
  <sheetViews>
    <sheetView workbookViewId="0">
      <selection activeCell="M12" sqref="M12"/>
    </sheetView>
  </sheetViews>
  <sheetFormatPr defaultColWidth="14.42578125" defaultRowHeight="15" customHeight="1"/>
  <cols>
    <col min="1" max="1" width="5.42578125" style="99" customWidth="1"/>
    <col min="2" max="2" width="27.140625" style="99" customWidth="1"/>
    <col min="3" max="3" width="11" style="99" customWidth="1"/>
    <col min="4" max="4" width="13.85546875" style="99" customWidth="1"/>
    <col min="5" max="6" width="8.28515625" style="99" customWidth="1"/>
    <col min="7" max="7" width="8.140625" style="99" customWidth="1"/>
    <col min="8" max="8" width="14.85546875" style="99" customWidth="1"/>
    <col min="9" max="11" width="8.7109375" style="99" customWidth="1"/>
    <col min="12" max="16384" width="14.42578125" style="99"/>
  </cols>
  <sheetData>
    <row r="1" spans="1:11" ht="15.75" customHeight="1">
      <c r="A1" s="108"/>
      <c r="B1" s="2"/>
      <c r="C1" s="108"/>
      <c r="D1" s="108"/>
      <c r="E1" s="108"/>
      <c r="F1" s="108"/>
      <c r="G1" s="108"/>
      <c r="H1" s="3" t="s">
        <v>134</v>
      </c>
      <c r="I1" s="108"/>
      <c r="J1" s="108"/>
      <c r="K1" s="108"/>
    </row>
    <row r="2" spans="1:11" ht="48.75" customHeight="1">
      <c r="A2" s="153" t="s">
        <v>1</v>
      </c>
      <c r="B2" s="151"/>
      <c r="C2" s="151"/>
      <c r="D2" s="153" t="s">
        <v>2</v>
      </c>
      <c r="E2" s="151"/>
      <c r="F2" s="151"/>
      <c r="G2" s="151"/>
      <c r="H2" s="151"/>
      <c r="I2" s="100"/>
      <c r="J2" s="100"/>
      <c r="K2" s="100"/>
    </row>
    <row r="3" spans="1:11" ht="8.25" customHeight="1">
      <c r="A3" s="154"/>
      <c r="B3" s="151"/>
      <c r="C3" s="100"/>
      <c r="D3" s="5"/>
      <c r="E3" s="5"/>
      <c r="F3" s="5"/>
      <c r="G3" s="5"/>
      <c r="H3" s="5"/>
      <c r="I3" s="100"/>
      <c r="J3" s="100"/>
      <c r="K3" s="100"/>
    </row>
    <row r="4" spans="1:11" ht="7.15" customHeight="1">
      <c r="A4" s="108"/>
      <c r="B4" s="108"/>
      <c r="C4" s="108"/>
      <c r="D4" s="108"/>
      <c r="E4" s="108"/>
      <c r="F4" s="108"/>
      <c r="G4" s="108"/>
      <c r="H4" s="108"/>
      <c r="I4" s="108"/>
      <c r="J4" s="108"/>
      <c r="K4" s="108"/>
    </row>
    <row r="5" spans="1:11" ht="39.75" customHeight="1">
      <c r="A5" s="155" t="s">
        <v>495</v>
      </c>
      <c r="B5" s="151"/>
      <c r="C5" s="151"/>
      <c r="D5" s="151"/>
      <c r="E5" s="151"/>
      <c r="F5" s="151"/>
      <c r="G5" s="151"/>
      <c r="H5" s="151"/>
      <c r="I5" s="108"/>
      <c r="J5" s="108"/>
      <c r="K5" s="108"/>
    </row>
    <row r="6" spans="1:11" ht="9.6" customHeight="1">
      <c r="A6" s="108"/>
      <c r="B6" s="2"/>
      <c r="C6" s="108"/>
      <c r="D6" s="108"/>
      <c r="E6" s="108"/>
      <c r="F6" s="108"/>
      <c r="G6" s="108"/>
      <c r="H6" s="108"/>
      <c r="I6" s="108"/>
      <c r="J6" s="108"/>
      <c r="K6" s="108"/>
    </row>
    <row r="7" spans="1:11" ht="24.75" customHeight="1">
      <c r="A7" s="6"/>
      <c r="B7" s="150" t="s">
        <v>229</v>
      </c>
      <c r="C7" s="151"/>
      <c r="D7" s="151"/>
      <c r="E7" s="151"/>
      <c r="F7" s="151"/>
      <c r="G7" s="151"/>
      <c r="H7" s="151"/>
      <c r="I7" s="6"/>
      <c r="J7" s="6"/>
      <c r="K7" s="6"/>
    </row>
    <row r="8" spans="1:11" ht="19.5" customHeight="1">
      <c r="A8" s="6"/>
      <c r="B8" s="150" t="s">
        <v>138</v>
      </c>
      <c r="C8" s="151"/>
      <c r="D8" s="151"/>
      <c r="E8" s="151"/>
      <c r="F8" s="151"/>
      <c r="G8" s="151"/>
      <c r="H8" s="151"/>
      <c r="I8" s="6"/>
      <c r="J8" s="6"/>
      <c r="K8" s="6"/>
    </row>
    <row r="9" spans="1:11" ht="19.5" customHeight="1">
      <c r="A9" s="6"/>
      <c r="B9" s="150" t="s">
        <v>189</v>
      </c>
      <c r="C9" s="151"/>
      <c r="D9" s="151"/>
      <c r="E9" s="151"/>
      <c r="F9" s="151"/>
      <c r="G9" s="151"/>
      <c r="H9" s="151"/>
      <c r="I9" s="6"/>
      <c r="J9" s="6"/>
      <c r="K9" s="6"/>
    </row>
    <row r="10" spans="1:11" ht="19.5" customHeight="1">
      <c r="A10" s="6"/>
      <c r="B10" s="8" t="s">
        <v>230</v>
      </c>
      <c r="C10" s="8"/>
      <c r="D10" s="8"/>
      <c r="E10" s="98"/>
      <c r="F10" s="98"/>
      <c r="G10" s="98"/>
      <c r="H10" s="98"/>
      <c r="I10" s="6"/>
      <c r="J10" s="6"/>
      <c r="K10" s="6"/>
    </row>
    <row r="11" spans="1:11" ht="7.9" customHeight="1">
      <c r="A11" s="6"/>
      <c r="B11" s="98"/>
      <c r="C11" s="98"/>
      <c r="D11" s="6"/>
      <c r="E11" s="6"/>
      <c r="F11" s="6"/>
      <c r="G11" s="6"/>
      <c r="H11" s="6"/>
      <c r="I11" s="6"/>
      <c r="J11" s="6"/>
      <c r="K11" s="6"/>
    </row>
    <row r="12" spans="1:11" ht="70.5" customHeight="1">
      <c r="A12" s="9" t="s">
        <v>8</v>
      </c>
      <c r="B12" s="148" t="s">
        <v>9</v>
      </c>
      <c r="C12" s="146"/>
      <c r="D12" s="147"/>
      <c r="E12" s="9" t="s">
        <v>10</v>
      </c>
      <c r="F12" s="10" t="s">
        <v>11</v>
      </c>
      <c r="G12" s="10" t="s">
        <v>12</v>
      </c>
      <c r="H12" s="9" t="s">
        <v>13</v>
      </c>
      <c r="I12" s="100"/>
      <c r="J12" s="100"/>
      <c r="K12" s="100"/>
    </row>
    <row r="13" spans="1:11" ht="16.5" customHeight="1">
      <c r="A13" s="11" t="s">
        <v>14</v>
      </c>
      <c r="B13" s="152" t="s">
        <v>15</v>
      </c>
      <c r="C13" s="146"/>
      <c r="D13" s="147"/>
      <c r="E13" s="11" t="s">
        <v>16</v>
      </c>
      <c r="F13" s="11" t="s">
        <v>17</v>
      </c>
      <c r="G13" s="11" t="s">
        <v>18</v>
      </c>
      <c r="H13" s="11" t="s">
        <v>19</v>
      </c>
      <c r="I13" s="12"/>
      <c r="J13" s="12"/>
      <c r="K13" s="12"/>
    </row>
    <row r="14" spans="1:11" ht="81.599999999999994" customHeight="1">
      <c r="A14" s="9" t="s">
        <v>20</v>
      </c>
      <c r="B14" s="149" t="s">
        <v>21</v>
      </c>
      <c r="C14" s="146"/>
      <c r="D14" s="147"/>
      <c r="E14" s="13">
        <f>E15+E19+E25+E28</f>
        <v>20</v>
      </c>
      <c r="F14" s="42">
        <f t="shared" ref="F14:G14" si="0">ROUND(F15+F19+F25+F28,1)</f>
        <v>20</v>
      </c>
      <c r="G14" s="15">
        <f t="shared" si="0"/>
        <v>20</v>
      </c>
      <c r="H14" s="9"/>
      <c r="I14" s="100"/>
      <c r="J14" s="100"/>
      <c r="K14" s="100"/>
    </row>
    <row r="15" spans="1:11" ht="25.15" customHeight="1">
      <c r="A15" s="40">
        <v>1</v>
      </c>
      <c r="B15" s="149" t="s">
        <v>22</v>
      </c>
      <c r="C15" s="146"/>
      <c r="D15" s="147"/>
      <c r="E15" s="13">
        <f>5-(E16+E17+E18)</f>
        <v>5</v>
      </c>
      <c r="F15" s="42">
        <f t="shared" ref="F15:G15" si="1">ROUND(5-(F16+F17+F18),1)</f>
        <v>5</v>
      </c>
      <c r="G15" s="15">
        <f t="shared" si="1"/>
        <v>5</v>
      </c>
      <c r="H15" s="40"/>
      <c r="I15" s="17"/>
      <c r="J15" s="17"/>
      <c r="K15" s="17"/>
    </row>
    <row r="16" spans="1:11" ht="115.5" customHeight="1">
      <c r="A16" s="40" t="s">
        <v>23</v>
      </c>
      <c r="B16" s="145" t="s">
        <v>24</v>
      </c>
      <c r="C16" s="146"/>
      <c r="D16" s="147"/>
      <c r="E16" s="40"/>
      <c r="F16" s="40"/>
      <c r="G16" s="40"/>
      <c r="H16" s="40"/>
      <c r="I16" s="17"/>
      <c r="J16" s="17"/>
      <c r="K16" s="17"/>
    </row>
    <row r="17" spans="1:11" ht="102" customHeight="1">
      <c r="A17" s="40" t="s">
        <v>25</v>
      </c>
      <c r="B17" s="145" t="s">
        <v>142</v>
      </c>
      <c r="C17" s="146"/>
      <c r="D17" s="147"/>
      <c r="E17" s="40"/>
      <c r="F17" s="40"/>
      <c r="G17" s="18"/>
      <c r="H17" s="18"/>
      <c r="I17" s="19"/>
      <c r="J17" s="19"/>
      <c r="K17" s="19"/>
    </row>
    <row r="18" spans="1:11" ht="87" customHeight="1">
      <c r="A18" s="40" t="s">
        <v>27</v>
      </c>
      <c r="B18" s="145" t="s">
        <v>143</v>
      </c>
      <c r="C18" s="146"/>
      <c r="D18" s="147"/>
      <c r="E18" s="40"/>
      <c r="F18" s="40"/>
      <c r="G18" s="18"/>
      <c r="H18" s="40"/>
      <c r="I18" s="19"/>
      <c r="J18" s="19"/>
      <c r="K18" s="19"/>
    </row>
    <row r="19" spans="1:11" ht="52.5" customHeight="1">
      <c r="A19" s="40">
        <v>2</v>
      </c>
      <c r="B19" s="149" t="s">
        <v>29</v>
      </c>
      <c r="C19" s="146"/>
      <c r="D19" s="147"/>
      <c r="E19" s="13">
        <f>6-(E20+E21+E22+E23+E24)</f>
        <v>6</v>
      </c>
      <c r="F19" s="42">
        <f t="shared" ref="F19:G19" si="2">ROUND(6-(F20+F21+F22+F23+F24),1)</f>
        <v>6</v>
      </c>
      <c r="G19" s="15">
        <f t="shared" si="2"/>
        <v>6</v>
      </c>
      <c r="H19" s="20"/>
      <c r="I19" s="19"/>
      <c r="J19" s="19"/>
      <c r="K19" s="19"/>
    </row>
    <row r="20" spans="1:11" ht="39.75" customHeight="1">
      <c r="A20" s="40" t="s">
        <v>30</v>
      </c>
      <c r="B20" s="145" t="s">
        <v>31</v>
      </c>
      <c r="C20" s="146"/>
      <c r="D20" s="147"/>
      <c r="E20" s="40"/>
      <c r="F20" s="40"/>
      <c r="G20" s="18"/>
      <c r="H20" s="18"/>
      <c r="I20" s="19"/>
      <c r="J20" s="19"/>
      <c r="K20" s="19"/>
    </row>
    <row r="21" spans="1:11" ht="57" customHeight="1">
      <c r="A21" s="40" t="s">
        <v>32</v>
      </c>
      <c r="B21" s="145" t="s">
        <v>33</v>
      </c>
      <c r="C21" s="146"/>
      <c r="D21" s="147"/>
      <c r="E21" s="40"/>
      <c r="F21" s="40"/>
      <c r="G21" s="34"/>
      <c r="H21" s="18"/>
      <c r="I21" s="19"/>
      <c r="J21" s="19"/>
      <c r="K21" s="19"/>
    </row>
    <row r="22" spans="1:11" ht="52.5" customHeight="1">
      <c r="A22" s="40" t="s">
        <v>34</v>
      </c>
      <c r="B22" s="145" t="s">
        <v>144</v>
      </c>
      <c r="C22" s="146"/>
      <c r="D22" s="147"/>
      <c r="E22" s="40"/>
      <c r="F22" s="40"/>
      <c r="G22" s="35"/>
      <c r="H22" s="18"/>
      <c r="I22" s="19"/>
      <c r="J22" s="19"/>
      <c r="K22" s="19"/>
    </row>
    <row r="23" spans="1:11" ht="70.5" customHeight="1">
      <c r="A23" s="40" t="s">
        <v>36</v>
      </c>
      <c r="B23" s="145" t="s">
        <v>145</v>
      </c>
      <c r="C23" s="146"/>
      <c r="D23" s="147"/>
      <c r="E23" s="40"/>
      <c r="F23" s="40"/>
      <c r="G23" s="35"/>
      <c r="H23" s="18"/>
      <c r="I23" s="19"/>
      <c r="J23" s="19"/>
      <c r="K23" s="19"/>
    </row>
    <row r="24" spans="1:11" ht="42.75" customHeight="1">
      <c r="A24" s="40" t="s">
        <v>38</v>
      </c>
      <c r="B24" s="145" t="s">
        <v>146</v>
      </c>
      <c r="C24" s="146"/>
      <c r="D24" s="147"/>
      <c r="E24" s="40"/>
      <c r="F24" s="40"/>
      <c r="G24" s="18"/>
      <c r="H24" s="18"/>
      <c r="I24" s="19"/>
      <c r="J24" s="19"/>
      <c r="K24" s="19"/>
    </row>
    <row r="25" spans="1:11" ht="60.75" customHeight="1">
      <c r="A25" s="40">
        <v>3</v>
      </c>
      <c r="B25" s="149" t="s">
        <v>40</v>
      </c>
      <c r="C25" s="146"/>
      <c r="D25" s="147"/>
      <c r="E25" s="13">
        <f>5-(E26+E27)</f>
        <v>5</v>
      </c>
      <c r="F25" s="42">
        <f t="shared" ref="F25:G25" si="3">ROUND(5-(F26+F27),1)</f>
        <v>5</v>
      </c>
      <c r="G25" s="15">
        <f t="shared" si="3"/>
        <v>5</v>
      </c>
      <c r="H25" s="40"/>
      <c r="I25" s="17"/>
      <c r="J25" s="17"/>
      <c r="K25" s="17"/>
    </row>
    <row r="26" spans="1:11" ht="100.5" customHeight="1">
      <c r="A26" s="40" t="s">
        <v>41</v>
      </c>
      <c r="B26" s="145" t="s">
        <v>42</v>
      </c>
      <c r="C26" s="146"/>
      <c r="D26" s="147"/>
      <c r="E26" s="40"/>
      <c r="F26" s="40"/>
      <c r="G26" s="18"/>
      <c r="H26" s="18"/>
      <c r="I26" s="19"/>
      <c r="J26" s="19"/>
      <c r="K26" s="19"/>
    </row>
    <row r="27" spans="1:11" ht="54.75" customHeight="1">
      <c r="A27" s="40" t="s">
        <v>43</v>
      </c>
      <c r="B27" s="145" t="s">
        <v>148</v>
      </c>
      <c r="C27" s="146"/>
      <c r="D27" s="147"/>
      <c r="E27" s="40"/>
      <c r="F27" s="40"/>
      <c r="G27" s="18"/>
      <c r="H27" s="18"/>
      <c r="I27" s="19"/>
      <c r="J27" s="19"/>
      <c r="K27" s="19"/>
    </row>
    <row r="28" spans="1:11" ht="149.25" customHeight="1">
      <c r="A28" s="21">
        <v>4</v>
      </c>
      <c r="B28" s="149" t="s">
        <v>45</v>
      </c>
      <c r="C28" s="146"/>
      <c r="D28" s="147"/>
      <c r="E28" s="13">
        <f>4-(E29+E30+E31)</f>
        <v>4</v>
      </c>
      <c r="F28" s="42">
        <f t="shared" ref="F28:G28" si="4">ROUND(4-(F29+F30+F31),1)</f>
        <v>4</v>
      </c>
      <c r="G28" s="15">
        <f t="shared" si="4"/>
        <v>4</v>
      </c>
      <c r="H28" s="20"/>
      <c r="I28" s="19"/>
      <c r="J28" s="19"/>
      <c r="K28" s="19"/>
    </row>
    <row r="29" spans="1:11" ht="54" customHeight="1">
      <c r="A29" s="40" t="s">
        <v>46</v>
      </c>
      <c r="B29" s="145" t="s">
        <v>47</v>
      </c>
      <c r="C29" s="146"/>
      <c r="D29" s="147"/>
      <c r="E29" s="40"/>
      <c r="F29" s="40"/>
      <c r="G29" s="18"/>
      <c r="H29" s="18"/>
      <c r="I29" s="19"/>
      <c r="J29" s="19"/>
      <c r="K29" s="19"/>
    </row>
    <row r="30" spans="1:11" ht="60.75" customHeight="1">
      <c r="A30" s="40" t="s">
        <v>48</v>
      </c>
      <c r="B30" s="145" t="s">
        <v>49</v>
      </c>
      <c r="C30" s="146"/>
      <c r="D30" s="147"/>
      <c r="E30" s="40"/>
      <c r="F30" s="40"/>
      <c r="G30" s="18"/>
      <c r="H30" s="18"/>
      <c r="I30" s="19"/>
      <c r="J30" s="19"/>
      <c r="K30" s="19"/>
    </row>
    <row r="31" spans="1:11" ht="52.5" customHeight="1">
      <c r="A31" s="40" t="s">
        <v>50</v>
      </c>
      <c r="B31" s="145" t="s">
        <v>51</v>
      </c>
      <c r="C31" s="146"/>
      <c r="D31" s="147"/>
      <c r="E31" s="40"/>
      <c r="F31" s="40"/>
      <c r="G31" s="18"/>
      <c r="H31" s="18"/>
      <c r="I31" s="19"/>
      <c r="J31" s="19"/>
      <c r="K31" s="19"/>
    </row>
    <row r="32" spans="1:11" ht="21.6" customHeight="1">
      <c r="A32" s="9" t="s">
        <v>52</v>
      </c>
      <c r="B32" s="149" t="s">
        <v>53</v>
      </c>
      <c r="C32" s="146"/>
      <c r="D32" s="147"/>
      <c r="E32" s="13">
        <f>E33+E35+E37+E39+E41+E43</f>
        <v>20</v>
      </c>
      <c r="F32" s="42">
        <f t="shared" ref="F32:G32" si="5">ROUND(F33+F35+F37+F39+F41+F43,1)</f>
        <v>14</v>
      </c>
      <c r="G32" s="15">
        <f t="shared" si="5"/>
        <v>0</v>
      </c>
      <c r="H32" s="9"/>
      <c r="I32" s="100"/>
      <c r="J32" s="100"/>
      <c r="K32" s="100"/>
    </row>
    <row r="33" spans="1:11" ht="67.900000000000006" customHeight="1">
      <c r="A33" s="40">
        <v>5</v>
      </c>
      <c r="B33" s="149" t="s">
        <v>150</v>
      </c>
      <c r="C33" s="146"/>
      <c r="D33" s="147"/>
      <c r="E33" s="13">
        <v>1</v>
      </c>
      <c r="F33" s="42">
        <f>IF(F34&gt;1,"1",F34)</f>
        <v>1</v>
      </c>
      <c r="G33" s="15">
        <f>G34</f>
        <v>0</v>
      </c>
      <c r="H33" s="40"/>
      <c r="I33" s="17"/>
      <c r="J33" s="17"/>
      <c r="K33" s="17"/>
    </row>
    <row r="34" spans="1:11" ht="117.75" customHeight="1">
      <c r="A34" s="40"/>
      <c r="B34" s="145" t="s">
        <v>151</v>
      </c>
      <c r="C34" s="146"/>
      <c r="D34" s="147"/>
      <c r="E34" s="13"/>
      <c r="F34" s="42">
        <v>1</v>
      </c>
      <c r="G34" s="15"/>
      <c r="H34" s="40"/>
      <c r="I34" s="17"/>
      <c r="J34" s="17"/>
      <c r="K34" s="17"/>
    </row>
    <row r="35" spans="1:11" ht="35.25" customHeight="1">
      <c r="A35" s="40">
        <v>6</v>
      </c>
      <c r="B35" s="149" t="s">
        <v>152</v>
      </c>
      <c r="C35" s="146"/>
      <c r="D35" s="147"/>
      <c r="E35" s="13">
        <v>2</v>
      </c>
      <c r="F35" s="42">
        <f>IF(F36&gt;2,"2",F36)</f>
        <v>1</v>
      </c>
      <c r="G35" s="15">
        <f>G36</f>
        <v>0</v>
      </c>
      <c r="H35" s="40"/>
      <c r="I35" s="17"/>
      <c r="J35" s="17"/>
      <c r="K35" s="17"/>
    </row>
    <row r="36" spans="1:11" ht="60.75" customHeight="1">
      <c r="A36" s="40"/>
      <c r="B36" s="145" t="s">
        <v>153</v>
      </c>
      <c r="C36" s="146"/>
      <c r="D36" s="147"/>
      <c r="E36" s="13"/>
      <c r="F36" s="42">
        <v>1</v>
      </c>
      <c r="G36" s="15"/>
      <c r="H36" s="40"/>
      <c r="I36" s="17"/>
      <c r="J36" s="17"/>
      <c r="K36" s="17"/>
    </row>
    <row r="37" spans="1:11" ht="52.5" customHeight="1">
      <c r="A37" s="40">
        <v>7</v>
      </c>
      <c r="B37" s="149" t="s">
        <v>58</v>
      </c>
      <c r="C37" s="146"/>
      <c r="D37" s="147"/>
      <c r="E37" s="13">
        <v>2</v>
      </c>
      <c r="F37" s="42">
        <f>IF(F38&gt;2,"2",F38)</f>
        <v>2</v>
      </c>
      <c r="G37" s="15">
        <f>G38</f>
        <v>0</v>
      </c>
      <c r="H37" s="40"/>
      <c r="I37" s="17"/>
      <c r="J37" s="17"/>
      <c r="K37" s="17"/>
    </row>
    <row r="38" spans="1:11" ht="68.25" customHeight="1">
      <c r="A38" s="40"/>
      <c r="B38" s="145" t="s">
        <v>155</v>
      </c>
      <c r="C38" s="146"/>
      <c r="D38" s="147"/>
      <c r="E38" s="13"/>
      <c r="F38" s="42">
        <v>2</v>
      </c>
      <c r="G38" s="15"/>
      <c r="H38" s="40"/>
      <c r="I38" s="17"/>
      <c r="J38" s="17"/>
      <c r="K38" s="17"/>
    </row>
    <row r="39" spans="1:11" ht="61.5" customHeight="1">
      <c r="A39" s="40">
        <v>8</v>
      </c>
      <c r="B39" s="149" t="s">
        <v>60</v>
      </c>
      <c r="C39" s="146"/>
      <c r="D39" s="147"/>
      <c r="E39" s="13">
        <v>2</v>
      </c>
      <c r="F39" s="42">
        <f>IF(F40&gt;2,"2",F40)</f>
        <v>2</v>
      </c>
      <c r="G39" s="15">
        <f>G40</f>
        <v>0</v>
      </c>
      <c r="H39" s="40"/>
      <c r="I39" s="17"/>
      <c r="J39" s="17"/>
      <c r="K39" s="17"/>
    </row>
    <row r="40" spans="1:11" ht="70.5" customHeight="1">
      <c r="A40" s="40"/>
      <c r="B40" s="145" t="s">
        <v>156</v>
      </c>
      <c r="C40" s="146"/>
      <c r="D40" s="147"/>
      <c r="E40" s="13"/>
      <c r="F40" s="42">
        <v>2</v>
      </c>
      <c r="G40" s="15"/>
      <c r="H40" s="40"/>
      <c r="I40" s="17"/>
      <c r="J40" s="17"/>
      <c r="K40" s="17"/>
    </row>
    <row r="41" spans="1:11" ht="165.6" customHeight="1">
      <c r="A41" s="40">
        <v>9</v>
      </c>
      <c r="B41" s="198" t="s">
        <v>489</v>
      </c>
      <c r="C41" s="199"/>
      <c r="D41" s="200"/>
      <c r="E41" s="13">
        <v>8</v>
      </c>
      <c r="F41" s="42">
        <v>8</v>
      </c>
      <c r="G41" s="15">
        <f>G42</f>
        <v>0</v>
      </c>
      <c r="H41" s="23" t="s">
        <v>490</v>
      </c>
      <c r="I41" s="17"/>
      <c r="J41" s="17"/>
      <c r="K41" s="17"/>
    </row>
    <row r="42" spans="1:11" ht="127.5" customHeight="1">
      <c r="A42" s="40"/>
      <c r="B42" s="145" t="s">
        <v>158</v>
      </c>
      <c r="C42" s="146"/>
      <c r="D42" s="147"/>
      <c r="E42" s="13"/>
      <c r="F42" s="42">
        <v>8</v>
      </c>
      <c r="G42" s="15"/>
      <c r="H42" s="40"/>
      <c r="I42" s="17"/>
      <c r="J42" s="17"/>
      <c r="K42" s="17"/>
    </row>
    <row r="43" spans="1:11" ht="45" customHeight="1">
      <c r="A43" s="40">
        <v>10</v>
      </c>
      <c r="B43" s="149" t="s">
        <v>160</v>
      </c>
      <c r="C43" s="146"/>
      <c r="D43" s="147"/>
      <c r="E43" s="13">
        <v>5</v>
      </c>
      <c r="F43" s="42">
        <f>IF(F44&gt;5,"5",F44)</f>
        <v>0</v>
      </c>
      <c r="G43" s="15">
        <f>G44</f>
        <v>0</v>
      </c>
      <c r="H43" s="40"/>
      <c r="I43" s="17"/>
      <c r="J43" s="17"/>
      <c r="K43" s="17"/>
    </row>
    <row r="44" spans="1:11" ht="154.9" customHeight="1">
      <c r="A44" s="40"/>
      <c r="B44" s="145" t="s">
        <v>161</v>
      </c>
      <c r="C44" s="146"/>
      <c r="D44" s="147"/>
      <c r="E44" s="13"/>
      <c r="F44" s="41">
        <v>0</v>
      </c>
      <c r="G44" s="15"/>
      <c r="H44" s="40"/>
      <c r="I44" s="17"/>
      <c r="J44" s="17"/>
      <c r="K44" s="17"/>
    </row>
    <row r="45" spans="1:11" ht="57.6" customHeight="1">
      <c r="A45" s="9" t="s">
        <v>69</v>
      </c>
      <c r="B45" s="149" t="s">
        <v>70</v>
      </c>
      <c r="C45" s="146"/>
      <c r="D45" s="147"/>
      <c r="E45" s="13">
        <v>60</v>
      </c>
      <c r="F45" s="42">
        <f t="shared" ref="F45:G45" si="6">SUM(F46:F51)</f>
        <v>60</v>
      </c>
      <c r="G45" s="15">
        <f t="shared" si="6"/>
        <v>0</v>
      </c>
      <c r="H45" s="9"/>
      <c r="I45" s="100"/>
      <c r="J45" s="100"/>
      <c r="K45" s="100"/>
    </row>
    <row r="46" spans="1:11" ht="22.15" customHeight="1">
      <c r="A46" s="40"/>
      <c r="B46" s="145" t="s">
        <v>71</v>
      </c>
      <c r="C46" s="146"/>
      <c r="D46" s="147"/>
      <c r="E46" s="40">
        <v>60</v>
      </c>
      <c r="F46" s="40">
        <v>60</v>
      </c>
      <c r="G46" s="40"/>
      <c r="H46" s="40"/>
      <c r="I46" s="17"/>
      <c r="J46" s="17"/>
      <c r="K46" s="17"/>
    </row>
    <row r="47" spans="1:11" ht="18.600000000000001" customHeight="1">
      <c r="A47" s="40"/>
      <c r="B47" s="145" t="s">
        <v>72</v>
      </c>
      <c r="C47" s="146"/>
      <c r="D47" s="147"/>
      <c r="E47" s="40">
        <v>50</v>
      </c>
      <c r="F47" s="40"/>
      <c r="G47" s="40"/>
      <c r="H47" s="40"/>
      <c r="I47" s="17"/>
      <c r="J47" s="17"/>
      <c r="K47" s="17"/>
    </row>
    <row r="48" spans="1:11" ht="19.899999999999999" customHeight="1">
      <c r="A48" s="40"/>
      <c r="B48" s="145" t="s">
        <v>73</v>
      </c>
      <c r="C48" s="146"/>
      <c r="D48" s="147"/>
      <c r="E48" s="40">
        <v>40</v>
      </c>
      <c r="F48" s="40"/>
      <c r="G48" s="40"/>
      <c r="H48" s="40"/>
      <c r="I48" s="17"/>
      <c r="J48" s="17"/>
      <c r="K48" s="17"/>
    </row>
    <row r="49" spans="1:11" ht="19.149999999999999" customHeight="1">
      <c r="A49" s="40"/>
      <c r="B49" s="145" t="s">
        <v>74</v>
      </c>
      <c r="C49" s="146"/>
      <c r="D49" s="147"/>
      <c r="E49" s="40">
        <v>30</v>
      </c>
      <c r="F49" s="40"/>
      <c r="G49" s="40"/>
      <c r="H49" s="40"/>
      <c r="I49" s="17"/>
      <c r="J49" s="17"/>
      <c r="K49" s="17"/>
    </row>
    <row r="50" spans="1:11" ht="21.6" customHeight="1">
      <c r="A50" s="40"/>
      <c r="B50" s="145" t="s">
        <v>75</v>
      </c>
      <c r="C50" s="146"/>
      <c r="D50" s="147"/>
      <c r="E50" s="40">
        <v>20</v>
      </c>
      <c r="F50" s="40"/>
      <c r="G50" s="40"/>
      <c r="H50" s="40"/>
      <c r="I50" s="17"/>
      <c r="J50" s="17"/>
      <c r="K50" s="17"/>
    </row>
    <row r="51" spans="1:11" ht="19.899999999999999" customHeight="1">
      <c r="A51" s="40"/>
      <c r="B51" s="145" t="s">
        <v>76</v>
      </c>
      <c r="C51" s="146"/>
      <c r="D51" s="147"/>
      <c r="E51" s="40">
        <v>0</v>
      </c>
      <c r="F51" s="40"/>
      <c r="G51" s="40"/>
      <c r="H51" s="40"/>
      <c r="I51" s="17"/>
      <c r="J51" s="17"/>
      <c r="K51" s="17"/>
    </row>
    <row r="52" spans="1:11" ht="19.149999999999999" customHeight="1">
      <c r="A52" s="9"/>
      <c r="B52" s="148" t="s">
        <v>77</v>
      </c>
      <c r="C52" s="146"/>
      <c r="D52" s="147"/>
      <c r="E52" s="9">
        <f t="shared" ref="E52:G52" si="7">E14+E32+E45</f>
        <v>100</v>
      </c>
      <c r="F52" s="22">
        <f t="shared" si="7"/>
        <v>94</v>
      </c>
      <c r="G52" s="15">
        <f t="shared" si="7"/>
        <v>20</v>
      </c>
      <c r="H52" s="9"/>
      <c r="I52" s="100"/>
      <c r="J52" s="100"/>
      <c r="K52" s="100"/>
    </row>
    <row r="53" spans="1:11" ht="22.15" customHeight="1">
      <c r="A53" s="23"/>
      <c r="B53" s="165" t="s">
        <v>78</v>
      </c>
      <c r="C53" s="146"/>
      <c r="D53" s="147"/>
      <c r="E53" s="23"/>
      <c r="F53" s="23"/>
      <c r="G53" s="23"/>
      <c r="H53" s="23"/>
      <c r="I53" s="108"/>
      <c r="J53" s="108"/>
      <c r="K53" s="108"/>
    </row>
    <row r="54" spans="1:11" ht="53.25" customHeight="1">
      <c r="A54" s="23"/>
      <c r="B54" s="148" t="s">
        <v>79</v>
      </c>
      <c r="C54" s="146"/>
      <c r="D54" s="147"/>
      <c r="E54" s="9">
        <f>E52-E53</f>
        <v>100</v>
      </c>
      <c r="F54" s="22">
        <f t="shared" ref="F54:G54" si="8">ROUND(F52-F53,1)</f>
        <v>94</v>
      </c>
      <c r="G54" s="15">
        <f t="shared" si="8"/>
        <v>20</v>
      </c>
      <c r="H54" s="9"/>
      <c r="I54" s="108"/>
      <c r="J54" s="108"/>
      <c r="K54" s="108"/>
    </row>
    <row r="55" spans="1:11" ht="53.25" customHeight="1">
      <c r="A55" s="49"/>
      <c r="B55" s="50"/>
      <c r="C55" s="51"/>
      <c r="D55" s="51"/>
      <c r="E55" s="50"/>
      <c r="F55" s="52"/>
      <c r="G55" s="53"/>
      <c r="H55" s="50"/>
      <c r="I55" s="108"/>
      <c r="J55" s="108"/>
      <c r="K55" s="108"/>
    </row>
    <row r="56" spans="1:11" ht="53.25" customHeight="1">
      <c r="A56" s="49"/>
      <c r="B56" s="50"/>
      <c r="C56" s="51"/>
      <c r="D56" s="51"/>
      <c r="E56" s="50"/>
      <c r="F56" s="52"/>
      <c r="G56" s="53"/>
      <c r="H56" s="50"/>
      <c r="I56" s="108"/>
      <c r="J56" s="108"/>
      <c r="K56" s="108"/>
    </row>
    <row r="57" spans="1:11" ht="64.5" customHeight="1">
      <c r="A57" s="49"/>
      <c r="B57" s="50"/>
      <c r="C57" s="51"/>
      <c r="D57" s="51"/>
      <c r="E57" s="50"/>
      <c r="F57" s="52"/>
      <c r="G57" s="53"/>
      <c r="H57" s="50"/>
      <c r="I57" s="108"/>
      <c r="J57" s="108"/>
      <c r="K57" s="108"/>
    </row>
    <row r="58" spans="1:11" ht="23.25" customHeight="1">
      <c r="A58" s="108"/>
      <c r="B58" s="100"/>
      <c r="C58" s="100"/>
      <c r="D58" s="100"/>
      <c r="E58" s="108"/>
      <c r="F58" s="108"/>
      <c r="G58" s="108"/>
      <c r="H58" s="108"/>
      <c r="I58" s="108"/>
      <c r="J58" s="108"/>
      <c r="K58" s="108"/>
    </row>
    <row r="59" spans="1:11" ht="20.25" customHeight="1">
      <c r="A59" s="108"/>
      <c r="B59" s="150" t="s">
        <v>80</v>
      </c>
      <c r="C59" s="151"/>
      <c r="D59" s="151"/>
      <c r="E59" s="108"/>
      <c r="F59" s="108"/>
      <c r="G59" s="108"/>
      <c r="H59" s="108"/>
      <c r="I59" s="108"/>
      <c r="J59" s="108"/>
      <c r="K59" s="108"/>
    </row>
    <row r="60" spans="1:11" ht="32.25" customHeight="1">
      <c r="A60" s="166" t="s">
        <v>81</v>
      </c>
      <c r="B60" s="159"/>
      <c r="C60" s="167"/>
      <c r="D60" s="170" t="s">
        <v>82</v>
      </c>
      <c r="E60" s="156" t="s">
        <v>83</v>
      </c>
      <c r="F60" s="147"/>
      <c r="G60" s="156" t="s">
        <v>84</v>
      </c>
      <c r="H60" s="147"/>
      <c r="I60" s="6"/>
      <c r="J60" s="6"/>
      <c r="K60" s="6"/>
    </row>
    <row r="61" spans="1:11" ht="82.15" customHeight="1">
      <c r="A61" s="168"/>
      <c r="B61" s="163"/>
      <c r="C61" s="169"/>
      <c r="D61" s="171"/>
      <c r="E61" s="10" t="s">
        <v>85</v>
      </c>
      <c r="F61" s="10" t="s">
        <v>86</v>
      </c>
      <c r="G61" s="10" t="s">
        <v>87</v>
      </c>
      <c r="H61" s="10" t="s">
        <v>88</v>
      </c>
      <c r="I61" s="6"/>
      <c r="J61" s="6"/>
      <c r="K61" s="6"/>
    </row>
    <row r="62" spans="1:11" ht="44.45" customHeight="1">
      <c r="A62" s="160" t="s">
        <v>89</v>
      </c>
      <c r="B62" s="146"/>
      <c r="C62" s="147"/>
      <c r="D62" s="40" t="s">
        <v>90</v>
      </c>
      <c r="E62" s="24">
        <f>IF(AND(90&lt;=F54,F54&lt;100),F54,"")</f>
        <v>94</v>
      </c>
      <c r="F62" s="40" t="str">
        <f>IF(AND(90&lt;=G54,G54&lt;=100),G54,"")</f>
        <v/>
      </c>
      <c r="G62" s="40" t="str">
        <f t="shared" ref="G62:H65" si="9">IF(ISNUMBER(E62)=TRUE,"X","")</f>
        <v>X</v>
      </c>
      <c r="H62" s="40" t="str">
        <f t="shared" si="9"/>
        <v/>
      </c>
      <c r="I62" s="108"/>
      <c r="J62" s="108"/>
      <c r="K62" s="108"/>
    </row>
    <row r="63" spans="1:11" ht="50.45" customHeight="1">
      <c r="A63" s="160" t="s">
        <v>91</v>
      </c>
      <c r="B63" s="146"/>
      <c r="C63" s="147"/>
      <c r="D63" s="40" t="s">
        <v>92</v>
      </c>
      <c r="E63" s="40" t="str">
        <f t="shared" ref="E63:F63" si="10">IF(AND(75&lt;=F54,F54&lt;90),F54,"")</f>
        <v/>
      </c>
      <c r="F63" s="40" t="str">
        <f t="shared" si="10"/>
        <v/>
      </c>
      <c r="G63" s="40" t="str">
        <f t="shared" si="9"/>
        <v/>
      </c>
      <c r="H63" s="40" t="str">
        <f t="shared" si="9"/>
        <v/>
      </c>
      <c r="I63" s="108"/>
      <c r="J63" s="108"/>
      <c r="K63" s="108"/>
    </row>
    <row r="64" spans="1:11" ht="57.6" customHeight="1">
      <c r="A64" s="160" t="s">
        <v>93</v>
      </c>
      <c r="B64" s="146"/>
      <c r="C64" s="147"/>
      <c r="D64" s="40" t="s">
        <v>94</v>
      </c>
      <c r="E64" s="40" t="str">
        <f t="shared" ref="E64:F64" si="11">IF(AND(50&lt;=F54,F54&lt;75),F54,"")</f>
        <v/>
      </c>
      <c r="F64" s="40" t="str">
        <f t="shared" si="11"/>
        <v/>
      </c>
      <c r="G64" s="40" t="str">
        <f t="shared" si="9"/>
        <v/>
      </c>
      <c r="H64" s="40" t="str">
        <f t="shared" si="9"/>
        <v/>
      </c>
      <c r="I64" s="108"/>
      <c r="J64" s="108"/>
      <c r="K64" s="108"/>
    </row>
    <row r="65" spans="1:11" ht="40.15" customHeight="1">
      <c r="A65" s="160" t="s">
        <v>95</v>
      </c>
      <c r="B65" s="146"/>
      <c r="C65" s="147"/>
      <c r="D65" s="40" t="s">
        <v>96</v>
      </c>
      <c r="E65" s="40" t="str">
        <f t="shared" ref="E65:F65" si="12">IF(AND(0&lt;F54,F54&lt;50),F54,"")</f>
        <v/>
      </c>
      <c r="F65" s="25">
        <f t="shared" si="12"/>
        <v>20</v>
      </c>
      <c r="G65" s="40" t="str">
        <f t="shared" si="9"/>
        <v/>
      </c>
      <c r="H65" s="26" t="str">
        <f t="shared" si="9"/>
        <v>X</v>
      </c>
      <c r="I65" s="108"/>
      <c r="J65" s="108"/>
      <c r="K65" s="108"/>
    </row>
    <row r="66" spans="1:11" ht="15.75" customHeight="1">
      <c r="A66" s="108"/>
      <c r="B66" s="2"/>
      <c r="C66" s="108"/>
      <c r="D66" s="108"/>
      <c r="E66" s="108"/>
      <c r="F66" s="108"/>
      <c r="G66" s="108"/>
      <c r="H66" s="108"/>
      <c r="I66" s="108"/>
      <c r="J66" s="108"/>
      <c r="K66" s="108"/>
    </row>
    <row r="67" spans="1:11" ht="20.25" customHeight="1">
      <c r="A67" s="27"/>
      <c r="B67" s="28"/>
      <c r="C67" s="27"/>
      <c r="D67" s="161" t="s">
        <v>496</v>
      </c>
      <c r="E67" s="151"/>
      <c r="F67" s="151"/>
      <c r="G67" s="151"/>
      <c r="H67" s="151"/>
      <c r="I67" s="27"/>
      <c r="J67" s="27"/>
      <c r="K67" s="27"/>
    </row>
    <row r="68" spans="1:11" ht="35.25" customHeight="1">
      <c r="A68" s="100"/>
      <c r="B68" s="100"/>
      <c r="C68" s="100"/>
      <c r="D68" s="153" t="s">
        <v>98</v>
      </c>
      <c r="E68" s="153"/>
      <c r="F68" s="153"/>
      <c r="G68" s="153"/>
      <c r="H68" s="153"/>
      <c r="I68" s="100"/>
      <c r="J68" s="100"/>
      <c r="K68" s="100"/>
    </row>
    <row r="69" spans="1:11" ht="15.75" customHeight="1">
      <c r="A69" s="108"/>
      <c r="B69" s="2"/>
      <c r="C69" s="108"/>
      <c r="D69" s="30"/>
      <c r="E69" s="30"/>
      <c r="F69" s="30"/>
      <c r="G69" s="30"/>
      <c r="H69" s="30"/>
      <c r="I69" s="108"/>
      <c r="J69" s="108"/>
      <c r="K69" s="108"/>
    </row>
    <row r="70" spans="1:11" ht="15.75" customHeight="1">
      <c r="A70" s="108"/>
      <c r="B70" s="2"/>
      <c r="C70" s="108"/>
      <c r="D70" s="30"/>
      <c r="E70" s="30"/>
      <c r="F70" s="30"/>
      <c r="G70" s="30"/>
      <c r="H70" s="30"/>
      <c r="I70" s="108"/>
      <c r="J70" s="108"/>
      <c r="K70" s="108"/>
    </row>
    <row r="71" spans="1:11" ht="15.75" customHeight="1">
      <c r="A71" s="108"/>
      <c r="B71" s="2"/>
      <c r="C71" s="108"/>
      <c r="D71" s="108"/>
      <c r="E71" s="108"/>
      <c r="F71" s="108"/>
      <c r="G71" s="108"/>
      <c r="H71" s="108"/>
      <c r="I71" s="108"/>
      <c r="J71" s="108"/>
      <c r="K71" s="108"/>
    </row>
    <row r="72" spans="1:11" ht="15.75" customHeight="1">
      <c r="A72" s="108"/>
      <c r="B72" s="2"/>
      <c r="C72" s="108"/>
      <c r="D72" s="164" t="s">
        <v>461</v>
      </c>
      <c r="E72" s="164"/>
      <c r="F72" s="164"/>
      <c r="G72" s="164"/>
      <c r="H72" s="164"/>
      <c r="I72" s="108"/>
      <c r="J72" s="108"/>
      <c r="K72" s="108"/>
    </row>
    <row r="73" spans="1:11" ht="15.75" customHeight="1">
      <c r="A73" s="108"/>
      <c r="B73" s="2"/>
      <c r="C73" s="108"/>
      <c r="D73" s="108"/>
      <c r="E73" s="108"/>
      <c r="F73" s="108"/>
      <c r="G73" s="108"/>
      <c r="H73" s="108"/>
      <c r="I73" s="108"/>
      <c r="J73" s="108"/>
      <c r="K73" s="108"/>
    </row>
    <row r="74" spans="1:11" ht="24.75" customHeight="1">
      <c r="A74" s="108"/>
      <c r="B74" s="162" t="s">
        <v>100</v>
      </c>
      <c r="C74" s="163"/>
      <c r="D74" s="163"/>
      <c r="E74" s="163"/>
      <c r="F74" s="163"/>
      <c r="G74" s="163"/>
      <c r="H74" s="163"/>
      <c r="I74" s="108"/>
      <c r="J74" s="108"/>
      <c r="K74" s="108"/>
    </row>
    <row r="75" spans="1:11" ht="106.5" customHeight="1">
      <c r="A75" s="108"/>
      <c r="B75" s="157" t="s">
        <v>101</v>
      </c>
      <c r="C75" s="146"/>
      <c r="D75" s="146"/>
      <c r="E75" s="146"/>
      <c r="F75" s="146"/>
      <c r="G75" s="146"/>
      <c r="H75" s="147"/>
      <c r="I75" s="108"/>
      <c r="J75" s="108"/>
      <c r="K75" s="108"/>
    </row>
    <row r="76" spans="1:11" ht="24.75" customHeight="1">
      <c r="A76" s="108"/>
      <c r="B76" s="32"/>
      <c r="C76" s="108"/>
      <c r="D76" s="158" t="s">
        <v>497</v>
      </c>
      <c r="E76" s="159"/>
      <c r="F76" s="159"/>
      <c r="G76" s="159"/>
      <c r="H76" s="159"/>
      <c r="I76" s="108"/>
      <c r="J76" s="108"/>
      <c r="K76" s="108"/>
    </row>
    <row r="77" spans="1:11" ht="21" customHeight="1">
      <c r="A77" s="108"/>
      <c r="B77" s="29"/>
      <c r="C77" s="108"/>
      <c r="D77" s="154" t="s">
        <v>103</v>
      </c>
      <c r="E77" s="151"/>
      <c r="F77" s="151"/>
      <c r="G77" s="151"/>
      <c r="H77" s="151"/>
      <c r="I77" s="108"/>
      <c r="J77" s="108"/>
      <c r="K77" s="108"/>
    </row>
    <row r="78" spans="1:11" ht="15.75" customHeight="1">
      <c r="A78" s="108"/>
      <c r="B78" s="2"/>
      <c r="C78" s="108"/>
      <c r="D78" s="108"/>
      <c r="E78" s="108"/>
      <c r="F78" s="108"/>
      <c r="G78" s="108"/>
      <c r="H78" s="108"/>
      <c r="I78" s="108"/>
      <c r="J78" s="108"/>
      <c r="K78" s="108"/>
    </row>
    <row r="79" spans="1:11" ht="15.75" customHeight="1">
      <c r="A79" s="108"/>
      <c r="B79" s="2"/>
      <c r="C79" s="108"/>
      <c r="D79" s="108"/>
      <c r="E79" s="108"/>
      <c r="F79" s="108"/>
      <c r="G79" s="108"/>
      <c r="H79" s="108"/>
      <c r="I79" s="108"/>
      <c r="J79" s="108"/>
      <c r="K79" s="108"/>
    </row>
    <row r="80" spans="1:11" ht="15.75" customHeight="1">
      <c r="A80" s="108"/>
      <c r="B80" s="2"/>
      <c r="C80" s="108"/>
      <c r="D80" s="108"/>
      <c r="E80" s="108"/>
      <c r="F80" s="108"/>
      <c r="G80" s="108"/>
      <c r="H80" s="108"/>
      <c r="I80" s="108"/>
      <c r="J80" s="108"/>
      <c r="K80" s="108"/>
    </row>
    <row r="81" spans="1:11" ht="15.75" customHeight="1">
      <c r="A81" s="108"/>
      <c r="B81" s="2"/>
      <c r="C81" s="108"/>
      <c r="D81" s="108"/>
      <c r="E81" s="108"/>
      <c r="F81" s="108"/>
      <c r="G81" s="108"/>
      <c r="H81" s="108"/>
      <c r="I81" s="108"/>
      <c r="J81" s="108"/>
      <c r="K81" s="108"/>
    </row>
    <row r="82" spans="1:11" ht="15.75" customHeight="1">
      <c r="A82" s="108"/>
      <c r="B82" s="2"/>
      <c r="C82" s="108"/>
      <c r="D82" s="108"/>
      <c r="E82" s="108"/>
      <c r="F82" s="108"/>
      <c r="G82" s="108"/>
      <c r="H82" s="108"/>
      <c r="I82" s="108"/>
      <c r="J82" s="108"/>
      <c r="K82" s="108"/>
    </row>
    <row r="83" spans="1:11" ht="15.75" customHeight="1">
      <c r="A83" s="108"/>
      <c r="B83" s="2"/>
      <c r="C83" s="108"/>
      <c r="D83" s="108"/>
      <c r="E83" s="108"/>
      <c r="F83" s="108"/>
      <c r="G83" s="108"/>
      <c r="H83" s="108"/>
      <c r="I83" s="108"/>
      <c r="J83" s="108"/>
      <c r="K83" s="108"/>
    </row>
    <row r="84" spans="1:11" ht="15.75" customHeight="1">
      <c r="A84" s="108"/>
      <c r="B84" s="2"/>
      <c r="C84" s="108"/>
      <c r="D84" s="108"/>
      <c r="E84" s="108"/>
      <c r="F84" s="108"/>
      <c r="G84" s="108"/>
      <c r="H84" s="108"/>
      <c r="I84" s="108"/>
      <c r="J84" s="108"/>
      <c r="K84" s="108"/>
    </row>
    <row r="85" spans="1:11" ht="15.75" customHeight="1">
      <c r="A85" s="108"/>
      <c r="B85" s="2"/>
      <c r="C85" s="108"/>
      <c r="D85" s="108"/>
      <c r="E85" s="108"/>
      <c r="F85" s="108"/>
      <c r="G85" s="108"/>
      <c r="H85" s="108"/>
      <c r="I85" s="108"/>
      <c r="J85" s="108"/>
      <c r="K85" s="108"/>
    </row>
    <row r="86" spans="1:11" ht="15.75" customHeight="1">
      <c r="A86" s="108"/>
      <c r="B86" s="2"/>
      <c r="C86" s="108"/>
      <c r="D86" s="108"/>
      <c r="E86" s="108"/>
      <c r="F86" s="108"/>
      <c r="G86" s="108"/>
      <c r="H86" s="108"/>
      <c r="I86" s="108"/>
      <c r="J86" s="108"/>
      <c r="K86" s="108"/>
    </row>
    <row r="87" spans="1:11" ht="15.75" customHeight="1">
      <c r="A87" s="108"/>
      <c r="B87" s="2"/>
      <c r="C87" s="108"/>
      <c r="D87" s="108"/>
      <c r="E87" s="108"/>
      <c r="F87" s="108"/>
      <c r="G87" s="108"/>
      <c r="H87" s="108"/>
      <c r="I87" s="108"/>
      <c r="J87" s="108"/>
      <c r="K87" s="108"/>
    </row>
    <row r="88" spans="1:11" ht="15.75" customHeight="1">
      <c r="A88" s="108"/>
      <c r="B88" s="2"/>
      <c r="C88" s="108"/>
      <c r="D88" s="108"/>
      <c r="E88" s="108"/>
      <c r="F88" s="108"/>
      <c r="G88" s="108"/>
      <c r="H88" s="108"/>
      <c r="I88" s="108"/>
      <c r="J88" s="108"/>
      <c r="K88" s="108"/>
    </row>
    <row r="89" spans="1:11" ht="15.75" customHeight="1">
      <c r="A89" s="108"/>
      <c r="B89" s="2"/>
      <c r="C89" s="108"/>
      <c r="D89" s="108"/>
      <c r="E89" s="108"/>
      <c r="F89" s="108"/>
      <c r="G89" s="108"/>
      <c r="H89" s="108"/>
      <c r="I89" s="108"/>
      <c r="J89" s="108"/>
      <c r="K89" s="108"/>
    </row>
    <row r="90" spans="1:11" ht="15.75" customHeight="1">
      <c r="A90" s="108"/>
      <c r="B90" s="2"/>
      <c r="C90" s="108"/>
      <c r="D90" s="108"/>
      <c r="E90" s="108"/>
      <c r="F90" s="108"/>
      <c r="G90" s="108"/>
      <c r="H90" s="108"/>
      <c r="I90" s="108"/>
      <c r="J90" s="108"/>
      <c r="K90" s="108"/>
    </row>
    <row r="91" spans="1:11" ht="15.75" customHeight="1">
      <c r="A91" s="108"/>
      <c r="B91" s="2"/>
      <c r="C91" s="108"/>
      <c r="D91" s="108"/>
      <c r="E91" s="108"/>
      <c r="F91" s="108"/>
      <c r="G91" s="108"/>
      <c r="H91" s="108"/>
      <c r="I91" s="108"/>
      <c r="J91" s="108"/>
      <c r="K91" s="108"/>
    </row>
    <row r="92" spans="1:11" ht="15.75" customHeight="1">
      <c r="A92" s="108"/>
      <c r="B92" s="2"/>
      <c r="C92" s="108"/>
      <c r="D92" s="108"/>
      <c r="E92" s="108"/>
      <c r="F92" s="108"/>
      <c r="G92" s="108"/>
      <c r="H92" s="108"/>
      <c r="I92" s="108"/>
      <c r="J92" s="108"/>
      <c r="K92" s="108"/>
    </row>
    <row r="93" spans="1:11" ht="15.75" customHeight="1">
      <c r="A93" s="108"/>
      <c r="B93" s="2"/>
      <c r="C93" s="108"/>
      <c r="D93" s="108"/>
      <c r="E93" s="108"/>
      <c r="F93" s="108"/>
      <c r="G93" s="108"/>
      <c r="H93" s="108"/>
      <c r="I93" s="108"/>
      <c r="J93" s="108"/>
      <c r="K93" s="108"/>
    </row>
    <row r="94" spans="1:11" ht="15.75" customHeight="1">
      <c r="A94" s="108"/>
      <c r="B94" s="2"/>
      <c r="C94" s="108"/>
      <c r="D94" s="108"/>
      <c r="E94" s="108"/>
      <c r="F94" s="108"/>
      <c r="G94" s="108"/>
      <c r="H94" s="108"/>
      <c r="I94" s="108"/>
      <c r="J94" s="108"/>
      <c r="K94" s="108"/>
    </row>
    <row r="95" spans="1:11" ht="15.75" customHeight="1">
      <c r="A95" s="108"/>
      <c r="B95" s="2"/>
      <c r="C95" s="108"/>
      <c r="D95" s="108"/>
      <c r="E95" s="108"/>
      <c r="F95" s="108"/>
      <c r="G95" s="108"/>
      <c r="H95" s="108"/>
      <c r="I95" s="108"/>
      <c r="J95" s="108"/>
      <c r="K95" s="108"/>
    </row>
    <row r="96" spans="1:11" ht="15.75" customHeight="1">
      <c r="A96" s="108"/>
      <c r="B96" s="2"/>
      <c r="C96" s="108"/>
      <c r="D96" s="108"/>
      <c r="E96" s="108"/>
      <c r="F96" s="108"/>
      <c r="G96" s="108"/>
      <c r="H96" s="108"/>
      <c r="I96" s="108"/>
      <c r="J96" s="108"/>
      <c r="K96" s="108"/>
    </row>
    <row r="97" spans="1:11" ht="15.75" customHeight="1">
      <c r="A97" s="108"/>
      <c r="B97" s="2"/>
      <c r="C97" s="108"/>
      <c r="D97" s="108"/>
      <c r="E97" s="108"/>
      <c r="F97" s="108"/>
      <c r="G97" s="108"/>
      <c r="H97" s="108"/>
      <c r="I97" s="108"/>
      <c r="J97" s="108"/>
      <c r="K97" s="108"/>
    </row>
    <row r="98" spans="1:11" ht="15.75" customHeight="1">
      <c r="A98" s="108"/>
      <c r="B98" s="2"/>
      <c r="C98" s="108"/>
      <c r="D98" s="108"/>
      <c r="E98" s="108"/>
      <c r="F98" s="108"/>
      <c r="G98" s="108"/>
      <c r="H98" s="108"/>
      <c r="I98" s="108"/>
      <c r="J98" s="108"/>
      <c r="K98" s="108"/>
    </row>
    <row r="99" spans="1:11" ht="15.75" customHeight="1">
      <c r="A99" s="108"/>
      <c r="B99" s="2"/>
      <c r="C99" s="108"/>
      <c r="D99" s="108"/>
      <c r="E99" s="108"/>
      <c r="F99" s="108"/>
      <c r="G99" s="108"/>
      <c r="H99" s="108"/>
      <c r="I99" s="108"/>
      <c r="J99" s="108"/>
      <c r="K99" s="108"/>
    </row>
    <row r="100" spans="1:11" ht="15.75" customHeight="1">
      <c r="A100" s="108"/>
      <c r="B100" s="2"/>
      <c r="C100" s="108"/>
      <c r="D100" s="108"/>
      <c r="E100" s="108"/>
      <c r="F100" s="108"/>
      <c r="G100" s="108"/>
      <c r="H100" s="108"/>
      <c r="I100" s="108"/>
      <c r="J100" s="108"/>
      <c r="K100" s="108"/>
    </row>
    <row r="101" spans="1:11" ht="15.75" customHeight="1">
      <c r="A101" s="108"/>
      <c r="B101" s="2"/>
      <c r="C101" s="108"/>
      <c r="D101" s="108"/>
      <c r="E101" s="108"/>
      <c r="F101" s="108"/>
      <c r="G101" s="108"/>
      <c r="H101" s="108"/>
      <c r="I101" s="108"/>
      <c r="J101" s="108"/>
      <c r="K101" s="108"/>
    </row>
    <row r="102" spans="1:11" ht="15.75" customHeight="1">
      <c r="A102" s="108"/>
      <c r="B102" s="2"/>
      <c r="C102" s="108"/>
      <c r="D102" s="108"/>
      <c r="E102" s="108"/>
      <c r="F102" s="108"/>
      <c r="G102" s="108"/>
      <c r="H102" s="108"/>
      <c r="I102" s="108"/>
      <c r="J102" s="108"/>
      <c r="K102" s="108"/>
    </row>
    <row r="103" spans="1:11" ht="15.75" customHeight="1">
      <c r="A103" s="108"/>
      <c r="B103" s="2"/>
      <c r="C103" s="108"/>
      <c r="D103" s="108"/>
      <c r="E103" s="108"/>
      <c r="F103" s="108"/>
      <c r="G103" s="108"/>
      <c r="H103" s="108"/>
      <c r="I103" s="108"/>
      <c r="J103" s="108"/>
      <c r="K103" s="108"/>
    </row>
    <row r="104" spans="1:11" ht="15.75" customHeight="1">
      <c r="A104" s="108"/>
      <c r="B104" s="2"/>
      <c r="C104" s="108"/>
      <c r="D104" s="108"/>
      <c r="E104" s="108"/>
      <c r="F104" s="108"/>
      <c r="G104" s="108"/>
      <c r="H104" s="108"/>
      <c r="I104" s="108"/>
      <c r="J104" s="108"/>
      <c r="K104" s="108"/>
    </row>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sheetData>
  <autoFilter ref="A12:H54" xr:uid="{00000000-0009-0000-0000-000002000000}"/>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9:D59"/>
    <mergeCell ref="A60:C61"/>
    <mergeCell ref="D60:D61"/>
    <mergeCell ref="D77:H77"/>
    <mergeCell ref="G60:H60"/>
    <mergeCell ref="A62:C62"/>
    <mergeCell ref="A63:C63"/>
    <mergeCell ref="A64:C64"/>
    <mergeCell ref="A65:C65"/>
    <mergeCell ref="D67:H67"/>
    <mergeCell ref="E60:F60"/>
    <mergeCell ref="D68:H68"/>
    <mergeCell ref="D72:H72"/>
    <mergeCell ref="B74:H74"/>
    <mergeCell ref="B75:H75"/>
    <mergeCell ref="D76:H76"/>
  </mergeCells>
  <printOptions horizontalCentered="1"/>
  <pageMargins left="0.31" right="0.3" top="0.45" bottom="0.37" header="0" footer="0"/>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K1001"/>
  <sheetViews>
    <sheetView workbookViewId="0">
      <selection activeCell="N14" sqref="N14"/>
    </sheetView>
  </sheetViews>
  <sheetFormatPr defaultColWidth="14.42578125" defaultRowHeight="15" customHeight="1"/>
  <cols>
    <col min="1" max="1" width="5.42578125" style="99" customWidth="1"/>
    <col min="2" max="2" width="27.140625" style="99" customWidth="1"/>
    <col min="3" max="3" width="11" style="99" customWidth="1"/>
    <col min="4" max="4" width="10.5703125" style="99" customWidth="1"/>
    <col min="5" max="5" width="11.5703125" style="99" customWidth="1"/>
    <col min="6" max="6" width="10.5703125" style="99" customWidth="1"/>
    <col min="7" max="7" width="10.140625" style="99" customWidth="1"/>
    <col min="8" max="8" width="11.28515625" style="99" customWidth="1"/>
    <col min="9" max="11" width="8.7109375" style="99" customWidth="1"/>
    <col min="12" max="16384" width="14.42578125" style="99"/>
  </cols>
  <sheetData>
    <row r="1" spans="1:11" ht="15.75" customHeight="1">
      <c r="A1" s="108"/>
      <c r="B1" s="2"/>
      <c r="C1" s="108"/>
      <c r="D1" s="108"/>
      <c r="E1" s="108"/>
      <c r="F1" s="108"/>
      <c r="G1" s="108"/>
      <c r="H1" s="3" t="s">
        <v>134</v>
      </c>
      <c r="I1" s="108"/>
      <c r="J1" s="108"/>
      <c r="K1" s="108"/>
    </row>
    <row r="2" spans="1:11" ht="48.75" customHeight="1">
      <c r="A2" s="153" t="s">
        <v>1</v>
      </c>
      <c r="B2" s="151"/>
      <c r="C2" s="151"/>
      <c r="D2" s="153" t="s">
        <v>2</v>
      </c>
      <c r="E2" s="151"/>
      <c r="F2" s="151"/>
      <c r="G2" s="151"/>
      <c r="H2" s="151"/>
      <c r="I2" s="100"/>
      <c r="J2" s="100"/>
      <c r="K2" s="100"/>
    </row>
    <row r="3" spans="1:11" ht="8.25" customHeight="1">
      <c r="A3" s="154"/>
      <c r="B3" s="151"/>
      <c r="C3" s="100"/>
      <c r="D3" s="5"/>
      <c r="E3" s="5"/>
      <c r="F3" s="5"/>
      <c r="G3" s="5"/>
      <c r="H3" s="5"/>
      <c r="I3" s="100"/>
      <c r="J3" s="100"/>
      <c r="K3" s="100"/>
    </row>
    <row r="4" spans="1:11" ht="13.5" customHeight="1">
      <c r="A4" s="108"/>
      <c r="B4" s="108"/>
      <c r="C4" s="108"/>
      <c r="D4" s="108"/>
      <c r="E4" s="108"/>
      <c r="F4" s="108"/>
      <c r="G4" s="108"/>
      <c r="H4" s="108"/>
      <c r="I4" s="108"/>
      <c r="J4" s="108"/>
      <c r="K4" s="108"/>
    </row>
    <row r="5" spans="1:11" ht="39.75" customHeight="1">
      <c r="A5" s="155" t="s">
        <v>495</v>
      </c>
      <c r="B5" s="151"/>
      <c r="C5" s="151"/>
      <c r="D5" s="151"/>
      <c r="E5" s="151"/>
      <c r="F5" s="151"/>
      <c r="G5" s="151"/>
      <c r="H5" s="151"/>
      <c r="I5" s="108"/>
      <c r="J5" s="108"/>
      <c r="K5" s="108"/>
    </row>
    <row r="6" spans="1:11" ht="12" customHeight="1">
      <c r="A6" s="108"/>
      <c r="B6" s="2"/>
      <c r="C6" s="108"/>
      <c r="D6" s="108"/>
      <c r="E6" s="108"/>
      <c r="F6" s="108"/>
      <c r="G6" s="108"/>
      <c r="H6" s="108"/>
      <c r="I6" s="108"/>
      <c r="J6" s="108"/>
      <c r="K6" s="108"/>
    </row>
    <row r="7" spans="1:11" ht="24.75" customHeight="1">
      <c r="A7" s="6"/>
      <c r="B7" s="150" t="s">
        <v>454</v>
      </c>
      <c r="C7" s="151"/>
      <c r="D7" s="151"/>
      <c r="E7" s="151"/>
      <c r="F7" s="151"/>
      <c r="G7" s="151"/>
      <c r="H7" s="151"/>
      <c r="I7" s="6"/>
      <c r="J7" s="6"/>
      <c r="K7" s="6"/>
    </row>
    <row r="8" spans="1:11" ht="19.5" customHeight="1">
      <c r="A8" s="6"/>
      <c r="B8" s="150" t="s">
        <v>138</v>
      </c>
      <c r="C8" s="151"/>
      <c r="D8" s="151"/>
      <c r="E8" s="151"/>
      <c r="F8" s="151"/>
      <c r="G8" s="151"/>
      <c r="H8" s="151"/>
      <c r="I8" s="6"/>
      <c r="J8" s="6"/>
      <c r="K8" s="6"/>
    </row>
    <row r="9" spans="1:11" ht="19.5" customHeight="1">
      <c r="A9" s="6"/>
      <c r="B9" s="150" t="s">
        <v>189</v>
      </c>
      <c r="C9" s="151"/>
      <c r="D9" s="151"/>
      <c r="E9" s="151"/>
      <c r="F9" s="151"/>
      <c r="G9" s="151"/>
      <c r="H9" s="151"/>
      <c r="I9" s="6"/>
      <c r="J9" s="6"/>
      <c r="K9" s="6"/>
    </row>
    <row r="10" spans="1:11" ht="19.5" customHeight="1">
      <c r="A10" s="6"/>
      <c r="B10" s="142" t="s">
        <v>272</v>
      </c>
      <c r="C10" s="98"/>
      <c r="D10" s="98"/>
      <c r="E10" s="98"/>
      <c r="F10" s="98"/>
      <c r="G10" s="98"/>
      <c r="H10" s="98"/>
      <c r="I10" s="6"/>
      <c r="J10" s="6"/>
      <c r="K10" s="6"/>
    </row>
    <row r="11" spans="1:11" ht="12" customHeight="1">
      <c r="A11" s="6"/>
      <c r="B11" s="98"/>
      <c r="C11" s="98"/>
      <c r="D11" s="6"/>
      <c r="E11" s="6"/>
      <c r="F11" s="6"/>
      <c r="G11" s="6"/>
      <c r="H11" s="6"/>
      <c r="I11" s="6"/>
      <c r="J11" s="6"/>
      <c r="K11" s="6"/>
    </row>
    <row r="12" spans="1:11" ht="59.45" customHeight="1">
      <c r="A12" s="9" t="s">
        <v>8</v>
      </c>
      <c r="B12" s="148" t="s">
        <v>9</v>
      </c>
      <c r="C12" s="146"/>
      <c r="D12" s="147"/>
      <c r="E12" s="9" t="s">
        <v>10</v>
      </c>
      <c r="F12" s="10" t="s">
        <v>11</v>
      </c>
      <c r="G12" s="10" t="s">
        <v>12</v>
      </c>
      <c r="H12" s="9" t="s">
        <v>13</v>
      </c>
      <c r="I12" s="100"/>
      <c r="J12" s="100"/>
      <c r="K12" s="100"/>
    </row>
    <row r="13" spans="1:11" ht="16.5" customHeight="1">
      <c r="A13" s="11" t="s">
        <v>14</v>
      </c>
      <c r="B13" s="152" t="s">
        <v>15</v>
      </c>
      <c r="C13" s="146"/>
      <c r="D13" s="147"/>
      <c r="E13" s="11" t="s">
        <v>16</v>
      </c>
      <c r="F13" s="11" t="s">
        <v>17</v>
      </c>
      <c r="G13" s="11" t="s">
        <v>18</v>
      </c>
      <c r="H13" s="11" t="s">
        <v>19</v>
      </c>
      <c r="I13" s="12"/>
      <c r="J13" s="12"/>
      <c r="K13" s="12"/>
    </row>
    <row r="14" spans="1:11" ht="93.75" customHeight="1">
      <c r="A14" s="9" t="s">
        <v>20</v>
      </c>
      <c r="B14" s="201" t="s">
        <v>455</v>
      </c>
      <c r="C14" s="146"/>
      <c r="D14" s="147"/>
      <c r="E14" s="54">
        <f>E15+E19+E25+E28</f>
        <v>20</v>
      </c>
      <c r="F14" s="55">
        <f>ROUND(F15+F19+F25+F28,1)</f>
        <v>20</v>
      </c>
      <c r="G14" s="15">
        <f>ROUND(G15+G19+G25+G28,1)</f>
        <v>20</v>
      </c>
      <c r="H14" s="9"/>
      <c r="I14" s="100"/>
      <c r="J14" s="100"/>
      <c r="K14" s="100"/>
    </row>
    <row r="15" spans="1:11" ht="28.15" customHeight="1">
      <c r="A15" s="40">
        <v>1</v>
      </c>
      <c r="B15" s="201" t="s">
        <v>22</v>
      </c>
      <c r="C15" s="146"/>
      <c r="D15" s="147"/>
      <c r="E15" s="54">
        <f>5-(E16+E17+E18)</f>
        <v>5</v>
      </c>
      <c r="F15" s="55">
        <f>ROUND(5-(F16+F17+F18),1)</f>
        <v>5</v>
      </c>
      <c r="G15" s="15">
        <f>ROUND(5-(G16+G17+G18),1)</f>
        <v>5</v>
      </c>
      <c r="H15" s="40"/>
      <c r="I15" s="17"/>
      <c r="J15" s="17"/>
      <c r="K15" s="17"/>
    </row>
    <row r="16" spans="1:11" ht="121.15" customHeight="1">
      <c r="A16" s="40" t="s">
        <v>23</v>
      </c>
      <c r="B16" s="145" t="s">
        <v>24</v>
      </c>
      <c r="C16" s="146"/>
      <c r="D16" s="147"/>
      <c r="E16" s="40"/>
      <c r="F16" s="40"/>
      <c r="G16" s="40"/>
      <c r="H16" s="40"/>
      <c r="I16" s="17"/>
      <c r="J16" s="17"/>
      <c r="K16" s="17"/>
    </row>
    <row r="17" spans="1:11" ht="105.6" customHeight="1">
      <c r="A17" s="40" t="s">
        <v>25</v>
      </c>
      <c r="B17" s="145" t="s">
        <v>142</v>
      </c>
      <c r="C17" s="146"/>
      <c r="D17" s="147"/>
      <c r="E17" s="40"/>
      <c r="F17" s="40"/>
      <c r="G17" s="18"/>
      <c r="H17" s="18"/>
      <c r="I17" s="19"/>
      <c r="J17" s="19"/>
      <c r="K17" s="19"/>
    </row>
    <row r="18" spans="1:11" ht="99" customHeight="1">
      <c r="A18" s="40" t="s">
        <v>27</v>
      </c>
      <c r="B18" s="145" t="s">
        <v>143</v>
      </c>
      <c r="C18" s="146"/>
      <c r="D18" s="147"/>
      <c r="E18" s="40"/>
      <c r="F18" s="40"/>
      <c r="G18" s="18"/>
      <c r="H18" s="18"/>
      <c r="I18" s="19"/>
      <c r="J18" s="19"/>
      <c r="K18" s="19"/>
    </row>
    <row r="19" spans="1:11" ht="58.9" customHeight="1">
      <c r="A19" s="40">
        <v>2</v>
      </c>
      <c r="B19" s="201" t="s">
        <v>29</v>
      </c>
      <c r="C19" s="146"/>
      <c r="D19" s="147"/>
      <c r="E19" s="54">
        <f>6-(E20+E21+E22+E23+E24)</f>
        <v>6</v>
      </c>
      <c r="F19" s="55">
        <f>ROUND(6-(F20+F21+F22+F23+F24),1)</f>
        <v>6</v>
      </c>
      <c r="G19" s="15">
        <f>ROUND(6-(G20+G21+G22+G23+G24),1)</f>
        <v>6</v>
      </c>
      <c r="H19" s="20"/>
      <c r="I19" s="19"/>
      <c r="J19" s="19"/>
      <c r="K19" s="19"/>
    </row>
    <row r="20" spans="1:11" ht="45" customHeight="1">
      <c r="A20" s="40" t="s">
        <v>30</v>
      </c>
      <c r="B20" s="196" t="s">
        <v>31</v>
      </c>
      <c r="C20" s="146"/>
      <c r="D20" s="147"/>
      <c r="E20" s="56"/>
      <c r="F20" s="56"/>
      <c r="G20" s="18"/>
      <c r="H20" s="18"/>
      <c r="I20" s="19"/>
      <c r="J20" s="19"/>
      <c r="K20" s="19"/>
    </row>
    <row r="21" spans="1:11" ht="54" customHeight="1">
      <c r="A21" s="40" t="s">
        <v>32</v>
      </c>
      <c r="B21" s="196" t="s">
        <v>33</v>
      </c>
      <c r="C21" s="146"/>
      <c r="D21" s="147"/>
      <c r="E21" s="56"/>
      <c r="F21" s="56"/>
      <c r="G21" s="34"/>
      <c r="H21" s="18"/>
      <c r="I21" s="19"/>
      <c r="J21" s="19"/>
      <c r="K21" s="19"/>
    </row>
    <row r="22" spans="1:11" ht="55.9" customHeight="1">
      <c r="A22" s="40" t="s">
        <v>34</v>
      </c>
      <c r="B22" s="196" t="s">
        <v>35</v>
      </c>
      <c r="C22" s="146"/>
      <c r="D22" s="147"/>
      <c r="E22" s="56"/>
      <c r="F22" s="56"/>
      <c r="G22" s="35"/>
      <c r="H22" s="18"/>
      <c r="I22" s="19"/>
      <c r="J22" s="19"/>
      <c r="K22" s="19"/>
    </row>
    <row r="23" spans="1:11" ht="71.45" customHeight="1">
      <c r="A23" s="40" t="s">
        <v>36</v>
      </c>
      <c r="B23" s="145" t="s">
        <v>145</v>
      </c>
      <c r="C23" s="146"/>
      <c r="D23" s="147"/>
      <c r="E23" s="40"/>
      <c r="F23" s="40"/>
      <c r="G23" s="35"/>
      <c r="H23" s="18"/>
      <c r="I23" s="19"/>
      <c r="J23" s="19"/>
      <c r="K23" s="19"/>
    </row>
    <row r="24" spans="1:11" ht="52.9" customHeight="1">
      <c r="A24" s="40" t="s">
        <v>38</v>
      </c>
      <c r="B24" s="145" t="s">
        <v>146</v>
      </c>
      <c r="C24" s="146"/>
      <c r="D24" s="147"/>
      <c r="E24" s="40"/>
      <c r="F24" s="40"/>
      <c r="G24" s="18"/>
      <c r="H24" s="18"/>
      <c r="I24" s="19"/>
      <c r="J24" s="19"/>
      <c r="K24" s="19"/>
    </row>
    <row r="25" spans="1:11" ht="55.15" customHeight="1">
      <c r="A25" s="40">
        <v>3</v>
      </c>
      <c r="B25" s="201" t="s">
        <v>40</v>
      </c>
      <c r="C25" s="146"/>
      <c r="D25" s="147"/>
      <c r="E25" s="54">
        <f>5-(E26+E27)</f>
        <v>5</v>
      </c>
      <c r="F25" s="55">
        <f>ROUND(5-(F26+F27),1)</f>
        <v>5</v>
      </c>
      <c r="G25" s="15">
        <f>ROUND(5-(G26+G27),1)</f>
        <v>5</v>
      </c>
      <c r="H25" s="40"/>
      <c r="I25" s="17"/>
      <c r="J25" s="17"/>
      <c r="K25" s="17"/>
    </row>
    <row r="26" spans="1:11" ht="101.45" customHeight="1">
      <c r="A26" s="40" t="s">
        <v>41</v>
      </c>
      <c r="B26" s="196" t="s">
        <v>456</v>
      </c>
      <c r="C26" s="146"/>
      <c r="D26" s="147"/>
      <c r="E26" s="56"/>
      <c r="F26" s="56"/>
      <c r="G26" s="18"/>
      <c r="H26" s="18"/>
      <c r="I26" s="19"/>
      <c r="J26" s="19"/>
      <c r="K26" s="19"/>
    </row>
    <row r="27" spans="1:11" ht="55.9" customHeight="1">
      <c r="A27" s="40" t="s">
        <v>43</v>
      </c>
      <c r="B27" s="196" t="s">
        <v>44</v>
      </c>
      <c r="C27" s="146"/>
      <c r="D27" s="147"/>
      <c r="E27" s="56"/>
      <c r="F27" s="56"/>
      <c r="G27" s="18"/>
      <c r="H27" s="18"/>
      <c r="I27" s="19"/>
      <c r="J27" s="19"/>
      <c r="K27" s="19"/>
    </row>
    <row r="28" spans="1:11" ht="157.15" customHeight="1">
      <c r="A28" s="56">
        <v>4</v>
      </c>
      <c r="B28" s="201" t="s">
        <v>45</v>
      </c>
      <c r="C28" s="146"/>
      <c r="D28" s="147"/>
      <c r="E28" s="54">
        <f>4-(E29+E30+E31)</f>
        <v>4</v>
      </c>
      <c r="F28" s="55">
        <f>ROUND(4-(F29+F30+F31),1)</f>
        <v>4</v>
      </c>
      <c r="G28" s="15">
        <f>ROUND(4-(G29+G30+G31),1)</f>
        <v>4</v>
      </c>
      <c r="H28" s="20"/>
      <c r="I28" s="19"/>
      <c r="J28" s="19"/>
      <c r="K28" s="19"/>
    </row>
    <row r="29" spans="1:11" ht="51" customHeight="1">
      <c r="A29" s="40" t="s">
        <v>46</v>
      </c>
      <c r="B29" s="145" t="s">
        <v>47</v>
      </c>
      <c r="C29" s="146"/>
      <c r="D29" s="147"/>
      <c r="E29" s="40"/>
      <c r="F29" s="40"/>
      <c r="G29" s="18"/>
      <c r="H29" s="18"/>
      <c r="I29" s="19"/>
      <c r="J29" s="19"/>
      <c r="K29" s="19"/>
    </row>
    <row r="30" spans="1:11" ht="54" customHeight="1">
      <c r="A30" s="40" t="s">
        <v>48</v>
      </c>
      <c r="B30" s="145" t="s">
        <v>49</v>
      </c>
      <c r="C30" s="146"/>
      <c r="D30" s="147"/>
      <c r="E30" s="40"/>
      <c r="F30" s="40"/>
      <c r="G30" s="18"/>
      <c r="H30" s="18"/>
      <c r="I30" s="19"/>
      <c r="J30" s="19"/>
      <c r="K30" s="19"/>
    </row>
    <row r="31" spans="1:11" ht="53.45" customHeight="1">
      <c r="A31" s="40" t="s">
        <v>50</v>
      </c>
      <c r="B31" s="145" t="s">
        <v>51</v>
      </c>
      <c r="C31" s="146"/>
      <c r="D31" s="147"/>
      <c r="E31" s="40"/>
      <c r="F31" s="40"/>
      <c r="G31" s="18"/>
      <c r="H31" s="18"/>
      <c r="I31" s="19"/>
      <c r="J31" s="19"/>
      <c r="K31" s="19"/>
    </row>
    <row r="32" spans="1:11" ht="27.75" customHeight="1">
      <c r="A32" s="9" t="s">
        <v>52</v>
      </c>
      <c r="B32" s="201" t="s">
        <v>457</v>
      </c>
      <c r="C32" s="146"/>
      <c r="D32" s="147"/>
      <c r="E32" s="54">
        <f>E33+E35+E37+E39+E41+E43</f>
        <v>20</v>
      </c>
      <c r="F32" s="55">
        <f>ROUND(F33+F35+F37+F39+F41+F43,1)</f>
        <v>9</v>
      </c>
      <c r="G32" s="15">
        <f>ROUND(G33+G35+G37+G39+G41+G43,1)</f>
        <v>0</v>
      </c>
      <c r="H32" s="9"/>
      <c r="I32" s="100"/>
      <c r="J32" s="100"/>
      <c r="K32" s="100"/>
    </row>
    <row r="33" spans="1:11" ht="67.150000000000006" customHeight="1">
      <c r="A33" s="40">
        <v>5</v>
      </c>
      <c r="B33" s="201" t="s">
        <v>150</v>
      </c>
      <c r="C33" s="146"/>
      <c r="D33" s="147"/>
      <c r="E33" s="54">
        <v>1</v>
      </c>
      <c r="F33" s="55">
        <f>IF(F34&gt;1,"1",F34)</f>
        <v>1</v>
      </c>
      <c r="G33" s="15">
        <f>G34</f>
        <v>0</v>
      </c>
      <c r="H33" s="40"/>
      <c r="I33" s="17"/>
      <c r="J33" s="17"/>
      <c r="K33" s="17"/>
    </row>
    <row r="34" spans="1:11" ht="122.45" customHeight="1">
      <c r="A34" s="40"/>
      <c r="B34" s="196" t="s">
        <v>151</v>
      </c>
      <c r="C34" s="146"/>
      <c r="D34" s="147"/>
      <c r="E34" s="54"/>
      <c r="F34" s="55">
        <v>1</v>
      </c>
      <c r="G34" s="15"/>
      <c r="H34" s="40"/>
      <c r="I34" s="17"/>
      <c r="J34" s="17"/>
      <c r="K34" s="17"/>
    </row>
    <row r="35" spans="1:11" ht="35.450000000000003" customHeight="1">
      <c r="A35" s="40">
        <v>6</v>
      </c>
      <c r="B35" s="201" t="s">
        <v>152</v>
      </c>
      <c r="C35" s="146"/>
      <c r="D35" s="147"/>
      <c r="E35" s="54">
        <v>2</v>
      </c>
      <c r="F35" s="55">
        <f>IF(F36&gt;2,"2",F36)</f>
        <v>2</v>
      </c>
      <c r="G35" s="15">
        <f>G36</f>
        <v>0</v>
      </c>
      <c r="H35" s="40"/>
      <c r="I35" s="17"/>
      <c r="J35" s="17"/>
      <c r="K35" s="17"/>
    </row>
    <row r="36" spans="1:11" ht="55.9" customHeight="1">
      <c r="A36" s="40"/>
      <c r="B36" s="196" t="s">
        <v>153</v>
      </c>
      <c r="C36" s="146"/>
      <c r="D36" s="147"/>
      <c r="E36" s="54"/>
      <c r="F36" s="55">
        <v>2</v>
      </c>
      <c r="G36" s="15"/>
      <c r="H36" s="40"/>
      <c r="I36" s="17"/>
      <c r="J36" s="17"/>
      <c r="K36" s="17"/>
    </row>
    <row r="37" spans="1:11" ht="52.5" customHeight="1">
      <c r="A37" s="40">
        <v>7</v>
      </c>
      <c r="B37" s="201" t="s">
        <v>58</v>
      </c>
      <c r="C37" s="146"/>
      <c r="D37" s="147"/>
      <c r="E37" s="54">
        <v>2</v>
      </c>
      <c r="F37" s="55">
        <f>IF(F38&gt;2,"2",F38)</f>
        <v>1</v>
      </c>
      <c r="G37" s="15">
        <f>G38</f>
        <v>0</v>
      </c>
      <c r="H37" s="40"/>
      <c r="I37" s="17"/>
      <c r="J37" s="17"/>
      <c r="K37" s="17"/>
    </row>
    <row r="38" spans="1:11" ht="68.45" customHeight="1">
      <c r="A38" s="40"/>
      <c r="B38" s="196" t="s">
        <v>155</v>
      </c>
      <c r="C38" s="146"/>
      <c r="D38" s="147"/>
      <c r="E38" s="54"/>
      <c r="F38" s="55">
        <v>1</v>
      </c>
      <c r="G38" s="15"/>
      <c r="H38" s="40"/>
      <c r="I38" s="17"/>
      <c r="J38" s="17"/>
      <c r="K38" s="17"/>
    </row>
    <row r="39" spans="1:11" ht="54" customHeight="1">
      <c r="A39" s="40">
        <v>8</v>
      </c>
      <c r="B39" s="201" t="s">
        <v>60</v>
      </c>
      <c r="C39" s="146"/>
      <c r="D39" s="147"/>
      <c r="E39" s="54">
        <v>2</v>
      </c>
      <c r="F39" s="55">
        <f>IF(F40&gt;2,"2",F40)</f>
        <v>2</v>
      </c>
      <c r="G39" s="15">
        <f>G40</f>
        <v>0</v>
      </c>
      <c r="H39" s="40"/>
      <c r="I39" s="17"/>
      <c r="J39" s="17"/>
      <c r="K39" s="17"/>
    </row>
    <row r="40" spans="1:11" ht="76.150000000000006" customHeight="1">
      <c r="A40" s="40"/>
      <c r="B40" s="196" t="s">
        <v>156</v>
      </c>
      <c r="C40" s="146"/>
      <c r="D40" s="147"/>
      <c r="E40" s="54"/>
      <c r="F40" s="55">
        <v>2</v>
      </c>
      <c r="G40" s="15"/>
      <c r="H40" s="40"/>
      <c r="I40" s="17"/>
      <c r="J40" s="17"/>
      <c r="K40" s="17"/>
    </row>
    <row r="41" spans="1:11" ht="146.25" customHeight="1">
      <c r="A41" s="40">
        <v>9</v>
      </c>
      <c r="B41" s="201" t="s">
        <v>458</v>
      </c>
      <c r="C41" s="146"/>
      <c r="D41" s="147"/>
      <c r="E41" s="54">
        <v>8</v>
      </c>
      <c r="F41" s="55">
        <f>IF(F42&gt;8,"8",F42)</f>
        <v>0</v>
      </c>
      <c r="G41" s="15">
        <f>G42</f>
        <v>0</v>
      </c>
      <c r="H41" s="95"/>
      <c r="I41" s="17"/>
      <c r="J41" s="17"/>
      <c r="K41" s="17"/>
    </row>
    <row r="42" spans="1:11" ht="124.9" customHeight="1">
      <c r="A42" s="40"/>
      <c r="B42" s="196" t="s">
        <v>158</v>
      </c>
      <c r="C42" s="146"/>
      <c r="D42" s="147"/>
      <c r="E42" s="54"/>
      <c r="F42" s="55"/>
      <c r="G42" s="15"/>
      <c r="H42" s="43"/>
      <c r="I42" s="17"/>
      <c r="J42" s="17"/>
      <c r="K42" s="17"/>
    </row>
    <row r="43" spans="1:11" ht="36.6" customHeight="1">
      <c r="A43" s="40">
        <v>10</v>
      </c>
      <c r="B43" s="201" t="s">
        <v>160</v>
      </c>
      <c r="C43" s="146"/>
      <c r="D43" s="147"/>
      <c r="E43" s="54">
        <v>5</v>
      </c>
      <c r="F43" s="55">
        <f>IF(F44&gt;5,"5",F44)</f>
        <v>3</v>
      </c>
      <c r="G43" s="15">
        <f>G44</f>
        <v>0</v>
      </c>
      <c r="H43" s="40"/>
      <c r="I43" s="17"/>
      <c r="J43" s="17"/>
      <c r="K43" s="17"/>
    </row>
    <row r="44" spans="1:11" ht="153" customHeight="1">
      <c r="A44" s="40"/>
      <c r="B44" s="196" t="s">
        <v>161</v>
      </c>
      <c r="C44" s="146"/>
      <c r="D44" s="147"/>
      <c r="E44" s="54"/>
      <c r="F44" s="55">
        <v>3</v>
      </c>
      <c r="G44" s="15"/>
      <c r="H44" s="40"/>
      <c r="I44" s="17"/>
      <c r="J44" s="17"/>
      <c r="K44" s="17"/>
    </row>
    <row r="45" spans="1:11" ht="61.5" customHeight="1">
      <c r="A45" s="9" t="s">
        <v>69</v>
      </c>
      <c r="B45" s="201" t="s">
        <v>459</v>
      </c>
      <c r="C45" s="146"/>
      <c r="D45" s="147"/>
      <c r="E45" s="54">
        <v>60</v>
      </c>
      <c r="F45" s="55">
        <f>SUM(F46:F51)</f>
        <v>60</v>
      </c>
      <c r="G45" s="15">
        <f>SUM(G46:G51)</f>
        <v>0</v>
      </c>
      <c r="H45" s="9"/>
      <c r="I45" s="17"/>
      <c r="J45" s="100"/>
      <c r="K45" s="100"/>
    </row>
    <row r="46" spans="1:11" ht="24" customHeight="1">
      <c r="A46" s="40"/>
      <c r="B46" s="145" t="s">
        <v>71</v>
      </c>
      <c r="C46" s="146"/>
      <c r="D46" s="147"/>
      <c r="E46" s="40">
        <v>60</v>
      </c>
      <c r="F46" s="40">
        <v>60</v>
      </c>
      <c r="G46" s="40"/>
      <c r="H46" s="40"/>
      <c r="I46" s="17"/>
      <c r="J46" s="17"/>
      <c r="K46" s="17"/>
    </row>
    <row r="47" spans="1:11" ht="23.45" customHeight="1">
      <c r="A47" s="40"/>
      <c r="B47" s="145" t="s">
        <v>72</v>
      </c>
      <c r="C47" s="146"/>
      <c r="D47" s="147"/>
      <c r="E47" s="40">
        <v>50</v>
      </c>
      <c r="F47" s="40"/>
      <c r="G47" s="40"/>
      <c r="H47" s="40"/>
      <c r="I47" s="17"/>
      <c r="J47" s="17"/>
      <c r="K47" s="17"/>
    </row>
    <row r="48" spans="1:11" ht="24.6" customHeight="1">
      <c r="A48" s="40"/>
      <c r="B48" s="145" t="s">
        <v>73</v>
      </c>
      <c r="C48" s="146"/>
      <c r="D48" s="147"/>
      <c r="E48" s="40">
        <v>40</v>
      </c>
      <c r="F48" s="40"/>
      <c r="G48" s="40"/>
      <c r="H48" s="40"/>
      <c r="I48" s="100"/>
      <c r="J48" s="17"/>
      <c r="K48" s="17"/>
    </row>
    <row r="49" spans="1:11" ht="23.45" customHeight="1">
      <c r="A49" s="40"/>
      <c r="B49" s="145" t="s">
        <v>74</v>
      </c>
      <c r="C49" s="146"/>
      <c r="D49" s="147"/>
      <c r="E49" s="40">
        <v>30</v>
      </c>
      <c r="F49" s="40"/>
      <c r="G49" s="40"/>
      <c r="H49" s="40"/>
      <c r="I49" s="17"/>
      <c r="J49" s="17"/>
      <c r="K49" s="17"/>
    </row>
    <row r="50" spans="1:11" ht="22.15" customHeight="1">
      <c r="A50" s="40"/>
      <c r="B50" s="145" t="s">
        <v>75</v>
      </c>
      <c r="C50" s="146"/>
      <c r="D50" s="147"/>
      <c r="E50" s="40">
        <v>20</v>
      </c>
      <c r="F50" s="40"/>
      <c r="G50" s="40"/>
      <c r="H50" s="40"/>
      <c r="I50" s="17"/>
      <c r="J50" s="17"/>
      <c r="K50" s="17"/>
    </row>
    <row r="51" spans="1:11" ht="24.6" customHeight="1">
      <c r="A51" s="40"/>
      <c r="B51" s="145" t="s">
        <v>76</v>
      </c>
      <c r="C51" s="146"/>
      <c r="D51" s="147"/>
      <c r="E51" s="40">
        <v>0</v>
      </c>
      <c r="F51" s="40"/>
      <c r="G51" s="40"/>
      <c r="H51" s="40"/>
      <c r="I51" s="17"/>
      <c r="J51" s="17"/>
      <c r="K51" s="17"/>
    </row>
    <row r="52" spans="1:11" ht="24" customHeight="1">
      <c r="A52" s="9"/>
      <c r="B52" s="148" t="s">
        <v>77</v>
      </c>
      <c r="C52" s="146"/>
      <c r="D52" s="147"/>
      <c r="E52" s="9">
        <f>E14+E32+E45</f>
        <v>100</v>
      </c>
      <c r="F52" s="22">
        <f>F14+F32+F45</f>
        <v>89</v>
      </c>
      <c r="G52" s="15">
        <f>G14+G32+G45</f>
        <v>20</v>
      </c>
      <c r="H52" s="9"/>
      <c r="I52" s="17"/>
      <c r="J52" s="100"/>
      <c r="K52" s="100"/>
    </row>
    <row r="53" spans="1:11" ht="26.25" customHeight="1">
      <c r="A53" s="23"/>
      <c r="B53" s="165" t="s">
        <v>78</v>
      </c>
      <c r="C53" s="146"/>
      <c r="D53" s="147"/>
      <c r="E53" s="23"/>
      <c r="F53" s="23"/>
      <c r="G53" s="23"/>
      <c r="H53" s="23"/>
      <c r="I53" s="17"/>
      <c r="J53" s="108"/>
      <c r="K53" s="108"/>
    </row>
    <row r="54" spans="1:11" ht="48" customHeight="1">
      <c r="A54" s="23"/>
      <c r="B54" s="148" t="s">
        <v>79</v>
      </c>
      <c r="C54" s="146"/>
      <c r="D54" s="147"/>
      <c r="E54" s="9">
        <f>E52-E53</f>
        <v>100</v>
      </c>
      <c r="F54" s="22">
        <f>ROUND(F52-F53,1)</f>
        <v>89</v>
      </c>
      <c r="G54" s="15">
        <f>ROUND(G52-G53,1)</f>
        <v>20</v>
      </c>
      <c r="H54" s="9"/>
      <c r="I54" s="17"/>
      <c r="J54" s="108"/>
      <c r="K54" s="108"/>
    </row>
    <row r="55" spans="1:11" ht="40.15" customHeight="1">
      <c r="A55" s="108"/>
      <c r="B55" s="100"/>
      <c r="C55" s="100"/>
      <c r="D55" s="100"/>
      <c r="E55" s="108"/>
      <c r="F55" s="108"/>
      <c r="G55" s="108"/>
      <c r="H55" s="108"/>
      <c r="I55" s="100"/>
      <c r="J55" s="108"/>
      <c r="K55" s="108"/>
    </row>
    <row r="56" spans="1:11" ht="20.25" customHeight="1">
      <c r="A56" s="108"/>
      <c r="B56" s="150" t="s">
        <v>80</v>
      </c>
      <c r="C56" s="151"/>
      <c r="D56" s="151"/>
      <c r="E56" s="108"/>
      <c r="F56" s="108"/>
      <c r="G56" s="108"/>
      <c r="H56" s="108"/>
      <c r="I56" s="108"/>
      <c r="J56" s="108"/>
      <c r="K56" s="108"/>
    </row>
    <row r="57" spans="1:11" ht="32.25" customHeight="1">
      <c r="A57" s="166" t="s">
        <v>81</v>
      </c>
      <c r="B57" s="159"/>
      <c r="C57" s="167"/>
      <c r="D57" s="170" t="s">
        <v>82</v>
      </c>
      <c r="E57" s="156" t="s">
        <v>83</v>
      </c>
      <c r="F57" s="147"/>
      <c r="G57" s="156" t="s">
        <v>84</v>
      </c>
      <c r="H57" s="147"/>
      <c r="I57" s="108"/>
      <c r="J57" s="6"/>
      <c r="K57" s="6"/>
    </row>
    <row r="58" spans="1:11" ht="76.900000000000006" customHeight="1">
      <c r="A58" s="168"/>
      <c r="B58" s="163"/>
      <c r="C58" s="169"/>
      <c r="D58" s="171"/>
      <c r="E58" s="10" t="s">
        <v>85</v>
      </c>
      <c r="F58" s="10" t="s">
        <v>86</v>
      </c>
      <c r="G58" s="10" t="s">
        <v>87</v>
      </c>
      <c r="H58" s="10" t="s">
        <v>88</v>
      </c>
      <c r="I58" s="108"/>
      <c r="J58" s="6"/>
      <c r="K58" s="6"/>
    </row>
    <row r="59" spans="1:11" ht="41.45" customHeight="1">
      <c r="A59" s="160" t="s">
        <v>89</v>
      </c>
      <c r="B59" s="146"/>
      <c r="C59" s="147"/>
      <c r="D59" s="40" t="s">
        <v>90</v>
      </c>
      <c r="E59" s="24" t="str">
        <f>IF(AND(90&lt;=F54,F54&lt;100),F54,"")</f>
        <v/>
      </c>
      <c r="F59" s="40" t="str">
        <f>IF(AND(90&lt;=G54,G54&lt;=100),G54,"")</f>
        <v/>
      </c>
      <c r="G59" s="40" t="str">
        <f t="shared" ref="G59:H62" si="0">IF(ISNUMBER(E59)=TRUE,"X","")</f>
        <v/>
      </c>
      <c r="H59" s="40" t="str">
        <f t="shared" si="0"/>
        <v/>
      </c>
      <c r="I59" s="108"/>
      <c r="J59" s="108"/>
      <c r="K59" s="108"/>
    </row>
    <row r="60" spans="1:11" ht="54.6" customHeight="1">
      <c r="A60" s="160" t="s">
        <v>91</v>
      </c>
      <c r="B60" s="146"/>
      <c r="C60" s="147"/>
      <c r="D60" s="40" t="s">
        <v>92</v>
      </c>
      <c r="E60" s="40">
        <f>IF(AND(75&lt;=F54,F54&lt;90),F54,"")</f>
        <v>89</v>
      </c>
      <c r="F60" s="40" t="str">
        <f>IF(AND(75&lt;=G54,G54&lt;90),G54,"")</f>
        <v/>
      </c>
      <c r="G60" s="40" t="str">
        <f t="shared" si="0"/>
        <v>X</v>
      </c>
      <c r="H60" s="40" t="str">
        <f t="shared" si="0"/>
        <v/>
      </c>
      <c r="I60" s="6"/>
      <c r="J60" s="108"/>
      <c r="K60" s="108"/>
    </row>
    <row r="61" spans="1:11" ht="54.6" customHeight="1">
      <c r="A61" s="160" t="s">
        <v>93</v>
      </c>
      <c r="B61" s="146"/>
      <c r="C61" s="147"/>
      <c r="D61" s="40" t="s">
        <v>94</v>
      </c>
      <c r="E61" s="40" t="str">
        <f>IF(AND(50&lt;=F54,F54&lt;75),F54,"")</f>
        <v/>
      </c>
      <c r="F61" s="40" t="str">
        <f>IF(AND(50&lt;=G54,G54&lt;75),G54,"")</f>
        <v/>
      </c>
      <c r="G61" s="40" t="str">
        <f t="shared" si="0"/>
        <v/>
      </c>
      <c r="H61" s="40" t="str">
        <f t="shared" si="0"/>
        <v/>
      </c>
      <c r="I61" s="6"/>
      <c r="J61" s="108"/>
      <c r="K61" s="108"/>
    </row>
    <row r="62" spans="1:11" ht="39" customHeight="1">
      <c r="A62" s="160" t="s">
        <v>95</v>
      </c>
      <c r="B62" s="146"/>
      <c r="C62" s="147"/>
      <c r="D62" s="40" t="s">
        <v>96</v>
      </c>
      <c r="E62" s="40" t="str">
        <f>IF(AND(0&lt;F54,F54&lt;50),F54,"")</f>
        <v/>
      </c>
      <c r="F62" s="25">
        <f>IF(AND(0&lt;G54,G54&lt;50),G54,"")</f>
        <v>20</v>
      </c>
      <c r="G62" s="40" t="str">
        <f t="shared" si="0"/>
        <v/>
      </c>
      <c r="H62" s="26" t="str">
        <f t="shared" si="0"/>
        <v>X</v>
      </c>
      <c r="I62" s="108"/>
      <c r="J62" s="108"/>
      <c r="K62" s="108"/>
    </row>
    <row r="63" spans="1:11" ht="15.75" customHeight="1">
      <c r="A63" s="108"/>
      <c r="B63" s="2"/>
      <c r="C63" s="108"/>
      <c r="D63" s="108"/>
      <c r="E63" s="108"/>
      <c r="F63" s="108"/>
      <c r="G63" s="108"/>
      <c r="H63" s="108"/>
      <c r="I63" s="108"/>
      <c r="J63" s="108"/>
      <c r="K63" s="108"/>
    </row>
    <row r="64" spans="1:11" ht="20.25" customHeight="1">
      <c r="A64" s="27"/>
      <c r="B64" s="28"/>
      <c r="C64" s="27"/>
      <c r="D64" s="161" t="s">
        <v>496</v>
      </c>
      <c r="E64" s="151"/>
      <c r="F64" s="151"/>
      <c r="G64" s="151"/>
      <c r="H64" s="151"/>
      <c r="I64" s="108"/>
      <c r="J64" s="27"/>
      <c r="K64" s="27"/>
    </row>
    <row r="65" spans="1:11" ht="35.25" customHeight="1">
      <c r="A65" s="100"/>
      <c r="B65" s="100"/>
      <c r="C65" s="100"/>
      <c r="D65" s="153" t="s">
        <v>98</v>
      </c>
      <c r="E65" s="153"/>
      <c r="F65" s="153"/>
      <c r="G65" s="153"/>
      <c r="H65" s="153"/>
      <c r="I65" s="108"/>
      <c r="J65" s="100"/>
      <c r="K65" s="100"/>
    </row>
    <row r="66" spans="1:11" ht="15.75" customHeight="1">
      <c r="A66" s="108"/>
      <c r="B66" s="2"/>
      <c r="C66" s="108"/>
      <c r="D66" s="30"/>
      <c r="E66" s="30"/>
      <c r="F66" s="30"/>
      <c r="G66" s="30"/>
      <c r="H66" s="30"/>
      <c r="I66" s="108"/>
      <c r="J66" s="108"/>
      <c r="K66" s="108"/>
    </row>
    <row r="67" spans="1:11" ht="15.75" customHeight="1">
      <c r="A67" s="108"/>
      <c r="B67" s="2"/>
      <c r="C67" s="108"/>
      <c r="D67" s="30"/>
      <c r="E67" s="30"/>
      <c r="F67" s="30"/>
      <c r="G67" s="30"/>
      <c r="H67" s="30"/>
      <c r="I67" s="27"/>
      <c r="J67" s="108"/>
      <c r="K67" s="108"/>
    </row>
    <row r="68" spans="1:11" ht="15.75" customHeight="1">
      <c r="A68" s="108"/>
      <c r="B68" s="2"/>
      <c r="C68" s="108"/>
      <c r="D68" s="108"/>
      <c r="E68" s="108"/>
      <c r="F68" s="108"/>
      <c r="G68" s="108"/>
      <c r="H68" s="108"/>
      <c r="I68" s="100"/>
      <c r="J68" s="108"/>
      <c r="K68" s="108"/>
    </row>
    <row r="69" spans="1:11" ht="15.75" customHeight="1">
      <c r="A69" s="108"/>
      <c r="B69" s="2"/>
      <c r="C69" s="108"/>
      <c r="D69" s="164" t="s">
        <v>460</v>
      </c>
      <c r="E69" s="164"/>
      <c r="F69" s="164"/>
      <c r="G69" s="164"/>
      <c r="H69" s="164"/>
      <c r="I69" s="108"/>
      <c r="J69" s="108"/>
      <c r="K69" s="108"/>
    </row>
    <row r="70" spans="1:11" ht="15.75" customHeight="1">
      <c r="A70" s="108"/>
      <c r="B70" s="2"/>
      <c r="C70" s="108"/>
      <c r="D70" s="108"/>
      <c r="E70" s="108"/>
      <c r="F70" s="108"/>
      <c r="G70" s="108"/>
      <c r="H70" s="108"/>
      <c r="I70" s="108"/>
      <c r="J70" s="108"/>
      <c r="K70" s="108"/>
    </row>
    <row r="71" spans="1:11" ht="24.75" customHeight="1">
      <c r="A71" s="108"/>
      <c r="B71" s="162" t="s">
        <v>100</v>
      </c>
      <c r="C71" s="163"/>
      <c r="D71" s="163"/>
      <c r="E71" s="163"/>
      <c r="F71" s="163"/>
      <c r="G71" s="163"/>
      <c r="H71" s="163"/>
      <c r="I71" s="108"/>
      <c r="J71" s="108"/>
      <c r="K71" s="108"/>
    </row>
    <row r="72" spans="1:11" ht="106.5" customHeight="1">
      <c r="A72" s="108"/>
      <c r="B72" s="157" t="s">
        <v>101</v>
      </c>
      <c r="C72" s="146"/>
      <c r="D72" s="146"/>
      <c r="E72" s="146"/>
      <c r="F72" s="146"/>
      <c r="G72" s="146"/>
      <c r="H72" s="147"/>
      <c r="I72" s="108"/>
      <c r="J72" s="108"/>
      <c r="K72" s="108"/>
    </row>
    <row r="73" spans="1:11" ht="24.75" customHeight="1">
      <c r="A73" s="108"/>
      <c r="B73" s="32"/>
      <c r="C73" s="108"/>
      <c r="D73" s="158" t="s">
        <v>497</v>
      </c>
      <c r="E73" s="159"/>
      <c r="F73" s="159"/>
      <c r="G73" s="159"/>
      <c r="H73" s="159"/>
      <c r="I73" s="108"/>
      <c r="J73" s="108"/>
      <c r="K73" s="108"/>
    </row>
    <row r="74" spans="1:11" ht="21" customHeight="1">
      <c r="A74" s="108"/>
      <c r="B74" s="29"/>
      <c r="C74" s="108"/>
      <c r="D74" s="154" t="s">
        <v>103</v>
      </c>
      <c r="E74" s="151"/>
      <c r="F74" s="151"/>
      <c r="G74" s="151"/>
      <c r="H74" s="151"/>
      <c r="I74" s="108"/>
      <c r="J74" s="108"/>
      <c r="K74" s="108"/>
    </row>
    <row r="75" spans="1:11" ht="15.75" customHeight="1">
      <c r="A75" s="108"/>
      <c r="B75" s="2"/>
      <c r="C75" s="108"/>
      <c r="D75" s="108"/>
      <c r="E75" s="108"/>
      <c r="F75" s="108"/>
      <c r="G75" s="108"/>
      <c r="H75" s="108"/>
      <c r="I75" s="108"/>
      <c r="J75" s="108"/>
      <c r="K75" s="108"/>
    </row>
    <row r="76" spans="1:11" ht="15.75" customHeight="1">
      <c r="A76" s="108"/>
      <c r="B76" s="2"/>
      <c r="C76" s="108"/>
      <c r="D76" s="108"/>
      <c r="E76" s="108"/>
      <c r="F76" s="108"/>
      <c r="G76" s="108"/>
      <c r="H76" s="108"/>
      <c r="I76" s="108"/>
      <c r="J76" s="108"/>
      <c r="K76" s="108"/>
    </row>
    <row r="77" spans="1:11" ht="15.75" customHeight="1">
      <c r="A77" s="108"/>
      <c r="B77" s="2"/>
      <c r="C77" s="108"/>
      <c r="D77" s="108"/>
      <c r="E77" s="108"/>
      <c r="F77" s="108"/>
      <c r="G77" s="108"/>
      <c r="H77" s="108"/>
      <c r="I77" s="108"/>
      <c r="J77" s="108"/>
      <c r="K77" s="108"/>
    </row>
    <row r="78" spans="1:11" ht="15.75" customHeight="1">
      <c r="A78" s="108"/>
      <c r="B78" s="2"/>
      <c r="C78" s="108"/>
      <c r="D78" s="108"/>
      <c r="E78" s="108"/>
      <c r="F78" s="108"/>
      <c r="G78" s="108"/>
      <c r="H78" s="108"/>
      <c r="I78" s="108"/>
      <c r="J78" s="108"/>
      <c r="K78" s="108"/>
    </row>
    <row r="79" spans="1:11" ht="15.75" customHeight="1">
      <c r="A79" s="108"/>
      <c r="B79" s="2"/>
      <c r="C79" s="108"/>
      <c r="D79" s="108"/>
      <c r="E79" s="108"/>
      <c r="F79" s="108"/>
      <c r="G79" s="108"/>
      <c r="H79" s="108"/>
      <c r="I79" s="108"/>
      <c r="J79" s="108"/>
      <c r="K79" s="108"/>
    </row>
    <row r="80" spans="1:11" ht="15.75" customHeight="1">
      <c r="A80" s="108"/>
      <c r="B80" s="2"/>
      <c r="C80" s="108"/>
      <c r="D80" s="108"/>
      <c r="E80" s="108"/>
      <c r="F80" s="108"/>
      <c r="G80" s="108"/>
      <c r="H80" s="108"/>
      <c r="I80" s="108"/>
      <c r="J80" s="108"/>
      <c r="K80" s="108"/>
    </row>
    <row r="81" spans="1:11" ht="15.75" customHeight="1">
      <c r="A81" s="108"/>
      <c r="B81" s="2"/>
      <c r="C81" s="108"/>
      <c r="D81" s="108"/>
      <c r="E81" s="108"/>
      <c r="F81" s="108"/>
      <c r="G81" s="108"/>
      <c r="H81" s="108"/>
      <c r="I81" s="108"/>
      <c r="J81" s="108"/>
      <c r="K81" s="108"/>
    </row>
    <row r="82" spans="1:11" ht="15.75" customHeight="1">
      <c r="A82" s="108"/>
      <c r="B82" s="2"/>
      <c r="C82" s="108"/>
      <c r="D82" s="108"/>
      <c r="E82" s="108"/>
      <c r="F82" s="108"/>
      <c r="G82" s="108"/>
      <c r="H82" s="108"/>
      <c r="I82" s="108"/>
      <c r="J82" s="108"/>
      <c r="K82" s="108"/>
    </row>
    <row r="83" spans="1:11" ht="15.75" customHeight="1">
      <c r="A83" s="108"/>
      <c r="B83" s="2"/>
      <c r="C83" s="108"/>
      <c r="D83" s="108"/>
      <c r="E83" s="108"/>
      <c r="F83" s="108"/>
      <c r="G83" s="108"/>
      <c r="H83" s="108"/>
      <c r="I83" s="108"/>
      <c r="J83" s="108"/>
      <c r="K83" s="108"/>
    </row>
    <row r="84" spans="1:11" ht="15.75" customHeight="1">
      <c r="A84" s="108"/>
      <c r="B84" s="2"/>
      <c r="C84" s="108"/>
      <c r="D84" s="108"/>
      <c r="E84" s="108"/>
      <c r="F84" s="108"/>
      <c r="G84" s="108"/>
      <c r="H84" s="108"/>
      <c r="I84" s="108"/>
      <c r="J84" s="108"/>
      <c r="K84" s="108"/>
    </row>
    <row r="85" spans="1:11" ht="15.75" customHeight="1">
      <c r="A85" s="108"/>
      <c r="B85" s="2"/>
      <c r="C85" s="108"/>
      <c r="D85" s="108"/>
      <c r="E85" s="108"/>
      <c r="F85" s="108"/>
      <c r="G85" s="108"/>
      <c r="H85" s="108"/>
      <c r="I85" s="108"/>
      <c r="J85" s="108"/>
      <c r="K85" s="108"/>
    </row>
    <row r="86" spans="1:11" ht="15.75" customHeight="1">
      <c r="A86" s="108"/>
      <c r="B86" s="2"/>
      <c r="C86" s="108"/>
      <c r="D86" s="108"/>
      <c r="E86" s="108"/>
      <c r="F86" s="108"/>
      <c r="G86" s="108"/>
      <c r="H86" s="108"/>
      <c r="I86" s="108"/>
      <c r="J86" s="108"/>
      <c r="K86" s="108"/>
    </row>
    <row r="87" spans="1:11" ht="15.75" customHeight="1">
      <c r="A87" s="108"/>
      <c r="B87" s="2"/>
      <c r="C87" s="108"/>
      <c r="D87" s="108"/>
      <c r="E87" s="108"/>
      <c r="F87" s="108"/>
      <c r="G87" s="108"/>
      <c r="H87" s="108"/>
      <c r="I87" s="108"/>
      <c r="J87" s="108"/>
      <c r="K87" s="108"/>
    </row>
    <row r="88" spans="1:11" ht="15.75" customHeight="1">
      <c r="A88" s="108"/>
      <c r="B88" s="2"/>
      <c r="C88" s="108"/>
      <c r="D88" s="108"/>
      <c r="E88" s="108"/>
      <c r="F88" s="108"/>
      <c r="G88" s="108"/>
      <c r="H88" s="108"/>
      <c r="I88" s="108"/>
      <c r="J88" s="108"/>
      <c r="K88" s="108"/>
    </row>
    <row r="89" spans="1:11" ht="15.75" customHeight="1">
      <c r="A89" s="108"/>
      <c r="B89" s="2"/>
      <c r="C89" s="108"/>
      <c r="D89" s="108"/>
      <c r="E89" s="108"/>
      <c r="F89" s="108"/>
      <c r="G89" s="108"/>
      <c r="H89" s="108"/>
      <c r="I89" s="108"/>
      <c r="J89" s="108"/>
      <c r="K89" s="108"/>
    </row>
    <row r="90" spans="1:11" ht="15.75" customHeight="1">
      <c r="A90" s="108"/>
      <c r="B90" s="2"/>
      <c r="C90" s="108"/>
      <c r="D90" s="108"/>
      <c r="E90" s="108"/>
      <c r="F90" s="108"/>
      <c r="G90" s="108"/>
      <c r="H90" s="108"/>
      <c r="I90" s="108"/>
      <c r="J90" s="108"/>
      <c r="K90" s="108"/>
    </row>
    <row r="91" spans="1:11" ht="15.75" customHeight="1">
      <c r="A91" s="108"/>
      <c r="B91" s="2"/>
      <c r="C91" s="108"/>
      <c r="D91" s="108"/>
      <c r="E91" s="108"/>
      <c r="F91" s="108"/>
      <c r="G91" s="108"/>
      <c r="H91" s="108"/>
      <c r="I91" s="108"/>
      <c r="J91" s="108"/>
      <c r="K91" s="108"/>
    </row>
    <row r="92" spans="1:11" ht="15.75" customHeight="1">
      <c r="A92" s="108"/>
      <c r="B92" s="2"/>
      <c r="C92" s="108"/>
      <c r="D92" s="108"/>
      <c r="E92" s="108"/>
      <c r="F92" s="108"/>
      <c r="G92" s="108"/>
      <c r="H92" s="108"/>
      <c r="I92" s="108"/>
      <c r="J92" s="108"/>
      <c r="K92" s="108"/>
    </row>
    <row r="93" spans="1:11" ht="15.75" customHeight="1">
      <c r="A93" s="108"/>
      <c r="B93" s="2"/>
      <c r="C93" s="108"/>
      <c r="D93" s="108"/>
      <c r="E93" s="108"/>
      <c r="F93" s="108"/>
      <c r="G93" s="108"/>
      <c r="H93" s="108"/>
      <c r="I93" s="108"/>
      <c r="J93" s="108"/>
      <c r="K93" s="108"/>
    </row>
    <row r="94" spans="1:11" ht="15.75" customHeight="1">
      <c r="A94" s="108"/>
      <c r="B94" s="2"/>
      <c r="C94" s="108"/>
      <c r="D94" s="108"/>
      <c r="E94" s="108"/>
      <c r="F94" s="108"/>
      <c r="G94" s="108"/>
      <c r="H94" s="108"/>
      <c r="I94" s="108"/>
      <c r="J94" s="108"/>
      <c r="K94" s="108"/>
    </row>
    <row r="95" spans="1:11" ht="15.75" customHeight="1">
      <c r="A95" s="108"/>
      <c r="B95" s="2"/>
      <c r="C95" s="108"/>
      <c r="D95" s="108"/>
      <c r="E95" s="108"/>
      <c r="F95" s="108"/>
      <c r="G95" s="108"/>
      <c r="H95" s="108"/>
      <c r="I95" s="108"/>
      <c r="J95" s="108"/>
      <c r="K95" s="108"/>
    </row>
    <row r="96" spans="1:11" ht="15.75" customHeight="1">
      <c r="A96" s="108"/>
      <c r="B96" s="2"/>
      <c r="C96" s="108"/>
      <c r="D96" s="108"/>
      <c r="E96" s="108"/>
      <c r="F96" s="108"/>
      <c r="G96" s="108"/>
      <c r="H96" s="108"/>
      <c r="I96" s="108"/>
      <c r="J96" s="108"/>
      <c r="K96" s="108"/>
    </row>
    <row r="97" spans="1:11" ht="15.75" customHeight="1">
      <c r="A97" s="108"/>
      <c r="B97" s="2"/>
      <c r="C97" s="108"/>
      <c r="D97" s="108"/>
      <c r="E97" s="108"/>
      <c r="F97" s="108"/>
      <c r="G97" s="108"/>
      <c r="H97" s="108"/>
      <c r="I97" s="108"/>
      <c r="J97" s="108"/>
      <c r="K97" s="108"/>
    </row>
    <row r="98" spans="1:11" ht="15.75" customHeight="1">
      <c r="A98" s="108"/>
      <c r="B98" s="2"/>
      <c r="C98" s="108"/>
      <c r="D98" s="108"/>
      <c r="E98" s="108"/>
      <c r="F98" s="108"/>
      <c r="G98" s="108"/>
      <c r="H98" s="108"/>
      <c r="I98" s="108"/>
      <c r="J98" s="108"/>
      <c r="K98" s="108"/>
    </row>
    <row r="99" spans="1:11" ht="15.75" customHeight="1">
      <c r="A99" s="108"/>
      <c r="B99" s="2"/>
      <c r="C99" s="108"/>
      <c r="D99" s="108"/>
      <c r="E99" s="108"/>
      <c r="F99" s="108"/>
      <c r="G99" s="108"/>
      <c r="H99" s="108"/>
      <c r="I99" s="108"/>
      <c r="J99" s="108"/>
      <c r="K99" s="108"/>
    </row>
    <row r="100" spans="1:11" ht="15.75" customHeight="1">
      <c r="A100" s="108"/>
      <c r="B100" s="2"/>
      <c r="C100" s="108"/>
      <c r="D100" s="108"/>
      <c r="E100" s="108"/>
      <c r="F100" s="108"/>
      <c r="G100" s="108"/>
      <c r="H100" s="108"/>
      <c r="I100" s="108"/>
      <c r="J100" s="108"/>
      <c r="K100" s="108"/>
    </row>
    <row r="101" spans="1:11" ht="15.75" customHeight="1">
      <c r="A101" s="108"/>
      <c r="B101" s="2"/>
      <c r="C101" s="108"/>
      <c r="D101" s="108"/>
      <c r="E101" s="108"/>
      <c r="F101" s="108"/>
      <c r="G101" s="108"/>
      <c r="H101" s="108"/>
      <c r="I101" s="108"/>
      <c r="J101" s="108"/>
      <c r="K101" s="108"/>
    </row>
    <row r="102" spans="1:11" ht="15.75" customHeight="1">
      <c r="I102" s="108"/>
    </row>
    <row r="103" spans="1:11" ht="15.75" customHeight="1">
      <c r="I103" s="108"/>
    </row>
    <row r="104" spans="1:11" ht="15.75" customHeight="1">
      <c r="I104" s="108"/>
    </row>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12:H54" xr:uid="{00000000-0009-0000-0000-000003000000}"/>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6:D56"/>
    <mergeCell ref="A57:C58"/>
    <mergeCell ref="D57:D58"/>
    <mergeCell ref="D74:H74"/>
    <mergeCell ref="G57:H57"/>
    <mergeCell ref="A59:C59"/>
    <mergeCell ref="A60:C60"/>
    <mergeCell ref="A61:C61"/>
    <mergeCell ref="A62:C62"/>
    <mergeCell ref="D64:H64"/>
    <mergeCell ref="E57:F57"/>
    <mergeCell ref="D65:H65"/>
    <mergeCell ref="D69:H69"/>
    <mergeCell ref="B71:H71"/>
    <mergeCell ref="B72:H72"/>
    <mergeCell ref="D73:H73"/>
  </mergeCells>
  <printOptions horizontalCentered="1"/>
  <pageMargins left="0.1" right="0.3" top="0.45" bottom="0.2" header="0" footer="0"/>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K1004"/>
  <sheetViews>
    <sheetView workbookViewId="0">
      <selection activeCell="M14" sqref="M14"/>
    </sheetView>
  </sheetViews>
  <sheetFormatPr defaultColWidth="14.42578125" defaultRowHeight="15" customHeight="1"/>
  <cols>
    <col min="1" max="1" width="5.42578125" style="106" customWidth="1"/>
    <col min="2" max="2" width="27.140625" style="106" customWidth="1"/>
    <col min="3" max="3" width="11" style="106" customWidth="1"/>
    <col min="4" max="4" width="10.5703125" style="106" customWidth="1"/>
    <col min="5" max="5" width="11.5703125" style="106" customWidth="1"/>
    <col min="6" max="6" width="10.5703125" style="106" customWidth="1"/>
    <col min="7" max="8" width="10.140625" style="106" customWidth="1"/>
    <col min="9" max="11" width="8.7109375" style="106" customWidth="1"/>
    <col min="12" max="16384" width="14.42578125" style="106"/>
  </cols>
  <sheetData>
    <row r="1" spans="1:11" ht="15.75" customHeight="1">
      <c r="A1" s="109"/>
      <c r="B1" s="110"/>
      <c r="C1" s="109"/>
      <c r="D1" s="109"/>
      <c r="E1" s="109"/>
      <c r="F1" s="109"/>
      <c r="G1" s="109"/>
      <c r="H1" s="111" t="s">
        <v>134</v>
      </c>
      <c r="I1" s="109"/>
      <c r="J1" s="109"/>
      <c r="K1" s="109"/>
    </row>
    <row r="2" spans="1:11" ht="48.75" customHeight="1">
      <c r="A2" s="178" t="s">
        <v>477</v>
      </c>
      <c r="B2" s="173"/>
      <c r="C2" s="173"/>
      <c r="D2" s="178" t="s">
        <v>2</v>
      </c>
      <c r="E2" s="173"/>
      <c r="F2" s="173"/>
      <c r="G2" s="173"/>
      <c r="H2" s="173"/>
      <c r="I2" s="112"/>
      <c r="J2" s="112"/>
      <c r="K2" s="112"/>
    </row>
    <row r="3" spans="1:11" ht="8.25" customHeight="1">
      <c r="A3" s="172"/>
      <c r="B3" s="173"/>
      <c r="C3" s="112"/>
      <c r="D3" s="113"/>
      <c r="E3" s="113"/>
      <c r="F3" s="113"/>
      <c r="G3" s="113"/>
      <c r="H3" s="113"/>
      <c r="I3" s="112"/>
      <c r="J3" s="112"/>
      <c r="K3" s="112"/>
    </row>
    <row r="4" spans="1:11" ht="13.5" customHeight="1">
      <c r="A4" s="109"/>
      <c r="B4" s="109"/>
      <c r="C4" s="109"/>
      <c r="D4" s="109"/>
      <c r="E4" s="109"/>
      <c r="F4" s="109"/>
      <c r="G4" s="109"/>
      <c r="H4" s="109"/>
      <c r="I4" s="109"/>
      <c r="J4" s="109"/>
      <c r="K4" s="109"/>
    </row>
    <row r="5" spans="1:11" ht="39.75" customHeight="1">
      <c r="A5" s="155" t="s">
        <v>495</v>
      </c>
      <c r="B5" s="151"/>
      <c r="C5" s="151"/>
      <c r="D5" s="151"/>
      <c r="E5" s="151"/>
      <c r="F5" s="151"/>
      <c r="G5" s="151"/>
      <c r="H5" s="151"/>
      <c r="I5" s="109"/>
      <c r="J5" s="109"/>
      <c r="K5" s="109"/>
    </row>
    <row r="6" spans="1:11" ht="12" customHeight="1">
      <c r="A6" s="109"/>
      <c r="B6" s="110"/>
      <c r="C6" s="109"/>
      <c r="D6" s="109"/>
      <c r="E6" s="109"/>
      <c r="F6" s="109"/>
      <c r="G6" s="109"/>
      <c r="H6" s="109"/>
      <c r="I6" s="109"/>
      <c r="J6" s="109"/>
      <c r="K6" s="109"/>
    </row>
    <row r="7" spans="1:11" ht="24.75" customHeight="1">
      <c r="A7" s="114"/>
      <c r="B7" s="150" t="s">
        <v>491</v>
      </c>
      <c r="C7" s="173"/>
      <c r="D7" s="173"/>
      <c r="E7" s="173"/>
      <c r="F7" s="173"/>
      <c r="G7" s="173"/>
      <c r="H7" s="173"/>
      <c r="I7" s="114"/>
      <c r="J7" s="114"/>
      <c r="K7" s="114"/>
    </row>
    <row r="8" spans="1:11" ht="19.5" customHeight="1">
      <c r="A8" s="114"/>
      <c r="B8" s="187" t="s">
        <v>138</v>
      </c>
      <c r="C8" s="173"/>
      <c r="D8" s="173"/>
      <c r="E8" s="173"/>
      <c r="F8" s="173"/>
      <c r="G8" s="173"/>
      <c r="H8" s="173"/>
      <c r="I8" s="114"/>
      <c r="J8" s="114"/>
      <c r="K8" s="114"/>
    </row>
    <row r="9" spans="1:11" ht="19.5" customHeight="1">
      <c r="A9" s="114"/>
      <c r="B9" s="187" t="s">
        <v>479</v>
      </c>
      <c r="C9" s="173"/>
      <c r="D9" s="173"/>
      <c r="E9" s="173"/>
      <c r="F9" s="173"/>
      <c r="G9" s="173"/>
      <c r="H9" s="173"/>
      <c r="I9" s="114"/>
      <c r="J9" s="114"/>
      <c r="K9" s="114"/>
    </row>
    <row r="10" spans="1:11" ht="19.5" customHeight="1">
      <c r="A10" s="114"/>
      <c r="B10" s="8" t="s">
        <v>272</v>
      </c>
      <c r="C10" s="115"/>
      <c r="D10" s="115"/>
      <c r="E10" s="116"/>
      <c r="F10" s="116"/>
      <c r="G10" s="116"/>
      <c r="H10" s="116"/>
      <c r="I10" s="114"/>
      <c r="J10" s="114"/>
      <c r="K10" s="114"/>
    </row>
    <row r="11" spans="1:11" ht="12" customHeight="1">
      <c r="A11" s="114"/>
      <c r="B11" s="116"/>
      <c r="C11" s="116"/>
      <c r="D11" s="114"/>
      <c r="E11" s="114"/>
      <c r="F11" s="114"/>
      <c r="G11" s="114"/>
      <c r="H11" s="114"/>
      <c r="I11" s="114"/>
      <c r="J11" s="114"/>
      <c r="K11" s="114"/>
    </row>
    <row r="12" spans="1:11" ht="52.5" customHeight="1">
      <c r="A12" s="117" t="s">
        <v>8</v>
      </c>
      <c r="B12" s="186" t="s">
        <v>9</v>
      </c>
      <c r="C12" s="177"/>
      <c r="D12" s="175"/>
      <c r="E12" s="117" t="s">
        <v>10</v>
      </c>
      <c r="F12" s="118" t="s">
        <v>11</v>
      </c>
      <c r="G12" s="118" t="s">
        <v>12</v>
      </c>
      <c r="H12" s="117" t="s">
        <v>13</v>
      </c>
      <c r="I12" s="112"/>
      <c r="J12" s="112"/>
      <c r="K12" s="112"/>
    </row>
    <row r="13" spans="1:11" ht="16.5" customHeight="1">
      <c r="A13" s="119" t="s">
        <v>14</v>
      </c>
      <c r="B13" s="197" t="s">
        <v>15</v>
      </c>
      <c r="C13" s="177"/>
      <c r="D13" s="175"/>
      <c r="E13" s="119" t="s">
        <v>16</v>
      </c>
      <c r="F13" s="119" t="s">
        <v>17</v>
      </c>
      <c r="G13" s="119" t="s">
        <v>18</v>
      </c>
      <c r="H13" s="119" t="s">
        <v>19</v>
      </c>
      <c r="I13" s="120"/>
      <c r="J13" s="120"/>
      <c r="K13" s="120"/>
    </row>
    <row r="14" spans="1:11" ht="95.25" customHeight="1">
      <c r="A14" s="117" t="s">
        <v>20</v>
      </c>
      <c r="B14" s="194" t="s">
        <v>480</v>
      </c>
      <c r="C14" s="177"/>
      <c r="D14" s="175"/>
      <c r="E14" s="121">
        <f>E15+E19+E25+E28</f>
        <v>20</v>
      </c>
      <c r="F14" s="122">
        <f t="shared" ref="F14:G14" si="0">ROUND(F15+F19+F25+F28,1)</f>
        <v>20</v>
      </c>
      <c r="G14" s="123">
        <f t="shared" si="0"/>
        <v>20</v>
      </c>
      <c r="H14" s="117"/>
      <c r="I14" s="112"/>
      <c r="J14" s="112"/>
      <c r="K14" s="112"/>
    </row>
    <row r="15" spans="1:11" ht="33.75" customHeight="1">
      <c r="A15" s="124">
        <v>1</v>
      </c>
      <c r="B15" s="194" t="s">
        <v>22</v>
      </c>
      <c r="C15" s="177"/>
      <c r="D15" s="175"/>
      <c r="E15" s="121">
        <f>5-(E16+E17+E18)</f>
        <v>5</v>
      </c>
      <c r="F15" s="122">
        <f t="shared" ref="F15:G15" si="1">ROUND(5-(F16+F17+F18),1)</f>
        <v>5</v>
      </c>
      <c r="G15" s="123">
        <f t="shared" si="1"/>
        <v>5</v>
      </c>
      <c r="H15" s="124"/>
      <c r="I15" s="125"/>
      <c r="J15" s="125"/>
      <c r="K15" s="125"/>
    </row>
    <row r="16" spans="1:11" ht="115.5" customHeight="1">
      <c r="A16" s="124" t="s">
        <v>23</v>
      </c>
      <c r="B16" s="195" t="s">
        <v>24</v>
      </c>
      <c r="C16" s="177"/>
      <c r="D16" s="175"/>
      <c r="E16" s="124"/>
      <c r="F16" s="124"/>
      <c r="G16" s="124"/>
      <c r="H16" s="124"/>
      <c r="I16" s="125"/>
      <c r="J16" s="125"/>
      <c r="K16" s="125"/>
    </row>
    <row r="17" spans="1:11" ht="102" customHeight="1">
      <c r="A17" s="124" t="s">
        <v>25</v>
      </c>
      <c r="B17" s="195" t="s">
        <v>142</v>
      </c>
      <c r="C17" s="177"/>
      <c r="D17" s="175"/>
      <c r="E17" s="124"/>
      <c r="F17" s="124"/>
      <c r="G17" s="126"/>
      <c r="H17" s="126"/>
      <c r="I17" s="127"/>
      <c r="J17" s="127"/>
      <c r="K17" s="127"/>
    </row>
    <row r="18" spans="1:11" ht="92.25" customHeight="1">
      <c r="A18" s="124" t="s">
        <v>27</v>
      </c>
      <c r="B18" s="195" t="s">
        <v>143</v>
      </c>
      <c r="C18" s="177"/>
      <c r="D18" s="175"/>
      <c r="E18" s="124"/>
      <c r="F18" s="124"/>
      <c r="G18" s="126"/>
      <c r="H18" s="126"/>
      <c r="I18" s="127"/>
      <c r="J18" s="127"/>
      <c r="K18" s="127"/>
    </row>
    <row r="19" spans="1:11" ht="52.5" customHeight="1">
      <c r="A19" s="124">
        <v>2</v>
      </c>
      <c r="B19" s="194" t="s">
        <v>29</v>
      </c>
      <c r="C19" s="177"/>
      <c r="D19" s="175"/>
      <c r="E19" s="121">
        <f>6-(E20+E21+E22+E23+E24)</f>
        <v>6</v>
      </c>
      <c r="F19" s="122">
        <f t="shared" ref="F19:G19" si="2">ROUND(6-(F20+F21+F22+F23+F24),1)</f>
        <v>6</v>
      </c>
      <c r="G19" s="123">
        <f t="shared" si="2"/>
        <v>6</v>
      </c>
      <c r="H19" s="128"/>
      <c r="I19" s="127"/>
      <c r="J19" s="127"/>
      <c r="K19" s="127"/>
    </row>
    <row r="20" spans="1:11" ht="39.75" customHeight="1">
      <c r="A20" s="124" t="s">
        <v>30</v>
      </c>
      <c r="B20" s="195" t="s">
        <v>31</v>
      </c>
      <c r="C20" s="177"/>
      <c r="D20" s="175"/>
      <c r="E20" s="124"/>
      <c r="F20" s="124"/>
      <c r="G20" s="126"/>
      <c r="H20" s="126"/>
      <c r="I20" s="127"/>
      <c r="J20" s="127"/>
      <c r="K20" s="127"/>
    </row>
    <row r="21" spans="1:11" ht="57" customHeight="1">
      <c r="A21" s="124" t="s">
        <v>32</v>
      </c>
      <c r="B21" s="195" t="s">
        <v>33</v>
      </c>
      <c r="C21" s="177"/>
      <c r="D21" s="175"/>
      <c r="E21" s="124"/>
      <c r="F21" s="124"/>
      <c r="G21" s="129"/>
      <c r="H21" s="126"/>
      <c r="I21" s="127"/>
      <c r="J21" s="127"/>
      <c r="K21" s="127"/>
    </row>
    <row r="22" spans="1:11" ht="52.5" customHeight="1">
      <c r="A22" s="124" t="s">
        <v>34</v>
      </c>
      <c r="B22" s="195" t="s">
        <v>492</v>
      </c>
      <c r="C22" s="177"/>
      <c r="D22" s="175"/>
      <c r="E22" s="124"/>
      <c r="F22" s="124"/>
      <c r="G22" s="130"/>
      <c r="H22" s="126"/>
      <c r="I22" s="127"/>
      <c r="J22" s="127"/>
      <c r="K22" s="127"/>
    </row>
    <row r="23" spans="1:11" ht="75" customHeight="1">
      <c r="A23" s="124" t="s">
        <v>36</v>
      </c>
      <c r="B23" s="195" t="s">
        <v>145</v>
      </c>
      <c r="C23" s="177"/>
      <c r="D23" s="175"/>
      <c r="E23" s="124"/>
      <c r="F23" s="124"/>
      <c r="G23" s="130"/>
      <c r="H23" s="126"/>
      <c r="I23" s="127"/>
      <c r="J23" s="127"/>
      <c r="K23" s="127"/>
    </row>
    <row r="24" spans="1:11" ht="42.75" customHeight="1">
      <c r="A24" s="124" t="s">
        <v>38</v>
      </c>
      <c r="B24" s="195" t="s">
        <v>146</v>
      </c>
      <c r="C24" s="177"/>
      <c r="D24" s="175"/>
      <c r="E24" s="124"/>
      <c r="F24" s="124"/>
      <c r="G24" s="126"/>
      <c r="H24" s="126"/>
      <c r="I24" s="127"/>
      <c r="J24" s="127"/>
      <c r="K24" s="127"/>
    </row>
    <row r="25" spans="1:11" ht="60.75" customHeight="1">
      <c r="A25" s="124">
        <v>3</v>
      </c>
      <c r="B25" s="194" t="s">
        <v>40</v>
      </c>
      <c r="C25" s="177"/>
      <c r="D25" s="175"/>
      <c r="E25" s="121">
        <f>5-(E26+E27)</f>
        <v>5</v>
      </c>
      <c r="F25" s="122">
        <f t="shared" ref="F25:G25" si="3">ROUND(5-(F26+F27),1)</f>
        <v>5</v>
      </c>
      <c r="G25" s="123">
        <f t="shared" si="3"/>
        <v>5</v>
      </c>
      <c r="H25" s="124"/>
      <c r="I25" s="125"/>
      <c r="J25" s="125"/>
      <c r="K25" s="125"/>
    </row>
    <row r="26" spans="1:11" ht="100.5" customHeight="1">
      <c r="A26" s="124" t="s">
        <v>41</v>
      </c>
      <c r="B26" s="195" t="s">
        <v>481</v>
      </c>
      <c r="C26" s="177"/>
      <c r="D26" s="175"/>
      <c r="E26" s="124"/>
      <c r="F26" s="124"/>
      <c r="G26" s="126"/>
      <c r="H26" s="126"/>
      <c r="I26" s="127"/>
      <c r="J26" s="127"/>
      <c r="K26" s="127"/>
    </row>
    <row r="27" spans="1:11" ht="54.75" customHeight="1">
      <c r="A27" s="124" t="s">
        <v>43</v>
      </c>
      <c r="B27" s="195" t="s">
        <v>493</v>
      </c>
      <c r="C27" s="177"/>
      <c r="D27" s="175"/>
      <c r="E27" s="124"/>
      <c r="F27" s="124"/>
      <c r="G27" s="126"/>
      <c r="H27" s="126"/>
      <c r="I27" s="127"/>
      <c r="J27" s="127"/>
      <c r="K27" s="127"/>
    </row>
    <row r="28" spans="1:11" ht="162" customHeight="1">
      <c r="A28" s="131">
        <v>4</v>
      </c>
      <c r="B28" s="194" t="s">
        <v>45</v>
      </c>
      <c r="C28" s="177"/>
      <c r="D28" s="175"/>
      <c r="E28" s="121">
        <f>4-(E29+E30+E31)</f>
        <v>4</v>
      </c>
      <c r="F28" s="122">
        <f t="shared" ref="F28:G28" si="4">ROUND(4-(F29+F30+F31),1)</f>
        <v>4</v>
      </c>
      <c r="G28" s="123">
        <f t="shared" si="4"/>
        <v>4</v>
      </c>
      <c r="H28" s="128"/>
      <c r="I28" s="127"/>
      <c r="J28" s="127"/>
      <c r="K28" s="127"/>
    </row>
    <row r="29" spans="1:11" ht="54" customHeight="1">
      <c r="A29" s="124" t="s">
        <v>46</v>
      </c>
      <c r="B29" s="195" t="s">
        <v>47</v>
      </c>
      <c r="C29" s="177"/>
      <c r="D29" s="175"/>
      <c r="E29" s="124"/>
      <c r="F29" s="124"/>
      <c r="G29" s="126"/>
      <c r="H29" s="126"/>
      <c r="I29" s="127"/>
      <c r="J29" s="127"/>
      <c r="K29" s="127"/>
    </row>
    <row r="30" spans="1:11" ht="60.75" customHeight="1">
      <c r="A30" s="124" t="s">
        <v>48</v>
      </c>
      <c r="B30" s="195" t="s">
        <v>49</v>
      </c>
      <c r="C30" s="177"/>
      <c r="D30" s="175"/>
      <c r="E30" s="124"/>
      <c r="F30" s="124"/>
      <c r="G30" s="126"/>
      <c r="H30" s="126"/>
      <c r="I30" s="127"/>
      <c r="J30" s="127"/>
      <c r="K30" s="127"/>
    </row>
    <row r="31" spans="1:11" ht="52.5" customHeight="1">
      <c r="A31" s="124" t="s">
        <v>50</v>
      </c>
      <c r="B31" s="195" t="s">
        <v>51</v>
      </c>
      <c r="C31" s="177"/>
      <c r="D31" s="175"/>
      <c r="E31" s="124"/>
      <c r="F31" s="124"/>
      <c r="G31" s="126"/>
      <c r="H31" s="126"/>
      <c r="I31" s="127"/>
      <c r="J31" s="127"/>
      <c r="K31" s="127"/>
    </row>
    <row r="32" spans="1:11" ht="27.75" customHeight="1">
      <c r="A32" s="117" t="s">
        <v>52</v>
      </c>
      <c r="B32" s="194" t="s">
        <v>482</v>
      </c>
      <c r="C32" s="177"/>
      <c r="D32" s="175"/>
      <c r="E32" s="121">
        <f>E33+E35+E37+E39+E41+E43</f>
        <v>20</v>
      </c>
      <c r="F32" s="122">
        <f t="shared" ref="F32:G32" si="5">ROUND(F33+F35+F37+F39+F41+F43,1)</f>
        <v>17</v>
      </c>
      <c r="G32" s="123">
        <f t="shared" si="5"/>
        <v>0</v>
      </c>
      <c r="H32" s="117"/>
      <c r="I32" s="112"/>
      <c r="J32" s="112"/>
      <c r="K32" s="112"/>
    </row>
    <row r="33" spans="1:11" ht="72.75" customHeight="1">
      <c r="A33" s="124">
        <v>5</v>
      </c>
      <c r="B33" s="194" t="s">
        <v>150</v>
      </c>
      <c r="C33" s="177"/>
      <c r="D33" s="175"/>
      <c r="E33" s="121">
        <v>1</v>
      </c>
      <c r="F33" s="122" t="str">
        <f>IF(F34&gt;1,"1",F34)</f>
        <v>1</v>
      </c>
      <c r="G33" s="123">
        <f>G34</f>
        <v>0</v>
      </c>
      <c r="H33" s="124"/>
      <c r="I33" s="125"/>
      <c r="J33" s="125"/>
      <c r="K33" s="125"/>
    </row>
    <row r="34" spans="1:11" ht="117.75" customHeight="1">
      <c r="A34" s="124"/>
      <c r="B34" s="195" t="s">
        <v>151</v>
      </c>
      <c r="C34" s="177"/>
      <c r="D34" s="175"/>
      <c r="E34" s="121"/>
      <c r="F34" s="122">
        <v>2</v>
      </c>
      <c r="G34" s="123"/>
      <c r="H34" s="124"/>
      <c r="I34" s="125"/>
      <c r="J34" s="125"/>
      <c r="K34" s="125"/>
    </row>
    <row r="35" spans="1:11" ht="40.9" customHeight="1">
      <c r="A35" s="124">
        <v>6</v>
      </c>
      <c r="B35" s="194" t="s">
        <v>152</v>
      </c>
      <c r="C35" s="177"/>
      <c r="D35" s="175"/>
      <c r="E35" s="121">
        <v>2</v>
      </c>
      <c r="F35" s="122">
        <f>IF(F36&gt;2,"2",F36)</f>
        <v>2</v>
      </c>
      <c r="G35" s="123">
        <f>G36</f>
        <v>0</v>
      </c>
      <c r="H35" s="124"/>
      <c r="I35" s="125"/>
      <c r="J35" s="125"/>
      <c r="K35" s="125"/>
    </row>
    <row r="36" spans="1:11" ht="60.75" customHeight="1">
      <c r="A36" s="124"/>
      <c r="B36" s="195" t="s">
        <v>153</v>
      </c>
      <c r="C36" s="177"/>
      <c r="D36" s="175"/>
      <c r="E36" s="121"/>
      <c r="F36" s="122">
        <v>2</v>
      </c>
      <c r="G36" s="123"/>
      <c r="H36" s="124"/>
      <c r="I36" s="125"/>
      <c r="J36" s="125"/>
      <c r="K36" s="125"/>
    </row>
    <row r="37" spans="1:11" ht="63" customHeight="1">
      <c r="A37" s="124">
        <v>7</v>
      </c>
      <c r="B37" s="194" t="s">
        <v>58</v>
      </c>
      <c r="C37" s="177"/>
      <c r="D37" s="175"/>
      <c r="E37" s="121">
        <v>2</v>
      </c>
      <c r="F37" s="122">
        <f>IF(F38&gt;2,"2",F38)</f>
        <v>2</v>
      </c>
      <c r="G37" s="123">
        <f>G38</f>
        <v>0</v>
      </c>
      <c r="H37" s="124"/>
      <c r="I37" s="125"/>
      <c r="J37" s="125"/>
      <c r="K37" s="125"/>
    </row>
    <row r="38" spans="1:11" ht="77.45" customHeight="1">
      <c r="A38" s="124"/>
      <c r="B38" s="195" t="s">
        <v>155</v>
      </c>
      <c r="C38" s="177"/>
      <c r="D38" s="175"/>
      <c r="E38" s="121"/>
      <c r="F38" s="122">
        <v>2</v>
      </c>
      <c r="G38" s="123"/>
      <c r="H38" s="124"/>
      <c r="I38" s="125"/>
      <c r="J38" s="125"/>
      <c r="K38" s="125"/>
    </row>
    <row r="39" spans="1:11" ht="61.5" customHeight="1">
      <c r="A39" s="124">
        <v>8</v>
      </c>
      <c r="B39" s="194" t="s">
        <v>60</v>
      </c>
      <c r="C39" s="177"/>
      <c r="D39" s="175"/>
      <c r="E39" s="121">
        <v>2</v>
      </c>
      <c r="F39" s="122">
        <f>IF(F40&gt;2,"2",F40)</f>
        <v>2</v>
      </c>
      <c r="G39" s="123">
        <f>G40</f>
        <v>0</v>
      </c>
      <c r="H39" s="124"/>
      <c r="I39" s="125"/>
      <c r="J39" s="125"/>
      <c r="K39" s="125"/>
    </row>
    <row r="40" spans="1:11" ht="85.9" customHeight="1">
      <c r="A40" s="124"/>
      <c r="B40" s="195" t="s">
        <v>156</v>
      </c>
      <c r="C40" s="177"/>
      <c r="D40" s="175"/>
      <c r="E40" s="121"/>
      <c r="F40" s="122">
        <v>2</v>
      </c>
      <c r="G40" s="123"/>
      <c r="H40" s="124"/>
      <c r="I40" s="125"/>
      <c r="J40" s="125"/>
      <c r="K40" s="125"/>
    </row>
    <row r="41" spans="1:11" ht="39.75" customHeight="1">
      <c r="A41" s="124">
        <v>9</v>
      </c>
      <c r="B41" s="194" t="s">
        <v>483</v>
      </c>
      <c r="C41" s="177"/>
      <c r="D41" s="175"/>
      <c r="E41" s="121">
        <v>8</v>
      </c>
      <c r="F41" s="122">
        <v>8</v>
      </c>
      <c r="G41" s="123">
        <f>G42</f>
        <v>0</v>
      </c>
      <c r="H41" s="124"/>
      <c r="I41" s="125"/>
      <c r="J41" s="125"/>
      <c r="K41" s="125"/>
    </row>
    <row r="42" spans="1:11" ht="127.5" customHeight="1">
      <c r="A42" s="124"/>
      <c r="B42" s="195" t="s">
        <v>158</v>
      </c>
      <c r="C42" s="177"/>
      <c r="D42" s="175"/>
      <c r="E42" s="121"/>
      <c r="F42" s="122"/>
      <c r="G42" s="123"/>
      <c r="H42" s="124"/>
      <c r="I42" s="125"/>
      <c r="J42" s="125"/>
      <c r="K42" s="125"/>
    </row>
    <row r="43" spans="1:11" ht="45" customHeight="1">
      <c r="A43" s="124">
        <v>10</v>
      </c>
      <c r="B43" s="194" t="s">
        <v>160</v>
      </c>
      <c r="C43" s="177"/>
      <c r="D43" s="175"/>
      <c r="E43" s="121">
        <v>5</v>
      </c>
      <c r="F43" s="122">
        <f>IF(F44&gt;5,"5",F44)</f>
        <v>2</v>
      </c>
      <c r="G43" s="123">
        <f>G44</f>
        <v>0</v>
      </c>
      <c r="H43" s="124"/>
      <c r="I43" s="125"/>
      <c r="J43" s="125"/>
      <c r="K43" s="125"/>
    </row>
    <row r="44" spans="1:11" ht="156.75" customHeight="1">
      <c r="A44" s="124"/>
      <c r="B44" s="195" t="s">
        <v>161</v>
      </c>
      <c r="C44" s="177"/>
      <c r="D44" s="175"/>
      <c r="E44" s="121"/>
      <c r="F44" s="122">
        <v>2</v>
      </c>
      <c r="G44" s="123"/>
      <c r="H44" s="124"/>
      <c r="I44" s="125"/>
      <c r="J44" s="125"/>
      <c r="K44" s="125"/>
    </row>
    <row r="45" spans="1:11" ht="61.5" customHeight="1">
      <c r="A45" s="117" t="s">
        <v>69</v>
      </c>
      <c r="B45" s="194" t="s">
        <v>484</v>
      </c>
      <c r="C45" s="177"/>
      <c r="D45" s="175"/>
      <c r="E45" s="121">
        <v>60</v>
      </c>
      <c r="F45" s="122">
        <f t="shared" ref="F45:G45" si="6">SUM(F46:F51)</f>
        <v>60</v>
      </c>
      <c r="G45" s="123">
        <f t="shared" si="6"/>
        <v>0</v>
      </c>
      <c r="H45" s="117"/>
      <c r="I45" s="112"/>
      <c r="J45" s="112"/>
      <c r="K45" s="112"/>
    </row>
    <row r="46" spans="1:11" ht="26.25" customHeight="1">
      <c r="A46" s="124"/>
      <c r="B46" s="195" t="s">
        <v>71</v>
      </c>
      <c r="C46" s="177"/>
      <c r="D46" s="175"/>
      <c r="E46" s="124">
        <v>60</v>
      </c>
      <c r="F46" s="124">
        <v>60</v>
      </c>
      <c r="G46" s="124"/>
      <c r="H46" s="124"/>
      <c r="I46" s="125"/>
      <c r="J46" s="125"/>
      <c r="K46" s="125"/>
    </row>
    <row r="47" spans="1:11" ht="26.25" customHeight="1">
      <c r="A47" s="124"/>
      <c r="B47" s="195" t="s">
        <v>72</v>
      </c>
      <c r="C47" s="177"/>
      <c r="D47" s="175"/>
      <c r="E47" s="124">
        <v>50</v>
      </c>
      <c r="F47" s="124"/>
      <c r="G47" s="124"/>
      <c r="H47" s="124"/>
      <c r="I47" s="125"/>
      <c r="J47" s="125"/>
      <c r="K47" s="125"/>
    </row>
    <row r="48" spans="1:11" ht="26.25" customHeight="1">
      <c r="A48" s="124"/>
      <c r="B48" s="195" t="s">
        <v>73</v>
      </c>
      <c r="C48" s="177"/>
      <c r="D48" s="175"/>
      <c r="E48" s="124">
        <v>40</v>
      </c>
      <c r="F48" s="124"/>
      <c r="G48" s="124"/>
      <c r="H48" s="124"/>
      <c r="I48" s="125"/>
      <c r="J48" s="125"/>
      <c r="K48" s="125"/>
    </row>
    <row r="49" spans="1:11" ht="26.25" customHeight="1">
      <c r="A49" s="124"/>
      <c r="B49" s="195" t="s">
        <v>74</v>
      </c>
      <c r="C49" s="177"/>
      <c r="D49" s="175"/>
      <c r="E49" s="124">
        <v>30</v>
      </c>
      <c r="F49" s="124"/>
      <c r="G49" s="124"/>
      <c r="H49" s="124"/>
      <c r="I49" s="125"/>
      <c r="J49" s="125"/>
      <c r="K49" s="125"/>
    </row>
    <row r="50" spans="1:11" ht="26.25" customHeight="1">
      <c r="A50" s="124"/>
      <c r="B50" s="195" t="s">
        <v>75</v>
      </c>
      <c r="C50" s="177"/>
      <c r="D50" s="175"/>
      <c r="E50" s="124">
        <v>20</v>
      </c>
      <c r="F50" s="124"/>
      <c r="G50" s="124"/>
      <c r="H50" s="124"/>
      <c r="I50" s="125"/>
      <c r="J50" s="125"/>
      <c r="K50" s="125"/>
    </row>
    <row r="51" spans="1:11" ht="26.25" customHeight="1">
      <c r="A51" s="124"/>
      <c r="B51" s="195" t="s">
        <v>76</v>
      </c>
      <c r="C51" s="177"/>
      <c r="D51" s="175"/>
      <c r="E51" s="124">
        <v>0</v>
      </c>
      <c r="F51" s="124"/>
      <c r="G51" s="124"/>
      <c r="H51" s="124"/>
      <c r="I51" s="125"/>
      <c r="J51" s="125"/>
      <c r="K51" s="125"/>
    </row>
    <row r="52" spans="1:11" ht="24" customHeight="1">
      <c r="A52" s="117"/>
      <c r="B52" s="186" t="s">
        <v>77</v>
      </c>
      <c r="C52" s="177"/>
      <c r="D52" s="175"/>
      <c r="E52" s="117">
        <f t="shared" ref="E52:G52" si="7">E14+E32+E45</f>
        <v>100</v>
      </c>
      <c r="F52" s="132">
        <f t="shared" si="7"/>
        <v>97</v>
      </c>
      <c r="G52" s="123">
        <f t="shared" si="7"/>
        <v>20</v>
      </c>
      <c r="H52" s="117"/>
      <c r="I52" s="112"/>
      <c r="J52" s="112"/>
      <c r="K52" s="112"/>
    </row>
    <row r="53" spans="1:11" ht="26.25" customHeight="1">
      <c r="A53" s="133"/>
      <c r="B53" s="185" t="s">
        <v>78</v>
      </c>
      <c r="C53" s="177"/>
      <c r="D53" s="175"/>
      <c r="E53" s="133"/>
      <c r="F53" s="133"/>
      <c r="G53" s="133"/>
      <c r="H53" s="133"/>
      <c r="I53" s="109"/>
      <c r="J53" s="109"/>
      <c r="K53" s="109"/>
    </row>
    <row r="54" spans="1:11" ht="53.25" customHeight="1">
      <c r="A54" s="133"/>
      <c r="B54" s="186" t="s">
        <v>485</v>
      </c>
      <c r="C54" s="177"/>
      <c r="D54" s="175"/>
      <c r="E54" s="117">
        <f>E52-E53</f>
        <v>100</v>
      </c>
      <c r="F54" s="132">
        <f t="shared" ref="F54:G54" si="8">ROUND(F52-F53,1)</f>
        <v>97</v>
      </c>
      <c r="G54" s="123">
        <f t="shared" si="8"/>
        <v>20</v>
      </c>
      <c r="H54" s="117"/>
      <c r="I54" s="109"/>
      <c r="J54" s="109"/>
      <c r="K54" s="109"/>
    </row>
    <row r="55" spans="1:11" ht="25.5" customHeight="1">
      <c r="A55" s="109"/>
      <c r="B55" s="112"/>
      <c r="C55" s="112"/>
      <c r="D55" s="112"/>
      <c r="E55" s="109"/>
      <c r="F55" s="109"/>
      <c r="G55" s="109"/>
      <c r="H55" s="109"/>
      <c r="I55" s="109"/>
      <c r="J55" s="109"/>
      <c r="K55" s="109"/>
    </row>
    <row r="56" spans="1:11" ht="25.5" customHeight="1">
      <c r="A56" s="109"/>
      <c r="B56" s="112"/>
      <c r="C56" s="112"/>
      <c r="D56" s="112"/>
      <c r="E56" s="109"/>
      <c r="F56" s="109"/>
      <c r="G56" s="109"/>
      <c r="H56" s="109"/>
      <c r="I56" s="109"/>
      <c r="J56" s="109"/>
      <c r="K56" s="109"/>
    </row>
    <row r="57" spans="1:11" ht="25.5" customHeight="1">
      <c r="A57" s="109"/>
      <c r="B57" s="112"/>
      <c r="C57" s="112"/>
      <c r="D57" s="112"/>
      <c r="E57" s="109"/>
      <c r="F57" s="109"/>
      <c r="G57" s="109"/>
      <c r="H57" s="109"/>
      <c r="I57" s="109"/>
      <c r="J57" s="109"/>
      <c r="K57" s="109"/>
    </row>
    <row r="58" spans="1:11" ht="20.25" customHeight="1">
      <c r="A58" s="109"/>
      <c r="B58" s="187" t="s">
        <v>80</v>
      </c>
      <c r="C58" s="173"/>
      <c r="D58" s="173"/>
      <c r="E58" s="109"/>
      <c r="F58" s="109"/>
      <c r="G58" s="109"/>
      <c r="H58" s="109"/>
      <c r="I58" s="109"/>
      <c r="J58" s="109"/>
      <c r="K58" s="109"/>
    </row>
    <row r="59" spans="1:11" ht="32.25" customHeight="1">
      <c r="A59" s="188" t="s">
        <v>81</v>
      </c>
      <c r="B59" s="184"/>
      <c r="C59" s="189"/>
      <c r="D59" s="192" t="s">
        <v>82</v>
      </c>
      <c r="E59" s="174" t="s">
        <v>83</v>
      </c>
      <c r="F59" s="175"/>
      <c r="G59" s="174" t="s">
        <v>486</v>
      </c>
      <c r="H59" s="175"/>
      <c r="I59" s="114"/>
      <c r="J59" s="114"/>
      <c r="K59" s="114"/>
    </row>
    <row r="60" spans="1:11" ht="64.5" customHeight="1">
      <c r="A60" s="190"/>
      <c r="B60" s="181"/>
      <c r="C60" s="191"/>
      <c r="D60" s="193"/>
      <c r="E60" s="118" t="s">
        <v>85</v>
      </c>
      <c r="F60" s="118" t="s">
        <v>86</v>
      </c>
      <c r="G60" s="118" t="s">
        <v>87</v>
      </c>
      <c r="H60" s="118" t="s">
        <v>88</v>
      </c>
      <c r="I60" s="114"/>
      <c r="J60" s="114"/>
      <c r="K60" s="114"/>
    </row>
    <row r="61" spans="1:11" ht="33.75" customHeight="1">
      <c r="A61" s="176" t="s">
        <v>89</v>
      </c>
      <c r="B61" s="177"/>
      <c r="C61" s="175"/>
      <c r="D61" s="124" t="s">
        <v>90</v>
      </c>
      <c r="E61" s="134">
        <f>IF(AND(90&lt;=F54,F54&lt;100),F54,"")</f>
        <v>97</v>
      </c>
      <c r="F61" s="124" t="str">
        <f>IF(AND(90&lt;=G54,G54&lt;=100),G54,"")</f>
        <v/>
      </c>
      <c r="G61" s="124" t="str">
        <f t="shared" ref="G61:H64" si="9">IF(ISNUMBER(E61)=TRUE,"X","")</f>
        <v>X</v>
      </c>
      <c r="H61" s="124" t="str">
        <f t="shared" si="9"/>
        <v/>
      </c>
      <c r="I61" s="109"/>
      <c r="J61" s="109"/>
      <c r="K61" s="109"/>
    </row>
    <row r="62" spans="1:11" ht="45.75" customHeight="1">
      <c r="A62" s="176" t="s">
        <v>91</v>
      </c>
      <c r="B62" s="177"/>
      <c r="C62" s="175"/>
      <c r="D62" s="124" t="s">
        <v>92</v>
      </c>
      <c r="E62" s="134" t="str">
        <f>IF(AND(75&lt;=F54,F54&lt;90),F54,"")</f>
        <v/>
      </c>
      <c r="F62" s="124" t="str">
        <f>IF(AND(75&lt;=G54,G54&lt;90),G54,"")</f>
        <v/>
      </c>
      <c r="G62" s="124" t="str">
        <f t="shared" si="9"/>
        <v/>
      </c>
      <c r="H62" s="124" t="str">
        <f t="shared" si="9"/>
        <v/>
      </c>
      <c r="I62" s="109"/>
      <c r="J62" s="109"/>
      <c r="K62" s="109"/>
    </row>
    <row r="63" spans="1:11" ht="48" customHeight="1">
      <c r="A63" s="176" t="s">
        <v>93</v>
      </c>
      <c r="B63" s="177"/>
      <c r="C63" s="175"/>
      <c r="D63" s="124" t="s">
        <v>94</v>
      </c>
      <c r="E63" s="134" t="str">
        <f>IF(AND(50&lt;=F54,F54&lt;75),F54,"")</f>
        <v/>
      </c>
      <c r="F63" s="124" t="str">
        <f>IF(AND(50&lt;=G54,G54&lt;75),G54,"")</f>
        <v/>
      </c>
      <c r="G63" s="124" t="str">
        <f t="shared" si="9"/>
        <v/>
      </c>
      <c r="H63" s="124" t="str">
        <f t="shared" si="9"/>
        <v/>
      </c>
      <c r="I63" s="109"/>
      <c r="J63" s="109"/>
      <c r="K63" s="109"/>
    </row>
    <row r="64" spans="1:11" ht="30.75" customHeight="1">
      <c r="A64" s="176" t="s">
        <v>95</v>
      </c>
      <c r="B64" s="177"/>
      <c r="C64" s="175"/>
      <c r="D64" s="124" t="s">
        <v>96</v>
      </c>
      <c r="E64" s="124" t="str">
        <f>IF(AND(0&lt;F54,F54&lt;50),F54,"")</f>
        <v/>
      </c>
      <c r="F64" s="135">
        <f>IF(AND(0&lt;G54,G54&lt;50),G54,"")</f>
        <v>20</v>
      </c>
      <c r="G64" s="124" t="str">
        <f t="shared" si="9"/>
        <v/>
      </c>
      <c r="H64" s="136" t="str">
        <f t="shared" si="9"/>
        <v>X</v>
      </c>
      <c r="I64" s="109"/>
      <c r="J64" s="109"/>
      <c r="K64" s="109"/>
    </row>
    <row r="65" spans="1:11" ht="15.75" customHeight="1">
      <c r="A65" s="109"/>
      <c r="B65" s="110"/>
      <c r="C65" s="109"/>
      <c r="D65" s="109"/>
      <c r="E65" s="109"/>
      <c r="F65" s="109"/>
      <c r="G65" s="109"/>
      <c r="H65" s="109"/>
      <c r="I65" s="109"/>
      <c r="J65" s="109"/>
      <c r="K65" s="109"/>
    </row>
    <row r="66" spans="1:11" ht="20.25" customHeight="1">
      <c r="A66" s="137"/>
      <c r="B66" s="138"/>
      <c r="C66" s="137"/>
      <c r="D66" s="161" t="s">
        <v>496</v>
      </c>
      <c r="E66" s="151"/>
      <c r="F66" s="151"/>
      <c r="G66" s="151"/>
      <c r="H66" s="151"/>
      <c r="I66" s="137"/>
      <c r="J66" s="137"/>
      <c r="K66" s="137"/>
    </row>
    <row r="67" spans="1:11" ht="35.25" customHeight="1">
      <c r="A67" s="112"/>
      <c r="B67" s="112"/>
      <c r="C67" s="112"/>
      <c r="D67" s="141"/>
      <c r="E67" s="178" t="s">
        <v>487</v>
      </c>
      <c r="F67" s="173"/>
      <c r="G67" s="173"/>
      <c r="H67" s="173"/>
      <c r="I67" s="112"/>
      <c r="J67" s="112"/>
      <c r="K67" s="112"/>
    </row>
    <row r="68" spans="1:11" ht="15.75" customHeight="1">
      <c r="A68" s="109"/>
      <c r="B68" s="110"/>
      <c r="C68" s="109"/>
      <c r="D68" s="139"/>
      <c r="E68" s="139"/>
      <c r="F68" s="139"/>
      <c r="G68" s="139"/>
      <c r="H68" s="139"/>
      <c r="I68" s="109"/>
      <c r="J68" s="109"/>
      <c r="K68" s="109"/>
    </row>
    <row r="69" spans="1:11" ht="15.75" customHeight="1">
      <c r="A69" s="109"/>
      <c r="B69" s="110"/>
      <c r="C69" s="109"/>
      <c r="D69" s="139"/>
      <c r="E69" s="139"/>
      <c r="F69" s="139"/>
      <c r="G69" s="139"/>
      <c r="H69" s="139"/>
      <c r="I69" s="109"/>
      <c r="J69" s="109"/>
      <c r="K69" s="109"/>
    </row>
    <row r="70" spans="1:11" ht="15.75" customHeight="1">
      <c r="A70" s="109"/>
      <c r="B70" s="110"/>
      <c r="C70" s="109"/>
      <c r="D70" s="139"/>
      <c r="E70" s="139"/>
      <c r="F70" s="139"/>
      <c r="G70" s="139"/>
      <c r="H70" s="139"/>
      <c r="I70" s="109"/>
      <c r="J70" s="109"/>
      <c r="K70" s="109"/>
    </row>
    <row r="71" spans="1:11" ht="15.75" customHeight="1">
      <c r="A71" s="109"/>
      <c r="B71" s="110"/>
      <c r="C71" s="109"/>
      <c r="D71" s="109"/>
      <c r="E71" s="109"/>
      <c r="F71" s="109"/>
      <c r="G71" s="109"/>
      <c r="H71" s="109"/>
      <c r="I71" s="109"/>
      <c r="J71" s="109"/>
      <c r="K71" s="109"/>
    </row>
    <row r="72" spans="1:11" ht="15.75" customHeight="1">
      <c r="A72" s="109"/>
      <c r="B72" s="110"/>
      <c r="C72" s="109"/>
      <c r="D72" s="109"/>
      <c r="E72" s="109"/>
      <c r="F72" s="101" t="s">
        <v>494</v>
      </c>
      <c r="G72" s="109"/>
      <c r="H72" s="109"/>
      <c r="I72" s="109"/>
      <c r="J72" s="109"/>
      <c r="K72" s="109"/>
    </row>
    <row r="73" spans="1:11" ht="15.75" customHeight="1">
      <c r="A73" s="109"/>
      <c r="B73" s="110"/>
      <c r="C73" s="109"/>
      <c r="D73" s="109"/>
      <c r="E73" s="109"/>
      <c r="F73" s="109"/>
      <c r="G73" s="109"/>
      <c r="H73" s="109"/>
      <c r="I73" s="109"/>
      <c r="J73" s="109"/>
      <c r="K73" s="109"/>
    </row>
    <row r="74" spans="1:11" ht="24.75" customHeight="1">
      <c r="A74" s="109"/>
      <c r="B74" s="180" t="s">
        <v>100</v>
      </c>
      <c r="C74" s="181"/>
      <c r="D74" s="181"/>
      <c r="E74" s="181"/>
      <c r="F74" s="181"/>
      <c r="G74" s="181"/>
      <c r="H74" s="181"/>
      <c r="I74" s="109"/>
      <c r="J74" s="109"/>
      <c r="K74" s="109"/>
    </row>
    <row r="75" spans="1:11" ht="106.5" customHeight="1">
      <c r="A75" s="109"/>
      <c r="B75" s="182" t="s">
        <v>101</v>
      </c>
      <c r="C75" s="177"/>
      <c r="D75" s="177"/>
      <c r="E75" s="177"/>
      <c r="F75" s="177"/>
      <c r="G75" s="177"/>
      <c r="H75" s="175"/>
      <c r="I75" s="109"/>
      <c r="J75" s="109"/>
      <c r="K75" s="109"/>
    </row>
    <row r="76" spans="1:11" ht="24.75" customHeight="1">
      <c r="A76" s="109"/>
      <c r="B76" s="140"/>
      <c r="C76" s="109"/>
      <c r="D76" s="183" t="s">
        <v>498</v>
      </c>
      <c r="E76" s="184"/>
      <c r="F76" s="184"/>
      <c r="G76" s="184"/>
      <c r="H76" s="184"/>
      <c r="I76" s="109"/>
      <c r="J76" s="109"/>
      <c r="K76" s="109"/>
    </row>
    <row r="77" spans="1:11" ht="21" customHeight="1">
      <c r="A77" s="109"/>
      <c r="B77" s="141"/>
      <c r="C77" s="109"/>
      <c r="D77" s="172" t="s">
        <v>103</v>
      </c>
      <c r="E77" s="173"/>
      <c r="F77" s="173"/>
      <c r="G77" s="173"/>
      <c r="H77" s="173"/>
      <c r="I77" s="109"/>
      <c r="J77" s="109"/>
      <c r="K77" s="109"/>
    </row>
    <row r="78" spans="1:11" ht="15.75" customHeight="1">
      <c r="A78" s="109"/>
      <c r="B78" s="110"/>
      <c r="C78" s="109"/>
      <c r="D78" s="109"/>
      <c r="E78" s="109"/>
      <c r="F78" s="109"/>
      <c r="G78" s="109"/>
      <c r="H78" s="109"/>
      <c r="I78" s="109"/>
      <c r="J78" s="109"/>
      <c r="K78" s="109"/>
    </row>
    <row r="79" spans="1:11" ht="15.75" customHeight="1">
      <c r="A79" s="109"/>
      <c r="B79" s="110"/>
      <c r="C79" s="109"/>
      <c r="D79" s="109"/>
      <c r="E79" s="109"/>
      <c r="F79" s="109"/>
      <c r="G79" s="109"/>
      <c r="H79" s="109"/>
      <c r="I79" s="109"/>
      <c r="J79" s="109"/>
      <c r="K79" s="109"/>
    </row>
    <row r="80" spans="1:11" ht="15.75" customHeight="1">
      <c r="A80" s="109"/>
      <c r="B80" s="110"/>
      <c r="C80" s="109"/>
      <c r="D80" s="109"/>
      <c r="E80" s="109"/>
      <c r="F80" s="109"/>
      <c r="G80" s="109"/>
      <c r="H80" s="109"/>
      <c r="I80" s="109"/>
      <c r="J80" s="109"/>
      <c r="K80" s="109"/>
    </row>
    <row r="81" spans="1:11" ht="15.75" customHeight="1">
      <c r="A81" s="109"/>
      <c r="B81" s="110"/>
      <c r="C81" s="109"/>
      <c r="D81" s="109"/>
      <c r="E81" s="109"/>
      <c r="F81" s="109"/>
      <c r="G81" s="109"/>
      <c r="H81" s="109"/>
      <c r="I81" s="109"/>
      <c r="J81" s="109"/>
      <c r="K81" s="109"/>
    </row>
    <row r="82" spans="1:11" ht="15.75" customHeight="1">
      <c r="A82" s="109"/>
      <c r="B82" s="110"/>
      <c r="C82" s="109"/>
      <c r="D82" s="109"/>
      <c r="E82" s="109"/>
      <c r="F82" s="109"/>
      <c r="G82" s="109"/>
      <c r="H82" s="109"/>
      <c r="I82" s="109"/>
      <c r="J82" s="109"/>
      <c r="K82" s="109"/>
    </row>
    <row r="83" spans="1:11" ht="15.75" customHeight="1">
      <c r="A83" s="109"/>
      <c r="B83" s="110"/>
      <c r="C83" s="109"/>
      <c r="D83" s="109"/>
      <c r="E83" s="109"/>
      <c r="F83" s="109"/>
      <c r="G83" s="109"/>
      <c r="H83" s="109"/>
      <c r="I83" s="109"/>
      <c r="J83" s="109"/>
      <c r="K83" s="109"/>
    </row>
    <row r="84" spans="1:11" ht="15.75" customHeight="1">
      <c r="A84" s="109"/>
      <c r="B84" s="110"/>
      <c r="C84" s="109"/>
      <c r="D84" s="109"/>
      <c r="E84" s="109"/>
      <c r="F84" s="109"/>
      <c r="G84" s="109"/>
      <c r="H84" s="109"/>
      <c r="I84" s="109"/>
      <c r="J84" s="109"/>
      <c r="K84" s="109"/>
    </row>
    <row r="85" spans="1:11" ht="15.75" customHeight="1">
      <c r="A85" s="109"/>
      <c r="B85" s="110"/>
      <c r="C85" s="109"/>
      <c r="D85" s="109"/>
      <c r="E85" s="109"/>
      <c r="F85" s="109"/>
      <c r="G85" s="109"/>
      <c r="H85" s="109"/>
      <c r="I85" s="109"/>
      <c r="J85" s="109"/>
      <c r="K85" s="109"/>
    </row>
    <row r="86" spans="1:11" ht="15.75" customHeight="1">
      <c r="A86" s="109"/>
      <c r="B86" s="110"/>
      <c r="C86" s="109"/>
      <c r="D86" s="109"/>
      <c r="E86" s="109"/>
      <c r="F86" s="109"/>
      <c r="G86" s="109"/>
      <c r="H86" s="109"/>
      <c r="I86" s="109"/>
      <c r="J86" s="109"/>
      <c r="K86" s="109"/>
    </row>
    <row r="87" spans="1:11" ht="15.75" customHeight="1">
      <c r="A87" s="109"/>
      <c r="B87" s="110"/>
      <c r="C87" s="109"/>
      <c r="D87" s="109"/>
      <c r="E87" s="109"/>
      <c r="F87" s="109"/>
      <c r="G87" s="109"/>
      <c r="H87" s="109"/>
      <c r="I87" s="109"/>
      <c r="J87" s="109"/>
      <c r="K87" s="109"/>
    </row>
    <row r="88" spans="1:11" ht="15.75" customHeight="1">
      <c r="A88" s="109"/>
      <c r="B88" s="110"/>
      <c r="C88" s="109"/>
      <c r="D88" s="109"/>
      <c r="E88" s="109"/>
      <c r="F88" s="109"/>
      <c r="G88" s="109"/>
      <c r="H88" s="109"/>
      <c r="I88" s="109"/>
      <c r="J88" s="109"/>
      <c r="K88" s="109"/>
    </row>
    <row r="89" spans="1:11" ht="15.75" customHeight="1">
      <c r="A89" s="109"/>
      <c r="B89" s="110"/>
      <c r="C89" s="109"/>
      <c r="D89" s="109"/>
      <c r="E89" s="109"/>
      <c r="F89" s="109"/>
      <c r="G89" s="109"/>
      <c r="H89" s="109"/>
      <c r="I89" s="109"/>
      <c r="J89" s="109"/>
      <c r="K89" s="109"/>
    </row>
    <row r="90" spans="1:11" ht="15.75" customHeight="1">
      <c r="A90" s="109"/>
      <c r="B90" s="110"/>
      <c r="C90" s="109"/>
      <c r="D90" s="109"/>
      <c r="E90" s="109"/>
      <c r="F90" s="109"/>
      <c r="G90" s="109"/>
      <c r="H90" s="109"/>
      <c r="I90" s="109"/>
      <c r="J90" s="109"/>
      <c r="K90" s="109"/>
    </row>
    <row r="91" spans="1:11" ht="15.75" customHeight="1">
      <c r="A91" s="109"/>
      <c r="B91" s="110"/>
      <c r="C91" s="109"/>
      <c r="D91" s="109"/>
      <c r="E91" s="109"/>
      <c r="F91" s="109"/>
      <c r="G91" s="109"/>
      <c r="H91" s="109"/>
      <c r="I91" s="109"/>
      <c r="J91" s="109"/>
      <c r="K91" s="109"/>
    </row>
    <row r="92" spans="1:11" ht="15.75" customHeight="1">
      <c r="A92" s="109"/>
      <c r="B92" s="110"/>
      <c r="C92" s="109"/>
      <c r="D92" s="109"/>
      <c r="E92" s="109"/>
      <c r="F92" s="109"/>
      <c r="G92" s="109"/>
      <c r="H92" s="109"/>
      <c r="I92" s="109"/>
      <c r="J92" s="109"/>
      <c r="K92" s="109"/>
    </row>
    <row r="93" spans="1:11" ht="15.75" customHeight="1">
      <c r="A93" s="109"/>
      <c r="B93" s="110"/>
      <c r="C93" s="109"/>
      <c r="D93" s="109"/>
      <c r="E93" s="109"/>
      <c r="F93" s="109"/>
      <c r="G93" s="109"/>
      <c r="H93" s="109"/>
      <c r="I93" s="109"/>
      <c r="J93" s="109"/>
      <c r="K93" s="109"/>
    </row>
    <row r="94" spans="1:11" ht="15.75" customHeight="1">
      <c r="A94" s="109"/>
      <c r="B94" s="110"/>
      <c r="C94" s="109"/>
      <c r="D94" s="109"/>
      <c r="E94" s="109"/>
      <c r="F94" s="109"/>
      <c r="G94" s="109"/>
      <c r="H94" s="109"/>
      <c r="I94" s="109"/>
      <c r="J94" s="109"/>
      <c r="K94" s="109"/>
    </row>
    <row r="95" spans="1:11" ht="15.75" customHeight="1">
      <c r="A95" s="109"/>
      <c r="B95" s="110"/>
      <c r="C95" s="109"/>
      <c r="D95" s="109"/>
      <c r="E95" s="109"/>
      <c r="F95" s="109"/>
      <c r="G95" s="109"/>
      <c r="H95" s="109"/>
      <c r="I95" s="109"/>
      <c r="J95" s="109"/>
      <c r="K95" s="109"/>
    </row>
    <row r="96" spans="1:11" ht="15.75" customHeight="1">
      <c r="A96" s="109"/>
      <c r="B96" s="110"/>
      <c r="C96" s="109"/>
      <c r="D96" s="109"/>
      <c r="E96" s="109"/>
      <c r="F96" s="109"/>
      <c r="G96" s="109"/>
      <c r="H96" s="109"/>
      <c r="I96" s="109"/>
      <c r="J96" s="109"/>
      <c r="K96" s="109"/>
    </row>
    <row r="97" spans="1:11" ht="15.75" customHeight="1">
      <c r="A97" s="109"/>
      <c r="B97" s="110"/>
      <c r="C97" s="109"/>
      <c r="D97" s="109"/>
      <c r="E97" s="109"/>
      <c r="F97" s="109"/>
      <c r="G97" s="109"/>
      <c r="H97" s="109"/>
      <c r="I97" s="109"/>
      <c r="J97" s="109"/>
      <c r="K97" s="109"/>
    </row>
    <row r="98" spans="1:11" ht="15.75" customHeight="1">
      <c r="A98" s="109"/>
      <c r="B98" s="110"/>
      <c r="C98" s="109"/>
      <c r="D98" s="109"/>
      <c r="E98" s="109"/>
      <c r="F98" s="109"/>
      <c r="G98" s="109"/>
      <c r="H98" s="109"/>
      <c r="I98" s="109"/>
      <c r="J98" s="109"/>
      <c r="K98" s="109"/>
    </row>
    <row r="99" spans="1:11" ht="15.75" customHeight="1">
      <c r="A99" s="109"/>
      <c r="B99" s="110"/>
      <c r="C99" s="109"/>
      <c r="D99" s="109"/>
      <c r="E99" s="109"/>
      <c r="F99" s="109"/>
      <c r="G99" s="109"/>
      <c r="H99" s="109"/>
      <c r="I99" s="109"/>
      <c r="J99" s="109"/>
      <c r="K99" s="109"/>
    </row>
    <row r="100" spans="1:11" ht="15.75" customHeight="1">
      <c r="A100" s="109"/>
      <c r="B100" s="110"/>
      <c r="C100" s="109"/>
      <c r="D100" s="109"/>
      <c r="E100" s="109"/>
      <c r="F100" s="109"/>
      <c r="G100" s="109"/>
      <c r="H100" s="109"/>
      <c r="I100" s="109"/>
      <c r="J100" s="109"/>
      <c r="K100" s="109"/>
    </row>
    <row r="101" spans="1:11" ht="15.75" customHeight="1">
      <c r="A101" s="109"/>
      <c r="B101" s="110"/>
      <c r="C101" s="109"/>
      <c r="D101" s="109"/>
      <c r="E101" s="109"/>
      <c r="F101" s="109"/>
      <c r="G101" s="109"/>
      <c r="H101" s="109"/>
      <c r="I101" s="109"/>
      <c r="J101" s="109"/>
      <c r="K101" s="109"/>
    </row>
    <row r="102" spans="1:11" ht="15.75" customHeight="1">
      <c r="A102" s="109"/>
      <c r="B102" s="110"/>
      <c r="C102" s="109"/>
      <c r="D102" s="109"/>
      <c r="E102" s="109"/>
      <c r="F102" s="109"/>
      <c r="G102" s="109"/>
      <c r="H102" s="109"/>
      <c r="I102" s="109"/>
      <c r="J102" s="109"/>
      <c r="K102" s="109"/>
    </row>
    <row r="103" spans="1:11" ht="15.75" customHeight="1">
      <c r="A103" s="109"/>
      <c r="B103" s="110"/>
      <c r="C103" s="109"/>
      <c r="D103" s="109"/>
      <c r="E103" s="109"/>
      <c r="F103" s="109"/>
      <c r="G103" s="109"/>
      <c r="H103" s="109"/>
      <c r="I103" s="109"/>
      <c r="J103" s="109"/>
      <c r="K103" s="109"/>
    </row>
    <row r="104" spans="1:11" ht="15.75" customHeight="1">
      <c r="A104" s="109"/>
      <c r="B104" s="110"/>
      <c r="C104" s="109"/>
      <c r="D104" s="109"/>
      <c r="E104" s="109"/>
      <c r="F104" s="109"/>
      <c r="G104" s="109"/>
      <c r="H104" s="109"/>
      <c r="I104" s="109"/>
      <c r="J104" s="109"/>
      <c r="K104" s="109"/>
    </row>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sheetData>
  <autoFilter ref="A12:H54" xr:uid="{00000000-0009-0000-0000-000004000000}"/>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6:H66"/>
    <mergeCell ref="B53:D53"/>
    <mergeCell ref="B54:D54"/>
    <mergeCell ref="B58:D58"/>
    <mergeCell ref="A59:C60"/>
    <mergeCell ref="D59:D60"/>
    <mergeCell ref="E59:F59"/>
    <mergeCell ref="G59:H59"/>
    <mergeCell ref="A61:C61"/>
    <mergeCell ref="A62:C62"/>
    <mergeCell ref="A63:C63"/>
    <mergeCell ref="A64:C64"/>
    <mergeCell ref="E67:H67"/>
    <mergeCell ref="B74:H74"/>
    <mergeCell ref="B75:H75"/>
    <mergeCell ref="D76:H76"/>
    <mergeCell ref="D77:H77"/>
  </mergeCells>
  <printOptions horizontalCentered="1"/>
  <pageMargins left="0.31" right="0.3" top="0.45" bottom="0.62" header="0" footer="0"/>
  <pageSetup paperSize="9" orientation="portrait"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H85"/>
  <sheetViews>
    <sheetView topLeftCell="A64" workbookViewId="0">
      <selection activeCell="D69" sqref="D69:H69"/>
    </sheetView>
  </sheetViews>
  <sheetFormatPr defaultRowHeight="15.75"/>
  <cols>
    <col min="1" max="1" width="5.42578125" style="57" bestFit="1" customWidth="1"/>
    <col min="2" max="2" width="27.140625" style="58" customWidth="1"/>
    <col min="3" max="3" width="11" style="57" customWidth="1"/>
    <col min="4" max="4" width="10.5703125" style="57" customWidth="1"/>
    <col min="5" max="5" width="11.5703125" style="57" customWidth="1"/>
    <col min="6" max="6" width="10.5703125" style="57" customWidth="1"/>
    <col min="7" max="8" width="10.140625" style="57" customWidth="1"/>
    <col min="9" max="9" width="2.5703125" style="57" customWidth="1"/>
    <col min="10" max="10" width="9.140625" style="57"/>
    <col min="11" max="11" width="34.85546875" style="57" customWidth="1"/>
    <col min="12" max="256" width="9.140625" style="57"/>
    <col min="257" max="257" width="5.42578125" style="57" bestFit="1" customWidth="1"/>
    <col min="258" max="258" width="27.140625" style="57" customWidth="1"/>
    <col min="259" max="259" width="11" style="57" customWidth="1"/>
    <col min="260" max="260" width="10.5703125" style="57" customWidth="1"/>
    <col min="261" max="261" width="11.5703125" style="57" customWidth="1"/>
    <col min="262" max="262" width="10.5703125" style="57" customWidth="1"/>
    <col min="263" max="264" width="10.140625" style="57" customWidth="1"/>
    <col min="265" max="265" width="2.5703125" style="57" customWidth="1"/>
    <col min="266" max="266" width="9.140625" style="57"/>
    <col min="267" max="267" width="34.85546875" style="57" customWidth="1"/>
    <col min="268" max="512" width="9.140625" style="57"/>
    <col min="513" max="513" width="5.42578125" style="57" bestFit="1" customWidth="1"/>
    <col min="514" max="514" width="27.140625" style="57" customWidth="1"/>
    <col min="515" max="515" width="11" style="57" customWidth="1"/>
    <col min="516" max="516" width="10.5703125" style="57" customWidth="1"/>
    <col min="517" max="517" width="11.5703125" style="57" customWidth="1"/>
    <col min="518" max="518" width="10.5703125" style="57" customWidth="1"/>
    <col min="519" max="520" width="10.140625" style="57" customWidth="1"/>
    <col min="521" max="521" width="2.5703125" style="57" customWidth="1"/>
    <col min="522" max="522" width="9.140625" style="57"/>
    <col min="523" max="523" width="34.85546875" style="57" customWidth="1"/>
    <col min="524" max="768" width="9.140625" style="57"/>
    <col min="769" max="769" width="5.42578125" style="57" bestFit="1" customWidth="1"/>
    <col min="770" max="770" width="27.140625" style="57" customWidth="1"/>
    <col min="771" max="771" width="11" style="57" customWidth="1"/>
    <col min="772" max="772" width="10.5703125" style="57" customWidth="1"/>
    <col min="773" max="773" width="11.5703125" style="57" customWidth="1"/>
    <col min="774" max="774" width="10.5703125" style="57" customWidth="1"/>
    <col min="775" max="776" width="10.140625" style="57" customWidth="1"/>
    <col min="777" max="777" width="2.5703125" style="57" customWidth="1"/>
    <col min="778" max="778" width="9.140625" style="57"/>
    <col min="779" max="779" width="34.85546875" style="57" customWidth="1"/>
    <col min="780" max="1024" width="9.140625" style="57"/>
    <col min="1025" max="1025" width="5.42578125" style="57" bestFit="1" customWidth="1"/>
    <col min="1026" max="1026" width="27.140625" style="57" customWidth="1"/>
    <col min="1027" max="1027" width="11" style="57" customWidth="1"/>
    <col min="1028" max="1028" width="10.5703125" style="57" customWidth="1"/>
    <col min="1029" max="1029" width="11.5703125" style="57" customWidth="1"/>
    <col min="1030" max="1030" width="10.5703125" style="57" customWidth="1"/>
    <col min="1031" max="1032" width="10.140625" style="57" customWidth="1"/>
    <col min="1033" max="1033" width="2.5703125" style="57" customWidth="1"/>
    <col min="1034" max="1034" width="9.140625" style="57"/>
    <col min="1035" max="1035" width="34.85546875" style="57" customWidth="1"/>
    <col min="1036" max="1280" width="9.140625" style="57"/>
    <col min="1281" max="1281" width="5.42578125" style="57" bestFit="1" customWidth="1"/>
    <col min="1282" max="1282" width="27.140625" style="57" customWidth="1"/>
    <col min="1283" max="1283" width="11" style="57" customWidth="1"/>
    <col min="1284" max="1284" width="10.5703125" style="57" customWidth="1"/>
    <col min="1285" max="1285" width="11.5703125" style="57" customWidth="1"/>
    <col min="1286" max="1286" width="10.5703125" style="57" customWidth="1"/>
    <col min="1287" max="1288" width="10.140625" style="57" customWidth="1"/>
    <col min="1289" max="1289" width="2.5703125" style="57" customWidth="1"/>
    <col min="1290" max="1290" width="9.140625" style="57"/>
    <col min="1291" max="1291" width="34.85546875" style="57" customWidth="1"/>
    <col min="1292" max="1536" width="9.140625" style="57"/>
    <col min="1537" max="1537" width="5.42578125" style="57" bestFit="1" customWidth="1"/>
    <col min="1538" max="1538" width="27.140625" style="57" customWidth="1"/>
    <col min="1539" max="1539" width="11" style="57" customWidth="1"/>
    <col min="1540" max="1540" width="10.5703125" style="57" customWidth="1"/>
    <col min="1541" max="1541" width="11.5703125" style="57" customWidth="1"/>
    <col min="1542" max="1542" width="10.5703125" style="57" customWidth="1"/>
    <col min="1543" max="1544" width="10.140625" style="57" customWidth="1"/>
    <col min="1545" max="1545" width="2.5703125" style="57" customWidth="1"/>
    <col min="1546" max="1546" width="9.140625" style="57"/>
    <col min="1547" max="1547" width="34.85546875" style="57" customWidth="1"/>
    <col min="1548" max="1792" width="9.140625" style="57"/>
    <col min="1793" max="1793" width="5.42578125" style="57" bestFit="1" customWidth="1"/>
    <col min="1794" max="1794" width="27.140625" style="57" customWidth="1"/>
    <col min="1795" max="1795" width="11" style="57" customWidth="1"/>
    <col min="1796" max="1796" width="10.5703125" style="57" customWidth="1"/>
    <col min="1797" max="1797" width="11.5703125" style="57" customWidth="1"/>
    <col min="1798" max="1798" width="10.5703125" style="57" customWidth="1"/>
    <col min="1799" max="1800" width="10.140625" style="57" customWidth="1"/>
    <col min="1801" max="1801" width="2.5703125" style="57" customWidth="1"/>
    <col min="1802" max="1802" width="9.140625" style="57"/>
    <col min="1803" max="1803" width="34.85546875" style="57" customWidth="1"/>
    <col min="1804" max="2048" width="9.140625" style="57"/>
    <col min="2049" max="2049" width="5.42578125" style="57" bestFit="1" customWidth="1"/>
    <col min="2050" max="2050" width="27.140625" style="57" customWidth="1"/>
    <col min="2051" max="2051" width="11" style="57" customWidth="1"/>
    <col min="2052" max="2052" width="10.5703125" style="57" customWidth="1"/>
    <col min="2053" max="2053" width="11.5703125" style="57" customWidth="1"/>
    <col min="2054" max="2054" width="10.5703125" style="57" customWidth="1"/>
    <col min="2055" max="2056" width="10.140625" style="57" customWidth="1"/>
    <col min="2057" max="2057" width="2.5703125" style="57" customWidth="1"/>
    <col min="2058" max="2058" width="9.140625" style="57"/>
    <col min="2059" max="2059" width="34.85546875" style="57" customWidth="1"/>
    <col min="2060" max="2304" width="9.140625" style="57"/>
    <col min="2305" max="2305" width="5.42578125" style="57" bestFit="1" customWidth="1"/>
    <col min="2306" max="2306" width="27.140625" style="57" customWidth="1"/>
    <col min="2307" max="2307" width="11" style="57" customWidth="1"/>
    <col min="2308" max="2308" width="10.5703125" style="57" customWidth="1"/>
    <col min="2309" max="2309" width="11.5703125" style="57" customWidth="1"/>
    <col min="2310" max="2310" width="10.5703125" style="57" customWidth="1"/>
    <col min="2311" max="2312" width="10.140625" style="57" customWidth="1"/>
    <col min="2313" max="2313" width="2.5703125" style="57" customWidth="1"/>
    <col min="2314" max="2314" width="9.140625" style="57"/>
    <col min="2315" max="2315" width="34.85546875" style="57" customWidth="1"/>
    <col min="2316" max="2560" width="9.140625" style="57"/>
    <col min="2561" max="2561" width="5.42578125" style="57" bestFit="1" customWidth="1"/>
    <col min="2562" max="2562" width="27.140625" style="57" customWidth="1"/>
    <col min="2563" max="2563" width="11" style="57" customWidth="1"/>
    <col min="2564" max="2564" width="10.5703125" style="57" customWidth="1"/>
    <col min="2565" max="2565" width="11.5703125" style="57" customWidth="1"/>
    <col min="2566" max="2566" width="10.5703125" style="57" customWidth="1"/>
    <col min="2567" max="2568" width="10.140625" style="57" customWidth="1"/>
    <col min="2569" max="2569" width="2.5703125" style="57" customWidth="1"/>
    <col min="2570" max="2570" width="9.140625" style="57"/>
    <col min="2571" max="2571" width="34.85546875" style="57" customWidth="1"/>
    <col min="2572" max="2816" width="9.140625" style="57"/>
    <col min="2817" max="2817" width="5.42578125" style="57" bestFit="1" customWidth="1"/>
    <col min="2818" max="2818" width="27.140625" style="57" customWidth="1"/>
    <col min="2819" max="2819" width="11" style="57" customWidth="1"/>
    <col min="2820" max="2820" width="10.5703125" style="57" customWidth="1"/>
    <col min="2821" max="2821" width="11.5703125" style="57" customWidth="1"/>
    <col min="2822" max="2822" width="10.5703125" style="57" customWidth="1"/>
    <col min="2823" max="2824" width="10.140625" style="57" customWidth="1"/>
    <col min="2825" max="2825" width="2.5703125" style="57" customWidth="1"/>
    <col min="2826" max="2826" width="9.140625" style="57"/>
    <col min="2827" max="2827" width="34.85546875" style="57" customWidth="1"/>
    <col min="2828" max="3072" width="9.140625" style="57"/>
    <col min="3073" max="3073" width="5.42578125" style="57" bestFit="1" customWidth="1"/>
    <col min="3074" max="3074" width="27.140625" style="57" customWidth="1"/>
    <col min="3075" max="3075" width="11" style="57" customWidth="1"/>
    <col min="3076" max="3076" width="10.5703125" style="57" customWidth="1"/>
    <col min="3077" max="3077" width="11.5703125" style="57" customWidth="1"/>
    <col min="3078" max="3078" width="10.5703125" style="57" customWidth="1"/>
    <col min="3079" max="3080" width="10.140625" style="57" customWidth="1"/>
    <col min="3081" max="3081" width="2.5703125" style="57" customWidth="1"/>
    <col min="3082" max="3082" width="9.140625" style="57"/>
    <col min="3083" max="3083" width="34.85546875" style="57" customWidth="1"/>
    <col min="3084" max="3328" width="9.140625" style="57"/>
    <col min="3329" max="3329" width="5.42578125" style="57" bestFit="1" customWidth="1"/>
    <col min="3330" max="3330" width="27.140625" style="57" customWidth="1"/>
    <col min="3331" max="3331" width="11" style="57" customWidth="1"/>
    <col min="3332" max="3332" width="10.5703125" style="57" customWidth="1"/>
    <col min="3333" max="3333" width="11.5703125" style="57" customWidth="1"/>
    <col min="3334" max="3334" width="10.5703125" style="57" customWidth="1"/>
    <col min="3335" max="3336" width="10.140625" style="57" customWidth="1"/>
    <col min="3337" max="3337" width="2.5703125" style="57" customWidth="1"/>
    <col min="3338" max="3338" width="9.140625" style="57"/>
    <col min="3339" max="3339" width="34.85546875" style="57" customWidth="1"/>
    <col min="3340" max="3584" width="9.140625" style="57"/>
    <col min="3585" max="3585" width="5.42578125" style="57" bestFit="1" customWidth="1"/>
    <col min="3586" max="3586" width="27.140625" style="57" customWidth="1"/>
    <col min="3587" max="3587" width="11" style="57" customWidth="1"/>
    <col min="3588" max="3588" width="10.5703125" style="57" customWidth="1"/>
    <col min="3589" max="3589" width="11.5703125" style="57" customWidth="1"/>
    <col min="3590" max="3590" width="10.5703125" style="57" customWidth="1"/>
    <col min="3591" max="3592" width="10.140625" style="57" customWidth="1"/>
    <col min="3593" max="3593" width="2.5703125" style="57" customWidth="1"/>
    <col min="3594" max="3594" width="9.140625" style="57"/>
    <col min="3595" max="3595" width="34.85546875" style="57" customWidth="1"/>
    <col min="3596" max="3840" width="9.140625" style="57"/>
    <col min="3841" max="3841" width="5.42578125" style="57" bestFit="1" customWidth="1"/>
    <col min="3842" max="3842" width="27.140625" style="57" customWidth="1"/>
    <col min="3843" max="3843" width="11" style="57" customWidth="1"/>
    <col min="3844" max="3844" width="10.5703125" style="57" customWidth="1"/>
    <col min="3845" max="3845" width="11.5703125" style="57" customWidth="1"/>
    <col min="3846" max="3846" width="10.5703125" style="57" customWidth="1"/>
    <col min="3847" max="3848" width="10.140625" style="57" customWidth="1"/>
    <col min="3849" max="3849" width="2.5703125" style="57" customWidth="1"/>
    <col min="3850" max="3850" width="9.140625" style="57"/>
    <col min="3851" max="3851" width="34.85546875" style="57" customWidth="1"/>
    <col min="3852" max="4096" width="9.140625" style="57"/>
    <col min="4097" max="4097" width="5.42578125" style="57" bestFit="1" customWidth="1"/>
    <col min="4098" max="4098" width="27.140625" style="57" customWidth="1"/>
    <col min="4099" max="4099" width="11" style="57" customWidth="1"/>
    <col min="4100" max="4100" width="10.5703125" style="57" customWidth="1"/>
    <col min="4101" max="4101" width="11.5703125" style="57" customWidth="1"/>
    <col min="4102" max="4102" width="10.5703125" style="57" customWidth="1"/>
    <col min="4103" max="4104" width="10.140625" style="57" customWidth="1"/>
    <col min="4105" max="4105" width="2.5703125" style="57" customWidth="1"/>
    <col min="4106" max="4106" width="9.140625" style="57"/>
    <col min="4107" max="4107" width="34.85546875" style="57" customWidth="1"/>
    <col min="4108" max="4352" width="9.140625" style="57"/>
    <col min="4353" max="4353" width="5.42578125" style="57" bestFit="1" customWidth="1"/>
    <col min="4354" max="4354" width="27.140625" style="57" customWidth="1"/>
    <col min="4355" max="4355" width="11" style="57" customWidth="1"/>
    <col min="4356" max="4356" width="10.5703125" style="57" customWidth="1"/>
    <col min="4357" max="4357" width="11.5703125" style="57" customWidth="1"/>
    <col min="4358" max="4358" width="10.5703125" style="57" customWidth="1"/>
    <col min="4359" max="4360" width="10.140625" style="57" customWidth="1"/>
    <col min="4361" max="4361" width="2.5703125" style="57" customWidth="1"/>
    <col min="4362" max="4362" width="9.140625" style="57"/>
    <col min="4363" max="4363" width="34.85546875" style="57" customWidth="1"/>
    <col min="4364" max="4608" width="9.140625" style="57"/>
    <col min="4609" max="4609" width="5.42578125" style="57" bestFit="1" customWidth="1"/>
    <col min="4610" max="4610" width="27.140625" style="57" customWidth="1"/>
    <col min="4611" max="4611" width="11" style="57" customWidth="1"/>
    <col min="4612" max="4612" width="10.5703125" style="57" customWidth="1"/>
    <col min="4613" max="4613" width="11.5703125" style="57" customWidth="1"/>
    <col min="4614" max="4614" width="10.5703125" style="57" customWidth="1"/>
    <col min="4615" max="4616" width="10.140625" style="57" customWidth="1"/>
    <col min="4617" max="4617" width="2.5703125" style="57" customWidth="1"/>
    <col min="4618" max="4618" width="9.140625" style="57"/>
    <col min="4619" max="4619" width="34.85546875" style="57" customWidth="1"/>
    <col min="4620" max="4864" width="9.140625" style="57"/>
    <col min="4865" max="4865" width="5.42578125" style="57" bestFit="1" customWidth="1"/>
    <col min="4866" max="4866" width="27.140625" style="57" customWidth="1"/>
    <col min="4867" max="4867" width="11" style="57" customWidth="1"/>
    <col min="4868" max="4868" width="10.5703125" style="57" customWidth="1"/>
    <col min="4869" max="4869" width="11.5703125" style="57" customWidth="1"/>
    <col min="4870" max="4870" width="10.5703125" style="57" customWidth="1"/>
    <col min="4871" max="4872" width="10.140625" style="57" customWidth="1"/>
    <col min="4873" max="4873" width="2.5703125" style="57" customWidth="1"/>
    <col min="4874" max="4874" width="9.140625" style="57"/>
    <col min="4875" max="4875" width="34.85546875" style="57" customWidth="1"/>
    <col min="4876" max="5120" width="9.140625" style="57"/>
    <col min="5121" max="5121" width="5.42578125" style="57" bestFit="1" customWidth="1"/>
    <col min="5122" max="5122" width="27.140625" style="57" customWidth="1"/>
    <col min="5123" max="5123" width="11" style="57" customWidth="1"/>
    <col min="5124" max="5124" width="10.5703125" style="57" customWidth="1"/>
    <col min="5125" max="5125" width="11.5703125" style="57" customWidth="1"/>
    <col min="5126" max="5126" width="10.5703125" style="57" customWidth="1"/>
    <col min="5127" max="5128" width="10.140625" style="57" customWidth="1"/>
    <col min="5129" max="5129" width="2.5703125" style="57" customWidth="1"/>
    <col min="5130" max="5130" width="9.140625" style="57"/>
    <col min="5131" max="5131" width="34.85546875" style="57" customWidth="1"/>
    <col min="5132" max="5376" width="9.140625" style="57"/>
    <col min="5377" max="5377" width="5.42578125" style="57" bestFit="1" customWidth="1"/>
    <col min="5378" max="5378" width="27.140625" style="57" customWidth="1"/>
    <col min="5379" max="5379" width="11" style="57" customWidth="1"/>
    <col min="5380" max="5380" width="10.5703125" style="57" customWidth="1"/>
    <col min="5381" max="5381" width="11.5703125" style="57" customWidth="1"/>
    <col min="5382" max="5382" width="10.5703125" style="57" customWidth="1"/>
    <col min="5383" max="5384" width="10.140625" style="57" customWidth="1"/>
    <col min="5385" max="5385" width="2.5703125" style="57" customWidth="1"/>
    <col min="5386" max="5386" width="9.140625" style="57"/>
    <col min="5387" max="5387" width="34.85546875" style="57" customWidth="1"/>
    <col min="5388" max="5632" width="9.140625" style="57"/>
    <col min="5633" max="5633" width="5.42578125" style="57" bestFit="1" customWidth="1"/>
    <col min="5634" max="5634" width="27.140625" style="57" customWidth="1"/>
    <col min="5635" max="5635" width="11" style="57" customWidth="1"/>
    <col min="5636" max="5636" width="10.5703125" style="57" customWidth="1"/>
    <col min="5637" max="5637" width="11.5703125" style="57" customWidth="1"/>
    <col min="5638" max="5638" width="10.5703125" style="57" customWidth="1"/>
    <col min="5639" max="5640" width="10.140625" style="57" customWidth="1"/>
    <col min="5641" max="5641" width="2.5703125" style="57" customWidth="1"/>
    <col min="5642" max="5642" width="9.140625" style="57"/>
    <col min="5643" max="5643" width="34.85546875" style="57" customWidth="1"/>
    <col min="5644" max="5888" width="9.140625" style="57"/>
    <col min="5889" max="5889" width="5.42578125" style="57" bestFit="1" customWidth="1"/>
    <col min="5890" max="5890" width="27.140625" style="57" customWidth="1"/>
    <col min="5891" max="5891" width="11" style="57" customWidth="1"/>
    <col min="5892" max="5892" width="10.5703125" style="57" customWidth="1"/>
    <col min="5893" max="5893" width="11.5703125" style="57" customWidth="1"/>
    <col min="5894" max="5894" width="10.5703125" style="57" customWidth="1"/>
    <col min="5895" max="5896" width="10.140625" style="57" customWidth="1"/>
    <col min="5897" max="5897" width="2.5703125" style="57" customWidth="1"/>
    <col min="5898" max="5898" width="9.140625" style="57"/>
    <col min="5899" max="5899" width="34.85546875" style="57" customWidth="1"/>
    <col min="5900" max="6144" width="9.140625" style="57"/>
    <col min="6145" max="6145" width="5.42578125" style="57" bestFit="1" customWidth="1"/>
    <col min="6146" max="6146" width="27.140625" style="57" customWidth="1"/>
    <col min="6147" max="6147" width="11" style="57" customWidth="1"/>
    <col min="6148" max="6148" width="10.5703125" style="57" customWidth="1"/>
    <col min="6149" max="6149" width="11.5703125" style="57" customWidth="1"/>
    <col min="6150" max="6150" width="10.5703125" style="57" customWidth="1"/>
    <col min="6151" max="6152" width="10.140625" style="57" customWidth="1"/>
    <col min="6153" max="6153" width="2.5703125" style="57" customWidth="1"/>
    <col min="6154" max="6154" width="9.140625" style="57"/>
    <col min="6155" max="6155" width="34.85546875" style="57" customWidth="1"/>
    <col min="6156" max="6400" width="9.140625" style="57"/>
    <col min="6401" max="6401" width="5.42578125" style="57" bestFit="1" customWidth="1"/>
    <col min="6402" max="6402" width="27.140625" style="57" customWidth="1"/>
    <col min="6403" max="6403" width="11" style="57" customWidth="1"/>
    <col min="6404" max="6404" width="10.5703125" style="57" customWidth="1"/>
    <col min="6405" max="6405" width="11.5703125" style="57" customWidth="1"/>
    <col min="6406" max="6406" width="10.5703125" style="57" customWidth="1"/>
    <col min="6407" max="6408" width="10.140625" style="57" customWidth="1"/>
    <col min="6409" max="6409" width="2.5703125" style="57" customWidth="1"/>
    <col min="6410" max="6410" width="9.140625" style="57"/>
    <col min="6411" max="6411" width="34.85546875" style="57" customWidth="1"/>
    <col min="6412" max="6656" width="9.140625" style="57"/>
    <col min="6657" max="6657" width="5.42578125" style="57" bestFit="1" customWidth="1"/>
    <col min="6658" max="6658" width="27.140625" style="57" customWidth="1"/>
    <col min="6659" max="6659" width="11" style="57" customWidth="1"/>
    <col min="6660" max="6660" width="10.5703125" style="57" customWidth="1"/>
    <col min="6661" max="6661" width="11.5703125" style="57" customWidth="1"/>
    <col min="6662" max="6662" width="10.5703125" style="57" customWidth="1"/>
    <col min="6663" max="6664" width="10.140625" style="57" customWidth="1"/>
    <col min="6665" max="6665" width="2.5703125" style="57" customWidth="1"/>
    <col min="6666" max="6666" width="9.140625" style="57"/>
    <col min="6667" max="6667" width="34.85546875" style="57" customWidth="1"/>
    <col min="6668" max="6912" width="9.140625" style="57"/>
    <col min="6913" max="6913" width="5.42578125" style="57" bestFit="1" customWidth="1"/>
    <col min="6914" max="6914" width="27.140625" style="57" customWidth="1"/>
    <col min="6915" max="6915" width="11" style="57" customWidth="1"/>
    <col min="6916" max="6916" width="10.5703125" style="57" customWidth="1"/>
    <col min="6917" max="6917" width="11.5703125" style="57" customWidth="1"/>
    <col min="6918" max="6918" width="10.5703125" style="57" customWidth="1"/>
    <col min="6919" max="6920" width="10.140625" style="57" customWidth="1"/>
    <col min="6921" max="6921" width="2.5703125" style="57" customWidth="1"/>
    <col min="6922" max="6922" width="9.140625" style="57"/>
    <col min="6923" max="6923" width="34.85546875" style="57" customWidth="1"/>
    <col min="6924" max="7168" width="9.140625" style="57"/>
    <col min="7169" max="7169" width="5.42578125" style="57" bestFit="1" customWidth="1"/>
    <col min="7170" max="7170" width="27.140625" style="57" customWidth="1"/>
    <col min="7171" max="7171" width="11" style="57" customWidth="1"/>
    <col min="7172" max="7172" width="10.5703125" style="57" customWidth="1"/>
    <col min="7173" max="7173" width="11.5703125" style="57" customWidth="1"/>
    <col min="7174" max="7174" width="10.5703125" style="57" customWidth="1"/>
    <col min="7175" max="7176" width="10.140625" style="57" customWidth="1"/>
    <col min="7177" max="7177" width="2.5703125" style="57" customWidth="1"/>
    <col min="7178" max="7178" width="9.140625" style="57"/>
    <col min="7179" max="7179" width="34.85546875" style="57" customWidth="1"/>
    <col min="7180" max="7424" width="9.140625" style="57"/>
    <col min="7425" max="7425" width="5.42578125" style="57" bestFit="1" customWidth="1"/>
    <col min="7426" max="7426" width="27.140625" style="57" customWidth="1"/>
    <col min="7427" max="7427" width="11" style="57" customWidth="1"/>
    <col min="7428" max="7428" width="10.5703125" style="57" customWidth="1"/>
    <col min="7429" max="7429" width="11.5703125" style="57" customWidth="1"/>
    <col min="7430" max="7430" width="10.5703125" style="57" customWidth="1"/>
    <col min="7431" max="7432" width="10.140625" style="57" customWidth="1"/>
    <col min="7433" max="7433" width="2.5703125" style="57" customWidth="1"/>
    <col min="7434" max="7434" width="9.140625" style="57"/>
    <col min="7435" max="7435" width="34.85546875" style="57" customWidth="1"/>
    <col min="7436" max="7680" width="9.140625" style="57"/>
    <col min="7681" max="7681" width="5.42578125" style="57" bestFit="1" customWidth="1"/>
    <col min="7682" max="7682" width="27.140625" style="57" customWidth="1"/>
    <col min="7683" max="7683" width="11" style="57" customWidth="1"/>
    <col min="7684" max="7684" width="10.5703125" style="57" customWidth="1"/>
    <col min="7685" max="7685" width="11.5703125" style="57" customWidth="1"/>
    <col min="7686" max="7686" width="10.5703125" style="57" customWidth="1"/>
    <col min="7687" max="7688" width="10.140625" style="57" customWidth="1"/>
    <col min="7689" max="7689" width="2.5703125" style="57" customWidth="1"/>
    <col min="7690" max="7690" width="9.140625" style="57"/>
    <col min="7691" max="7691" width="34.85546875" style="57" customWidth="1"/>
    <col min="7692" max="7936" width="9.140625" style="57"/>
    <col min="7937" max="7937" width="5.42578125" style="57" bestFit="1" customWidth="1"/>
    <col min="7938" max="7938" width="27.140625" style="57" customWidth="1"/>
    <col min="7939" max="7939" width="11" style="57" customWidth="1"/>
    <col min="7940" max="7940" width="10.5703125" style="57" customWidth="1"/>
    <col min="7941" max="7941" width="11.5703125" style="57" customWidth="1"/>
    <col min="7942" max="7942" width="10.5703125" style="57" customWidth="1"/>
    <col min="7943" max="7944" width="10.140625" style="57" customWidth="1"/>
    <col min="7945" max="7945" width="2.5703125" style="57" customWidth="1"/>
    <col min="7946" max="7946" width="9.140625" style="57"/>
    <col min="7947" max="7947" width="34.85546875" style="57" customWidth="1"/>
    <col min="7948" max="8192" width="9.140625" style="57"/>
    <col min="8193" max="8193" width="5.42578125" style="57" bestFit="1" customWidth="1"/>
    <col min="8194" max="8194" width="27.140625" style="57" customWidth="1"/>
    <col min="8195" max="8195" width="11" style="57" customWidth="1"/>
    <col min="8196" max="8196" width="10.5703125" style="57" customWidth="1"/>
    <col min="8197" max="8197" width="11.5703125" style="57" customWidth="1"/>
    <col min="8198" max="8198" width="10.5703125" style="57" customWidth="1"/>
    <col min="8199" max="8200" width="10.140625" style="57" customWidth="1"/>
    <col min="8201" max="8201" width="2.5703125" style="57" customWidth="1"/>
    <col min="8202" max="8202" width="9.140625" style="57"/>
    <col min="8203" max="8203" width="34.85546875" style="57" customWidth="1"/>
    <col min="8204" max="8448" width="9.140625" style="57"/>
    <col min="8449" max="8449" width="5.42578125" style="57" bestFit="1" customWidth="1"/>
    <col min="8450" max="8450" width="27.140625" style="57" customWidth="1"/>
    <col min="8451" max="8451" width="11" style="57" customWidth="1"/>
    <col min="8452" max="8452" width="10.5703125" style="57" customWidth="1"/>
    <col min="8453" max="8453" width="11.5703125" style="57" customWidth="1"/>
    <col min="8454" max="8454" width="10.5703125" style="57" customWidth="1"/>
    <col min="8455" max="8456" width="10.140625" style="57" customWidth="1"/>
    <col min="8457" max="8457" width="2.5703125" style="57" customWidth="1"/>
    <col min="8458" max="8458" width="9.140625" style="57"/>
    <col min="8459" max="8459" width="34.85546875" style="57" customWidth="1"/>
    <col min="8460" max="8704" width="9.140625" style="57"/>
    <col min="8705" max="8705" width="5.42578125" style="57" bestFit="1" customWidth="1"/>
    <col min="8706" max="8706" width="27.140625" style="57" customWidth="1"/>
    <col min="8707" max="8707" width="11" style="57" customWidth="1"/>
    <col min="8708" max="8708" width="10.5703125" style="57" customWidth="1"/>
    <col min="8709" max="8709" width="11.5703125" style="57" customWidth="1"/>
    <col min="8710" max="8710" width="10.5703125" style="57" customWidth="1"/>
    <col min="8711" max="8712" width="10.140625" style="57" customWidth="1"/>
    <col min="8713" max="8713" width="2.5703125" style="57" customWidth="1"/>
    <col min="8714" max="8714" width="9.140625" style="57"/>
    <col min="8715" max="8715" width="34.85546875" style="57" customWidth="1"/>
    <col min="8716" max="8960" width="9.140625" style="57"/>
    <col min="8961" max="8961" width="5.42578125" style="57" bestFit="1" customWidth="1"/>
    <col min="8962" max="8962" width="27.140625" style="57" customWidth="1"/>
    <col min="8963" max="8963" width="11" style="57" customWidth="1"/>
    <col min="8964" max="8964" width="10.5703125" style="57" customWidth="1"/>
    <col min="8965" max="8965" width="11.5703125" style="57" customWidth="1"/>
    <col min="8966" max="8966" width="10.5703125" style="57" customWidth="1"/>
    <col min="8967" max="8968" width="10.140625" style="57" customWidth="1"/>
    <col min="8969" max="8969" width="2.5703125" style="57" customWidth="1"/>
    <col min="8970" max="8970" width="9.140625" style="57"/>
    <col min="8971" max="8971" width="34.85546875" style="57" customWidth="1"/>
    <col min="8972" max="9216" width="9.140625" style="57"/>
    <col min="9217" max="9217" width="5.42578125" style="57" bestFit="1" customWidth="1"/>
    <col min="9218" max="9218" width="27.140625" style="57" customWidth="1"/>
    <col min="9219" max="9219" width="11" style="57" customWidth="1"/>
    <col min="9220" max="9220" width="10.5703125" style="57" customWidth="1"/>
    <col min="9221" max="9221" width="11.5703125" style="57" customWidth="1"/>
    <col min="9222" max="9222" width="10.5703125" style="57" customWidth="1"/>
    <col min="9223" max="9224" width="10.140625" style="57" customWidth="1"/>
    <col min="9225" max="9225" width="2.5703125" style="57" customWidth="1"/>
    <col min="9226" max="9226" width="9.140625" style="57"/>
    <col min="9227" max="9227" width="34.85546875" style="57" customWidth="1"/>
    <col min="9228" max="9472" width="9.140625" style="57"/>
    <col min="9473" max="9473" width="5.42578125" style="57" bestFit="1" customWidth="1"/>
    <col min="9474" max="9474" width="27.140625" style="57" customWidth="1"/>
    <col min="9475" max="9475" width="11" style="57" customWidth="1"/>
    <col min="9476" max="9476" width="10.5703125" style="57" customWidth="1"/>
    <col min="9477" max="9477" width="11.5703125" style="57" customWidth="1"/>
    <col min="9478" max="9478" width="10.5703125" style="57" customWidth="1"/>
    <col min="9479" max="9480" width="10.140625" style="57" customWidth="1"/>
    <col min="9481" max="9481" width="2.5703125" style="57" customWidth="1"/>
    <col min="9482" max="9482" width="9.140625" style="57"/>
    <col min="9483" max="9483" width="34.85546875" style="57" customWidth="1"/>
    <col min="9484" max="9728" width="9.140625" style="57"/>
    <col min="9729" max="9729" width="5.42578125" style="57" bestFit="1" customWidth="1"/>
    <col min="9730" max="9730" width="27.140625" style="57" customWidth="1"/>
    <col min="9731" max="9731" width="11" style="57" customWidth="1"/>
    <col min="9732" max="9732" width="10.5703125" style="57" customWidth="1"/>
    <col min="9733" max="9733" width="11.5703125" style="57" customWidth="1"/>
    <col min="9734" max="9734" width="10.5703125" style="57" customWidth="1"/>
    <col min="9735" max="9736" width="10.140625" style="57" customWidth="1"/>
    <col min="9737" max="9737" width="2.5703125" style="57" customWidth="1"/>
    <col min="9738" max="9738" width="9.140625" style="57"/>
    <col min="9739" max="9739" width="34.85546875" style="57" customWidth="1"/>
    <col min="9740" max="9984" width="9.140625" style="57"/>
    <col min="9985" max="9985" width="5.42578125" style="57" bestFit="1" customWidth="1"/>
    <col min="9986" max="9986" width="27.140625" style="57" customWidth="1"/>
    <col min="9987" max="9987" width="11" style="57" customWidth="1"/>
    <col min="9988" max="9988" width="10.5703125" style="57" customWidth="1"/>
    <col min="9989" max="9989" width="11.5703125" style="57" customWidth="1"/>
    <col min="9990" max="9990" width="10.5703125" style="57" customWidth="1"/>
    <col min="9991" max="9992" width="10.140625" style="57" customWidth="1"/>
    <col min="9993" max="9993" width="2.5703125" style="57" customWidth="1"/>
    <col min="9994" max="9994" width="9.140625" style="57"/>
    <col min="9995" max="9995" width="34.85546875" style="57" customWidth="1"/>
    <col min="9996" max="10240" width="9.140625" style="57"/>
    <col min="10241" max="10241" width="5.42578125" style="57" bestFit="1" customWidth="1"/>
    <col min="10242" max="10242" width="27.140625" style="57" customWidth="1"/>
    <col min="10243" max="10243" width="11" style="57" customWidth="1"/>
    <col min="10244" max="10244" width="10.5703125" style="57" customWidth="1"/>
    <col min="10245" max="10245" width="11.5703125" style="57" customWidth="1"/>
    <col min="10246" max="10246" width="10.5703125" style="57" customWidth="1"/>
    <col min="10247" max="10248" width="10.140625" style="57" customWidth="1"/>
    <col min="10249" max="10249" width="2.5703125" style="57" customWidth="1"/>
    <col min="10250" max="10250" width="9.140625" style="57"/>
    <col min="10251" max="10251" width="34.85546875" style="57" customWidth="1"/>
    <col min="10252" max="10496" width="9.140625" style="57"/>
    <col min="10497" max="10497" width="5.42578125" style="57" bestFit="1" customWidth="1"/>
    <col min="10498" max="10498" width="27.140625" style="57" customWidth="1"/>
    <col min="10499" max="10499" width="11" style="57" customWidth="1"/>
    <col min="10500" max="10500" width="10.5703125" style="57" customWidth="1"/>
    <col min="10501" max="10501" width="11.5703125" style="57" customWidth="1"/>
    <col min="10502" max="10502" width="10.5703125" style="57" customWidth="1"/>
    <col min="10503" max="10504" width="10.140625" style="57" customWidth="1"/>
    <col min="10505" max="10505" width="2.5703125" style="57" customWidth="1"/>
    <col min="10506" max="10506" width="9.140625" style="57"/>
    <col min="10507" max="10507" width="34.85546875" style="57" customWidth="1"/>
    <col min="10508" max="10752" width="9.140625" style="57"/>
    <col min="10753" max="10753" width="5.42578125" style="57" bestFit="1" customWidth="1"/>
    <col min="10754" max="10754" width="27.140625" style="57" customWidth="1"/>
    <col min="10755" max="10755" width="11" style="57" customWidth="1"/>
    <col min="10756" max="10756" width="10.5703125" style="57" customWidth="1"/>
    <col min="10757" max="10757" width="11.5703125" style="57" customWidth="1"/>
    <col min="10758" max="10758" width="10.5703125" style="57" customWidth="1"/>
    <col min="10759" max="10760" width="10.140625" style="57" customWidth="1"/>
    <col min="10761" max="10761" width="2.5703125" style="57" customWidth="1"/>
    <col min="10762" max="10762" width="9.140625" style="57"/>
    <col min="10763" max="10763" width="34.85546875" style="57" customWidth="1"/>
    <col min="10764" max="11008" width="9.140625" style="57"/>
    <col min="11009" max="11009" width="5.42578125" style="57" bestFit="1" customWidth="1"/>
    <col min="11010" max="11010" width="27.140625" style="57" customWidth="1"/>
    <col min="11011" max="11011" width="11" style="57" customWidth="1"/>
    <col min="11012" max="11012" width="10.5703125" style="57" customWidth="1"/>
    <col min="11013" max="11013" width="11.5703125" style="57" customWidth="1"/>
    <col min="11014" max="11014" width="10.5703125" style="57" customWidth="1"/>
    <col min="11015" max="11016" width="10.140625" style="57" customWidth="1"/>
    <col min="11017" max="11017" width="2.5703125" style="57" customWidth="1"/>
    <col min="11018" max="11018" width="9.140625" style="57"/>
    <col min="11019" max="11019" width="34.85546875" style="57" customWidth="1"/>
    <col min="11020" max="11264" width="9.140625" style="57"/>
    <col min="11265" max="11265" width="5.42578125" style="57" bestFit="1" customWidth="1"/>
    <col min="11266" max="11266" width="27.140625" style="57" customWidth="1"/>
    <col min="11267" max="11267" width="11" style="57" customWidth="1"/>
    <col min="11268" max="11268" width="10.5703125" style="57" customWidth="1"/>
    <col min="11269" max="11269" width="11.5703125" style="57" customWidth="1"/>
    <col min="11270" max="11270" width="10.5703125" style="57" customWidth="1"/>
    <col min="11271" max="11272" width="10.140625" style="57" customWidth="1"/>
    <col min="11273" max="11273" width="2.5703125" style="57" customWidth="1"/>
    <col min="11274" max="11274" width="9.140625" style="57"/>
    <col min="11275" max="11275" width="34.85546875" style="57" customWidth="1"/>
    <col min="11276" max="11520" width="9.140625" style="57"/>
    <col min="11521" max="11521" width="5.42578125" style="57" bestFit="1" customWidth="1"/>
    <col min="11522" max="11522" width="27.140625" style="57" customWidth="1"/>
    <col min="11523" max="11523" width="11" style="57" customWidth="1"/>
    <col min="11524" max="11524" width="10.5703125" style="57" customWidth="1"/>
    <col min="11525" max="11525" width="11.5703125" style="57" customWidth="1"/>
    <col min="11526" max="11526" width="10.5703125" style="57" customWidth="1"/>
    <col min="11527" max="11528" width="10.140625" style="57" customWidth="1"/>
    <col min="11529" max="11529" width="2.5703125" style="57" customWidth="1"/>
    <col min="11530" max="11530" width="9.140625" style="57"/>
    <col min="11531" max="11531" width="34.85546875" style="57" customWidth="1"/>
    <col min="11532" max="11776" width="9.140625" style="57"/>
    <col min="11777" max="11777" width="5.42578125" style="57" bestFit="1" customWidth="1"/>
    <col min="11778" max="11778" width="27.140625" style="57" customWidth="1"/>
    <col min="11779" max="11779" width="11" style="57" customWidth="1"/>
    <col min="11780" max="11780" width="10.5703125" style="57" customWidth="1"/>
    <col min="11781" max="11781" width="11.5703125" style="57" customWidth="1"/>
    <col min="11782" max="11782" width="10.5703125" style="57" customWidth="1"/>
    <col min="11783" max="11784" width="10.140625" style="57" customWidth="1"/>
    <col min="11785" max="11785" width="2.5703125" style="57" customWidth="1"/>
    <col min="11786" max="11786" width="9.140625" style="57"/>
    <col min="11787" max="11787" width="34.85546875" style="57" customWidth="1"/>
    <col min="11788" max="12032" width="9.140625" style="57"/>
    <col min="12033" max="12033" width="5.42578125" style="57" bestFit="1" customWidth="1"/>
    <col min="12034" max="12034" width="27.140625" style="57" customWidth="1"/>
    <col min="12035" max="12035" width="11" style="57" customWidth="1"/>
    <col min="12036" max="12036" width="10.5703125" style="57" customWidth="1"/>
    <col min="12037" max="12037" width="11.5703125" style="57" customWidth="1"/>
    <col min="12038" max="12038" width="10.5703125" style="57" customWidth="1"/>
    <col min="12039" max="12040" width="10.140625" style="57" customWidth="1"/>
    <col min="12041" max="12041" width="2.5703125" style="57" customWidth="1"/>
    <col min="12042" max="12042" width="9.140625" style="57"/>
    <col min="12043" max="12043" width="34.85546875" style="57" customWidth="1"/>
    <col min="12044" max="12288" width="9.140625" style="57"/>
    <col min="12289" max="12289" width="5.42578125" style="57" bestFit="1" customWidth="1"/>
    <col min="12290" max="12290" width="27.140625" style="57" customWidth="1"/>
    <col min="12291" max="12291" width="11" style="57" customWidth="1"/>
    <col min="12292" max="12292" width="10.5703125" style="57" customWidth="1"/>
    <col min="12293" max="12293" width="11.5703125" style="57" customWidth="1"/>
    <col min="12294" max="12294" width="10.5703125" style="57" customWidth="1"/>
    <col min="12295" max="12296" width="10.140625" style="57" customWidth="1"/>
    <col min="12297" max="12297" width="2.5703125" style="57" customWidth="1"/>
    <col min="12298" max="12298" width="9.140625" style="57"/>
    <col min="12299" max="12299" width="34.85546875" style="57" customWidth="1"/>
    <col min="12300" max="12544" width="9.140625" style="57"/>
    <col min="12545" max="12545" width="5.42578125" style="57" bestFit="1" customWidth="1"/>
    <col min="12546" max="12546" width="27.140625" style="57" customWidth="1"/>
    <col min="12547" max="12547" width="11" style="57" customWidth="1"/>
    <col min="12548" max="12548" width="10.5703125" style="57" customWidth="1"/>
    <col min="12549" max="12549" width="11.5703125" style="57" customWidth="1"/>
    <col min="12550" max="12550" width="10.5703125" style="57" customWidth="1"/>
    <col min="12551" max="12552" width="10.140625" style="57" customWidth="1"/>
    <col min="12553" max="12553" width="2.5703125" style="57" customWidth="1"/>
    <col min="12554" max="12554" width="9.140625" style="57"/>
    <col min="12555" max="12555" width="34.85546875" style="57" customWidth="1"/>
    <col min="12556" max="12800" width="9.140625" style="57"/>
    <col min="12801" max="12801" width="5.42578125" style="57" bestFit="1" customWidth="1"/>
    <col min="12802" max="12802" width="27.140625" style="57" customWidth="1"/>
    <col min="12803" max="12803" width="11" style="57" customWidth="1"/>
    <col min="12804" max="12804" width="10.5703125" style="57" customWidth="1"/>
    <col min="12805" max="12805" width="11.5703125" style="57" customWidth="1"/>
    <col min="12806" max="12806" width="10.5703125" style="57" customWidth="1"/>
    <col min="12807" max="12808" width="10.140625" style="57" customWidth="1"/>
    <col min="12809" max="12809" width="2.5703125" style="57" customWidth="1"/>
    <col min="12810" max="12810" width="9.140625" style="57"/>
    <col min="12811" max="12811" width="34.85546875" style="57" customWidth="1"/>
    <col min="12812" max="13056" width="9.140625" style="57"/>
    <col min="13057" max="13057" width="5.42578125" style="57" bestFit="1" customWidth="1"/>
    <col min="13058" max="13058" width="27.140625" style="57" customWidth="1"/>
    <col min="13059" max="13059" width="11" style="57" customWidth="1"/>
    <col min="13060" max="13060" width="10.5703125" style="57" customWidth="1"/>
    <col min="13061" max="13061" width="11.5703125" style="57" customWidth="1"/>
    <col min="13062" max="13062" width="10.5703125" style="57" customWidth="1"/>
    <col min="13063" max="13064" width="10.140625" style="57" customWidth="1"/>
    <col min="13065" max="13065" width="2.5703125" style="57" customWidth="1"/>
    <col min="13066" max="13066" width="9.140625" style="57"/>
    <col min="13067" max="13067" width="34.85546875" style="57" customWidth="1"/>
    <col min="13068" max="13312" width="9.140625" style="57"/>
    <col min="13313" max="13313" width="5.42578125" style="57" bestFit="1" customWidth="1"/>
    <col min="13314" max="13314" width="27.140625" style="57" customWidth="1"/>
    <col min="13315" max="13315" width="11" style="57" customWidth="1"/>
    <col min="13316" max="13316" width="10.5703125" style="57" customWidth="1"/>
    <col min="13317" max="13317" width="11.5703125" style="57" customWidth="1"/>
    <col min="13318" max="13318" width="10.5703125" style="57" customWidth="1"/>
    <col min="13319" max="13320" width="10.140625" style="57" customWidth="1"/>
    <col min="13321" max="13321" width="2.5703125" style="57" customWidth="1"/>
    <col min="13322" max="13322" width="9.140625" style="57"/>
    <col min="13323" max="13323" width="34.85546875" style="57" customWidth="1"/>
    <col min="13324" max="13568" width="9.140625" style="57"/>
    <col min="13569" max="13569" width="5.42578125" style="57" bestFit="1" customWidth="1"/>
    <col min="13570" max="13570" width="27.140625" style="57" customWidth="1"/>
    <col min="13571" max="13571" width="11" style="57" customWidth="1"/>
    <col min="13572" max="13572" width="10.5703125" style="57" customWidth="1"/>
    <col min="13573" max="13573" width="11.5703125" style="57" customWidth="1"/>
    <col min="13574" max="13574" width="10.5703125" style="57" customWidth="1"/>
    <col min="13575" max="13576" width="10.140625" style="57" customWidth="1"/>
    <col min="13577" max="13577" width="2.5703125" style="57" customWidth="1"/>
    <col min="13578" max="13578" width="9.140625" style="57"/>
    <col min="13579" max="13579" width="34.85546875" style="57" customWidth="1"/>
    <col min="13580" max="13824" width="9.140625" style="57"/>
    <col min="13825" max="13825" width="5.42578125" style="57" bestFit="1" customWidth="1"/>
    <col min="13826" max="13826" width="27.140625" style="57" customWidth="1"/>
    <col min="13827" max="13827" width="11" style="57" customWidth="1"/>
    <col min="13828" max="13828" width="10.5703125" style="57" customWidth="1"/>
    <col min="13829" max="13829" width="11.5703125" style="57" customWidth="1"/>
    <col min="13830" max="13830" width="10.5703125" style="57" customWidth="1"/>
    <col min="13831" max="13832" width="10.140625" style="57" customWidth="1"/>
    <col min="13833" max="13833" width="2.5703125" style="57" customWidth="1"/>
    <col min="13834" max="13834" width="9.140625" style="57"/>
    <col min="13835" max="13835" width="34.85546875" style="57" customWidth="1"/>
    <col min="13836" max="14080" width="9.140625" style="57"/>
    <col min="14081" max="14081" width="5.42578125" style="57" bestFit="1" customWidth="1"/>
    <col min="14082" max="14082" width="27.140625" style="57" customWidth="1"/>
    <col min="14083" max="14083" width="11" style="57" customWidth="1"/>
    <col min="14084" max="14084" width="10.5703125" style="57" customWidth="1"/>
    <col min="14085" max="14085" width="11.5703125" style="57" customWidth="1"/>
    <col min="14086" max="14086" width="10.5703125" style="57" customWidth="1"/>
    <col min="14087" max="14088" width="10.140625" style="57" customWidth="1"/>
    <col min="14089" max="14089" width="2.5703125" style="57" customWidth="1"/>
    <col min="14090" max="14090" width="9.140625" style="57"/>
    <col min="14091" max="14091" width="34.85546875" style="57" customWidth="1"/>
    <col min="14092" max="14336" width="9.140625" style="57"/>
    <col min="14337" max="14337" width="5.42578125" style="57" bestFit="1" customWidth="1"/>
    <col min="14338" max="14338" width="27.140625" style="57" customWidth="1"/>
    <col min="14339" max="14339" width="11" style="57" customWidth="1"/>
    <col min="14340" max="14340" width="10.5703125" style="57" customWidth="1"/>
    <col min="14341" max="14341" width="11.5703125" style="57" customWidth="1"/>
    <col min="14342" max="14342" width="10.5703125" style="57" customWidth="1"/>
    <col min="14343" max="14344" width="10.140625" style="57" customWidth="1"/>
    <col min="14345" max="14345" width="2.5703125" style="57" customWidth="1"/>
    <col min="14346" max="14346" width="9.140625" style="57"/>
    <col min="14347" max="14347" width="34.85546875" style="57" customWidth="1"/>
    <col min="14348" max="14592" width="9.140625" style="57"/>
    <col min="14593" max="14593" width="5.42578125" style="57" bestFit="1" customWidth="1"/>
    <col min="14594" max="14594" width="27.140625" style="57" customWidth="1"/>
    <col min="14595" max="14595" width="11" style="57" customWidth="1"/>
    <col min="14596" max="14596" width="10.5703125" style="57" customWidth="1"/>
    <col min="14597" max="14597" width="11.5703125" style="57" customWidth="1"/>
    <col min="14598" max="14598" width="10.5703125" style="57" customWidth="1"/>
    <col min="14599" max="14600" width="10.140625" style="57" customWidth="1"/>
    <col min="14601" max="14601" width="2.5703125" style="57" customWidth="1"/>
    <col min="14602" max="14602" width="9.140625" style="57"/>
    <col min="14603" max="14603" width="34.85546875" style="57" customWidth="1"/>
    <col min="14604" max="14848" width="9.140625" style="57"/>
    <col min="14849" max="14849" width="5.42578125" style="57" bestFit="1" customWidth="1"/>
    <col min="14850" max="14850" width="27.140625" style="57" customWidth="1"/>
    <col min="14851" max="14851" width="11" style="57" customWidth="1"/>
    <col min="14852" max="14852" width="10.5703125" style="57" customWidth="1"/>
    <col min="14853" max="14853" width="11.5703125" style="57" customWidth="1"/>
    <col min="14854" max="14854" width="10.5703125" style="57" customWidth="1"/>
    <col min="14855" max="14856" width="10.140625" style="57" customWidth="1"/>
    <col min="14857" max="14857" width="2.5703125" style="57" customWidth="1"/>
    <col min="14858" max="14858" width="9.140625" style="57"/>
    <col min="14859" max="14859" width="34.85546875" style="57" customWidth="1"/>
    <col min="14860" max="15104" width="9.140625" style="57"/>
    <col min="15105" max="15105" width="5.42578125" style="57" bestFit="1" customWidth="1"/>
    <col min="15106" max="15106" width="27.140625" style="57" customWidth="1"/>
    <col min="15107" max="15107" width="11" style="57" customWidth="1"/>
    <col min="15108" max="15108" width="10.5703125" style="57" customWidth="1"/>
    <col min="15109" max="15109" width="11.5703125" style="57" customWidth="1"/>
    <col min="15110" max="15110" width="10.5703125" style="57" customWidth="1"/>
    <col min="15111" max="15112" width="10.140625" style="57" customWidth="1"/>
    <col min="15113" max="15113" width="2.5703125" style="57" customWidth="1"/>
    <col min="15114" max="15114" width="9.140625" style="57"/>
    <col min="15115" max="15115" width="34.85546875" style="57" customWidth="1"/>
    <col min="15116" max="15360" width="9.140625" style="57"/>
    <col min="15361" max="15361" width="5.42578125" style="57" bestFit="1" customWidth="1"/>
    <col min="15362" max="15362" width="27.140625" style="57" customWidth="1"/>
    <col min="15363" max="15363" width="11" style="57" customWidth="1"/>
    <col min="15364" max="15364" width="10.5703125" style="57" customWidth="1"/>
    <col min="15365" max="15365" width="11.5703125" style="57" customWidth="1"/>
    <col min="15366" max="15366" width="10.5703125" style="57" customWidth="1"/>
    <col min="15367" max="15368" width="10.140625" style="57" customWidth="1"/>
    <col min="15369" max="15369" width="2.5703125" style="57" customWidth="1"/>
    <col min="15370" max="15370" width="9.140625" style="57"/>
    <col min="15371" max="15371" width="34.85546875" style="57" customWidth="1"/>
    <col min="15372" max="15616" width="9.140625" style="57"/>
    <col min="15617" max="15617" width="5.42578125" style="57" bestFit="1" customWidth="1"/>
    <col min="15618" max="15618" width="27.140625" style="57" customWidth="1"/>
    <col min="15619" max="15619" width="11" style="57" customWidth="1"/>
    <col min="15620" max="15620" width="10.5703125" style="57" customWidth="1"/>
    <col min="15621" max="15621" width="11.5703125" style="57" customWidth="1"/>
    <col min="15622" max="15622" width="10.5703125" style="57" customWidth="1"/>
    <col min="15623" max="15624" width="10.140625" style="57" customWidth="1"/>
    <col min="15625" max="15625" width="2.5703125" style="57" customWidth="1"/>
    <col min="15626" max="15626" width="9.140625" style="57"/>
    <col min="15627" max="15627" width="34.85546875" style="57" customWidth="1"/>
    <col min="15628" max="15872" width="9.140625" style="57"/>
    <col min="15873" max="15873" width="5.42578125" style="57" bestFit="1" customWidth="1"/>
    <col min="15874" max="15874" width="27.140625" style="57" customWidth="1"/>
    <col min="15875" max="15875" width="11" style="57" customWidth="1"/>
    <col min="15876" max="15876" width="10.5703125" style="57" customWidth="1"/>
    <col min="15877" max="15877" width="11.5703125" style="57" customWidth="1"/>
    <col min="15878" max="15878" width="10.5703125" style="57" customWidth="1"/>
    <col min="15879" max="15880" width="10.140625" style="57" customWidth="1"/>
    <col min="15881" max="15881" width="2.5703125" style="57" customWidth="1"/>
    <col min="15882" max="15882" width="9.140625" style="57"/>
    <col min="15883" max="15883" width="34.85546875" style="57" customWidth="1"/>
    <col min="15884" max="16128" width="9.140625" style="57"/>
    <col min="16129" max="16129" width="5.42578125" style="57" bestFit="1" customWidth="1"/>
    <col min="16130" max="16130" width="27.140625" style="57" customWidth="1"/>
    <col min="16131" max="16131" width="11" style="57" customWidth="1"/>
    <col min="16132" max="16132" width="10.5703125" style="57" customWidth="1"/>
    <col min="16133" max="16133" width="11.5703125" style="57" customWidth="1"/>
    <col min="16134" max="16134" width="10.5703125" style="57" customWidth="1"/>
    <col min="16135" max="16136" width="10.140625" style="57" customWidth="1"/>
    <col min="16137" max="16137" width="2.5703125" style="57" customWidth="1"/>
    <col min="16138" max="16138" width="9.140625" style="57"/>
    <col min="16139" max="16139" width="34.85546875" style="57" customWidth="1"/>
    <col min="16140" max="16384" width="9.140625" style="57"/>
  </cols>
  <sheetData>
    <row r="1" spans="1:8">
      <c r="H1" s="59" t="s">
        <v>134</v>
      </c>
    </row>
    <row r="2" spans="1:8" s="103" customFormat="1" ht="48.75" customHeight="1">
      <c r="A2" s="209" t="s">
        <v>462</v>
      </c>
      <c r="B2" s="209"/>
      <c r="C2" s="209"/>
      <c r="D2" s="209" t="s">
        <v>2</v>
      </c>
      <c r="E2" s="209"/>
      <c r="F2" s="209"/>
      <c r="G2" s="209"/>
      <c r="H2" s="209"/>
    </row>
    <row r="3" spans="1:8" s="103" customFormat="1" ht="8.25" customHeight="1">
      <c r="A3" s="202"/>
      <c r="B3" s="202"/>
      <c r="D3" s="60"/>
      <c r="E3" s="60"/>
      <c r="F3" s="60"/>
      <c r="G3" s="60"/>
      <c r="H3" s="60"/>
    </row>
    <row r="4" spans="1:8" ht="13.9" customHeight="1">
      <c r="B4" s="57"/>
    </row>
    <row r="5" spans="1:8" ht="39.950000000000003" customHeight="1">
      <c r="A5" s="155" t="s">
        <v>499</v>
      </c>
      <c r="B5" s="151"/>
      <c r="C5" s="151"/>
      <c r="D5" s="151"/>
      <c r="E5" s="151"/>
      <c r="F5" s="151"/>
      <c r="G5" s="151"/>
      <c r="H5" s="151"/>
    </row>
    <row r="6" spans="1:8" ht="12" customHeight="1"/>
    <row r="7" spans="1:8" s="104" customFormat="1" ht="25.15" customHeight="1">
      <c r="B7" s="244" t="s">
        <v>270</v>
      </c>
      <c r="C7" s="244"/>
      <c r="D7" s="244"/>
      <c r="E7" s="244"/>
      <c r="F7" s="244"/>
      <c r="G7" s="244"/>
      <c r="H7" s="244"/>
    </row>
    <row r="8" spans="1:8" s="104" customFormat="1" ht="20.100000000000001" customHeight="1">
      <c r="B8" s="244" t="s">
        <v>138</v>
      </c>
      <c r="C8" s="244"/>
      <c r="D8" s="244"/>
      <c r="E8" s="244"/>
      <c r="F8" s="244"/>
      <c r="G8" s="244"/>
      <c r="H8" s="244"/>
    </row>
    <row r="9" spans="1:8" s="104" customFormat="1" ht="20.100000000000001" customHeight="1">
      <c r="B9" s="244" t="s">
        <v>472</v>
      </c>
      <c r="C9" s="244"/>
      <c r="D9" s="244"/>
      <c r="E9" s="244"/>
      <c r="F9" s="244"/>
      <c r="G9" s="244"/>
      <c r="H9" s="244"/>
    </row>
    <row r="10" spans="1:8" s="104" customFormat="1" ht="20.100000000000001" customHeight="1">
      <c r="B10" s="93" t="s">
        <v>271</v>
      </c>
      <c r="C10" s="93"/>
      <c r="D10" s="93"/>
      <c r="E10" s="93"/>
      <c r="F10" s="93"/>
      <c r="G10" s="93"/>
      <c r="H10" s="102"/>
    </row>
    <row r="11" spans="1:8" s="104" customFormat="1" ht="12" customHeight="1">
      <c r="B11" s="102"/>
      <c r="C11" s="102"/>
    </row>
    <row r="12" spans="1:8" s="103" customFormat="1" ht="52.5" customHeight="1">
      <c r="A12" s="107" t="s">
        <v>8</v>
      </c>
      <c r="B12" s="245" t="s">
        <v>9</v>
      </c>
      <c r="C12" s="245"/>
      <c r="D12" s="245"/>
      <c r="E12" s="107" t="s">
        <v>10</v>
      </c>
      <c r="F12" s="105" t="s">
        <v>11</v>
      </c>
      <c r="G12" s="105" t="s">
        <v>12</v>
      </c>
      <c r="H12" s="107" t="s">
        <v>13</v>
      </c>
    </row>
    <row r="13" spans="1:8" s="62" customFormat="1" ht="16.5" customHeight="1">
      <c r="A13" s="61" t="s">
        <v>14</v>
      </c>
      <c r="B13" s="246" t="s">
        <v>15</v>
      </c>
      <c r="C13" s="247"/>
      <c r="D13" s="248"/>
      <c r="E13" s="61" t="s">
        <v>16</v>
      </c>
      <c r="F13" s="61" t="s">
        <v>17</v>
      </c>
      <c r="G13" s="61" t="s">
        <v>18</v>
      </c>
      <c r="H13" s="61" t="s">
        <v>19</v>
      </c>
    </row>
    <row r="14" spans="1:8" s="103" customFormat="1" ht="93.75" customHeight="1">
      <c r="A14" s="107" t="s">
        <v>20</v>
      </c>
      <c r="B14" s="242" t="s">
        <v>463</v>
      </c>
      <c r="C14" s="242"/>
      <c r="D14" s="242"/>
      <c r="E14" s="63">
        <f>E15+E19+E25+E28</f>
        <v>20</v>
      </c>
      <c r="F14" s="64">
        <f>ROUND(F15+F19+F25+F28,1)</f>
        <v>20</v>
      </c>
      <c r="G14" s="65"/>
      <c r="H14" s="107"/>
    </row>
    <row r="15" spans="1:8" s="67" customFormat="1" ht="33.75" customHeight="1">
      <c r="A15" s="66">
        <v>1</v>
      </c>
      <c r="B15" s="242" t="s">
        <v>22</v>
      </c>
      <c r="C15" s="242"/>
      <c r="D15" s="242"/>
      <c r="E15" s="63">
        <f>5-(E16+E17+E18)</f>
        <v>5</v>
      </c>
      <c r="F15" s="64">
        <f>ROUND(5-(F16+F17+F18),1)</f>
        <v>5</v>
      </c>
      <c r="G15" s="65"/>
      <c r="H15" s="66"/>
    </row>
    <row r="16" spans="1:8" s="67" customFormat="1" ht="115.5" customHeight="1">
      <c r="A16" s="66" t="s">
        <v>23</v>
      </c>
      <c r="B16" s="233" t="s">
        <v>24</v>
      </c>
      <c r="C16" s="234"/>
      <c r="D16" s="235"/>
      <c r="E16" s="68"/>
      <c r="F16" s="69"/>
      <c r="G16" s="68"/>
      <c r="H16" s="66"/>
    </row>
    <row r="17" spans="1:8" s="72" customFormat="1" ht="102" customHeight="1">
      <c r="A17" s="66" t="s">
        <v>25</v>
      </c>
      <c r="B17" s="233" t="s">
        <v>142</v>
      </c>
      <c r="C17" s="234"/>
      <c r="D17" s="235"/>
      <c r="E17" s="68"/>
      <c r="F17" s="69"/>
      <c r="G17" s="70"/>
      <c r="H17" s="71"/>
    </row>
    <row r="18" spans="1:8" s="72" customFormat="1" ht="92.25" customHeight="1">
      <c r="A18" s="66" t="s">
        <v>27</v>
      </c>
      <c r="B18" s="233" t="s">
        <v>143</v>
      </c>
      <c r="C18" s="234"/>
      <c r="D18" s="235"/>
      <c r="E18" s="68"/>
      <c r="F18" s="69"/>
      <c r="G18" s="70"/>
      <c r="H18" s="71"/>
    </row>
    <row r="19" spans="1:8" s="72" customFormat="1" ht="52.5" customHeight="1">
      <c r="A19" s="66">
        <v>2</v>
      </c>
      <c r="B19" s="230" t="s">
        <v>29</v>
      </c>
      <c r="C19" s="231"/>
      <c r="D19" s="232"/>
      <c r="E19" s="63">
        <f>6-(E20+E21+E22+E23+E24)</f>
        <v>6</v>
      </c>
      <c r="F19" s="64">
        <f>ROUND(6-(F20+F21+F22+F23+F24),1)</f>
        <v>6</v>
      </c>
      <c r="G19" s="65"/>
      <c r="H19" s="73"/>
    </row>
    <row r="20" spans="1:8" s="72" customFormat="1" ht="39.75" customHeight="1">
      <c r="A20" s="69" t="s">
        <v>30</v>
      </c>
      <c r="B20" s="233" t="s">
        <v>31</v>
      </c>
      <c r="C20" s="234"/>
      <c r="D20" s="235"/>
      <c r="E20" s="74"/>
      <c r="F20" s="69"/>
      <c r="G20" s="70"/>
      <c r="H20" s="71"/>
    </row>
    <row r="21" spans="1:8" s="72" customFormat="1" ht="57" customHeight="1">
      <c r="A21" s="69" t="s">
        <v>32</v>
      </c>
      <c r="B21" s="233" t="s">
        <v>33</v>
      </c>
      <c r="C21" s="234"/>
      <c r="D21" s="235"/>
      <c r="E21" s="74"/>
      <c r="F21" s="69"/>
      <c r="G21" s="75"/>
      <c r="H21" s="71"/>
    </row>
    <row r="22" spans="1:8" s="72" customFormat="1" ht="52.5" customHeight="1">
      <c r="A22" s="66" t="s">
        <v>34</v>
      </c>
      <c r="B22" s="233" t="s">
        <v>464</v>
      </c>
      <c r="C22" s="234"/>
      <c r="D22" s="235"/>
      <c r="E22" s="68"/>
      <c r="F22" s="69"/>
      <c r="G22" s="76"/>
      <c r="H22" s="71"/>
    </row>
    <row r="23" spans="1:8" s="72" customFormat="1" ht="70.5" customHeight="1">
      <c r="A23" s="66" t="s">
        <v>36</v>
      </c>
      <c r="B23" s="233" t="s">
        <v>145</v>
      </c>
      <c r="C23" s="234"/>
      <c r="D23" s="235"/>
      <c r="E23" s="68"/>
      <c r="F23" s="69"/>
      <c r="G23" s="76"/>
      <c r="H23" s="71"/>
    </row>
    <row r="24" spans="1:8" s="72" customFormat="1" ht="42.75" customHeight="1">
      <c r="A24" s="66" t="s">
        <v>38</v>
      </c>
      <c r="B24" s="233" t="s">
        <v>146</v>
      </c>
      <c r="C24" s="234"/>
      <c r="D24" s="235"/>
      <c r="E24" s="68"/>
      <c r="F24" s="69"/>
      <c r="G24" s="70"/>
      <c r="H24" s="71"/>
    </row>
    <row r="25" spans="1:8" s="67" customFormat="1" ht="60.75" customHeight="1">
      <c r="A25" s="66">
        <v>3</v>
      </c>
      <c r="B25" s="230" t="s">
        <v>40</v>
      </c>
      <c r="C25" s="231"/>
      <c r="D25" s="232"/>
      <c r="E25" s="63">
        <f>5-(E26+E27)</f>
        <v>5</v>
      </c>
      <c r="F25" s="64">
        <f>ROUND(5-(F26+F27),1)</f>
        <v>5</v>
      </c>
      <c r="G25" s="65"/>
      <c r="H25" s="66"/>
    </row>
    <row r="26" spans="1:8" s="72" customFormat="1" ht="100.5" customHeight="1">
      <c r="A26" s="66" t="s">
        <v>41</v>
      </c>
      <c r="B26" s="233" t="s">
        <v>456</v>
      </c>
      <c r="C26" s="234"/>
      <c r="D26" s="235"/>
      <c r="E26" s="68"/>
      <c r="F26" s="69"/>
      <c r="G26" s="70"/>
      <c r="H26" s="71"/>
    </row>
    <row r="27" spans="1:8" s="72" customFormat="1" ht="54.75" customHeight="1">
      <c r="A27" s="66" t="s">
        <v>43</v>
      </c>
      <c r="B27" s="233" t="s">
        <v>465</v>
      </c>
      <c r="C27" s="234"/>
      <c r="D27" s="235"/>
      <c r="E27" s="68"/>
      <c r="F27" s="69"/>
      <c r="G27" s="70"/>
      <c r="H27" s="71"/>
    </row>
    <row r="28" spans="1:8" s="72" customFormat="1" ht="149.25" customHeight="1">
      <c r="A28" s="77">
        <v>4</v>
      </c>
      <c r="B28" s="230" t="s">
        <v>45</v>
      </c>
      <c r="C28" s="231"/>
      <c r="D28" s="232"/>
      <c r="E28" s="63">
        <f>4-(E29+E30+E31)</f>
        <v>4</v>
      </c>
      <c r="F28" s="64">
        <f>ROUND(4-(F29+F30+F31),1)</f>
        <v>4</v>
      </c>
      <c r="G28" s="65"/>
      <c r="H28" s="73"/>
    </row>
    <row r="29" spans="1:8" s="72" customFormat="1" ht="54" customHeight="1">
      <c r="A29" s="66" t="s">
        <v>46</v>
      </c>
      <c r="B29" s="233" t="s">
        <v>47</v>
      </c>
      <c r="C29" s="234"/>
      <c r="D29" s="235"/>
      <c r="E29" s="68"/>
      <c r="F29" s="69"/>
      <c r="G29" s="70"/>
      <c r="H29" s="71"/>
    </row>
    <row r="30" spans="1:8" s="72" customFormat="1" ht="60.75" customHeight="1">
      <c r="A30" s="66" t="s">
        <v>48</v>
      </c>
      <c r="B30" s="233" t="s">
        <v>49</v>
      </c>
      <c r="C30" s="234"/>
      <c r="D30" s="235"/>
      <c r="E30" s="68"/>
      <c r="F30" s="69"/>
      <c r="G30" s="70"/>
      <c r="H30" s="71"/>
    </row>
    <row r="31" spans="1:8" s="72" customFormat="1" ht="52.5" customHeight="1">
      <c r="A31" s="66" t="s">
        <v>50</v>
      </c>
      <c r="B31" s="233" t="s">
        <v>51</v>
      </c>
      <c r="C31" s="234"/>
      <c r="D31" s="235"/>
      <c r="E31" s="68"/>
      <c r="F31" s="69"/>
      <c r="G31" s="70"/>
      <c r="H31" s="71"/>
    </row>
    <row r="32" spans="1:8" s="103" customFormat="1" ht="27.75" customHeight="1">
      <c r="A32" s="107" t="s">
        <v>52</v>
      </c>
      <c r="B32" s="239" t="s">
        <v>466</v>
      </c>
      <c r="C32" s="240"/>
      <c r="D32" s="241"/>
      <c r="E32" s="63">
        <f>E33+E35+E37+E39+E41+E43</f>
        <v>20</v>
      </c>
      <c r="F32" s="64">
        <f>ROUND(F33+F35+F37+F39+F41+F43,1)</f>
        <v>13</v>
      </c>
      <c r="G32" s="65"/>
      <c r="H32" s="107"/>
    </row>
    <row r="33" spans="1:8" s="67" customFormat="1" ht="73.150000000000006" customHeight="1">
      <c r="A33" s="66">
        <v>5</v>
      </c>
      <c r="B33" s="242" t="s">
        <v>150</v>
      </c>
      <c r="C33" s="242"/>
      <c r="D33" s="242"/>
      <c r="E33" s="63">
        <v>1</v>
      </c>
      <c r="F33" s="64">
        <f>IF(F34&gt;1,"1",F34)</f>
        <v>1</v>
      </c>
      <c r="G33" s="65"/>
      <c r="H33" s="66"/>
    </row>
    <row r="34" spans="1:8" s="67" customFormat="1" ht="117.75" customHeight="1">
      <c r="A34" s="66"/>
      <c r="B34" s="243" t="s">
        <v>151</v>
      </c>
      <c r="C34" s="243"/>
      <c r="D34" s="243"/>
      <c r="E34" s="63"/>
      <c r="F34" s="78">
        <v>1</v>
      </c>
      <c r="G34" s="65"/>
      <c r="H34" s="66"/>
    </row>
    <row r="35" spans="1:8" s="67" customFormat="1" ht="35.25" customHeight="1">
      <c r="A35" s="66">
        <v>6</v>
      </c>
      <c r="B35" s="230" t="s">
        <v>152</v>
      </c>
      <c r="C35" s="231"/>
      <c r="D35" s="232"/>
      <c r="E35" s="63">
        <v>2</v>
      </c>
      <c r="F35" s="64">
        <f>IF(F36&gt;2,"2",F36)</f>
        <v>0</v>
      </c>
      <c r="G35" s="65"/>
      <c r="H35" s="66"/>
    </row>
    <row r="36" spans="1:8" s="67" customFormat="1" ht="60.75" customHeight="1">
      <c r="A36" s="66"/>
      <c r="B36" s="236" t="s">
        <v>153</v>
      </c>
      <c r="C36" s="237"/>
      <c r="D36" s="238"/>
      <c r="E36" s="63"/>
      <c r="F36" s="78"/>
      <c r="G36" s="65"/>
      <c r="H36" s="66"/>
    </row>
    <row r="37" spans="1:8" s="67" customFormat="1" ht="52.5" customHeight="1">
      <c r="A37" s="66">
        <v>7</v>
      </c>
      <c r="B37" s="230" t="s">
        <v>58</v>
      </c>
      <c r="C37" s="231"/>
      <c r="D37" s="232"/>
      <c r="E37" s="63">
        <v>2</v>
      </c>
      <c r="F37" s="64">
        <f>IF(F38&gt;2,"2",F38)</f>
        <v>2</v>
      </c>
      <c r="G37" s="65"/>
      <c r="H37" s="66"/>
    </row>
    <row r="38" spans="1:8" s="67" customFormat="1" ht="68.25" customHeight="1">
      <c r="A38" s="66"/>
      <c r="B38" s="233" t="s">
        <v>155</v>
      </c>
      <c r="C38" s="234"/>
      <c r="D38" s="235"/>
      <c r="E38" s="63"/>
      <c r="F38" s="78">
        <v>2</v>
      </c>
      <c r="G38" s="65"/>
      <c r="H38" s="66"/>
    </row>
    <row r="39" spans="1:8" s="67" customFormat="1" ht="61.5" customHeight="1">
      <c r="A39" s="66">
        <v>8</v>
      </c>
      <c r="B39" s="230" t="s">
        <v>60</v>
      </c>
      <c r="C39" s="231"/>
      <c r="D39" s="232"/>
      <c r="E39" s="63">
        <v>2</v>
      </c>
      <c r="F39" s="64">
        <f>IF(F40&gt;2,"2",F40)</f>
        <v>2</v>
      </c>
      <c r="G39" s="65"/>
      <c r="H39" s="66"/>
    </row>
    <row r="40" spans="1:8" s="67" customFormat="1" ht="70.5" customHeight="1">
      <c r="A40" s="66"/>
      <c r="B40" s="233" t="s">
        <v>156</v>
      </c>
      <c r="C40" s="234"/>
      <c r="D40" s="235"/>
      <c r="E40" s="63"/>
      <c r="F40" s="78">
        <v>2</v>
      </c>
      <c r="G40" s="65"/>
      <c r="H40" s="66"/>
    </row>
    <row r="41" spans="1:8" s="67" customFormat="1" ht="39.75" customHeight="1">
      <c r="A41" s="66">
        <v>9</v>
      </c>
      <c r="B41" s="230" t="s">
        <v>467</v>
      </c>
      <c r="C41" s="231"/>
      <c r="D41" s="232"/>
      <c r="E41" s="63">
        <v>8</v>
      </c>
      <c r="F41" s="64">
        <f>IF(F42&gt;8,"8",F42)</f>
        <v>8</v>
      </c>
      <c r="G41" s="65"/>
      <c r="H41" s="66"/>
    </row>
    <row r="42" spans="1:8" s="67" customFormat="1" ht="120.75" customHeight="1">
      <c r="A42" s="66"/>
      <c r="B42" s="233" t="s">
        <v>158</v>
      </c>
      <c r="C42" s="234"/>
      <c r="D42" s="235"/>
      <c r="E42" s="63"/>
      <c r="F42" s="78">
        <v>8</v>
      </c>
      <c r="G42" s="65"/>
      <c r="H42" s="66"/>
    </row>
    <row r="43" spans="1:8" s="67" customFormat="1" ht="39" customHeight="1">
      <c r="A43" s="66">
        <v>10</v>
      </c>
      <c r="B43" s="230" t="s">
        <v>160</v>
      </c>
      <c r="C43" s="231"/>
      <c r="D43" s="232"/>
      <c r="E43" s="63">
        <v>5</v>
      </c>
      <c r="F43" s="64">
        <f>IF(F44&gt;5,"5",F44)</f>
        <v>0</v>
      </c>
      <c r="G43" s="65"/>
      <c r="H43" s="66"/>
    </row>
    <row r="44" spans="1:8" s="67" customFormat="1" ht="156.75" customHeight="1">
      <c r="A44" s="66"/>
      <c r="B44" s="233" t="s">
        <v>161</v>
      </c>
      <c r="C44" s="234"/>
      <c r="D44" s="235"/>
      <c r="E44" s="63"/>
      <c r="F44" s="78"/>
      <c r="G44" s="65"/>
      <c r="H44" s="66"/>
    </row>
    <row r="45" spans="1:8" s="103" customFormat="1" ht="54" customHeight="1">
      <c r="A45" s="107" t="s">
        <v>69</v>
      </c>
      <c r="B45" s="230" t="s">
        <v>468</v>
      </c>
      <c r="C45" s="231"/>
      <c r="D45" s="232"/>
      <c r="E45" s="63">
        <v>60</v>
      </c>
      <c r="F45" s="64">
        <f>SUM(F46:F51)</f>
        <v>60</v>
      </c>
      <c r="G45" s="65"/>
      <c r="H45" s="107"/>
    </row>
    <row r="46" spans="1:8" s="67" customFormat="1" ht="26.25" customHeight="1">
      <c r="A46" s="66"/>
      <c r="B46" s="236" t="s">
        <v>71</v>
      </c>
      <c r="C46" s="237"/>
      <c r="D46" s="238"/>
      <c r="E46" s="68">
        <v>60</v>
      </c>
      <c r="F46" s="66">
        <v>60</v>
      </c>
      <c r="G46" s="68"/>
      <c r="H46" s="66"/>
    </row>
    <row r="47" spans="1:8" s="67" customFormat="1" ht="26.25" customHeight="1">
      <c r="A47" s="66"/>
      <c r="B47" s="236" t="s">
        <v>72</v>
      </c>
      <c r="C47" s="237"/>
      <c r="D47" s="238"/>
      <c r="E47" s="68">
        <v>50</v>
      </c>
      <c r="F47" s="66"/>
      <c r="G47" s="68"/>
      <c r="H47" s="66"/>
    </row>
    <row r="48" spans="1:8" s="67" customFormat="1" ht="26.25" customHeight="1">
      <c r="A48" s="66"/>
      <c r="B48" s="236" t="s">
        <v>73</v>
      </c>
      <c r="C48" s="237"/>
      <c r="D48" s="238"/>
      <c r="E48" s="68">
        <v>40</v>
      </c>
      <c r="F48" s="66"/>
      <c r="G48" s="68"/>
      <c r="H48" s="66"/>
    </row>
    <row r="49" spans="1:8" s="67" customFormat="1" ht="26.25" customHeight="1">
      <c r="A49" s="66"/>
      <c r="B49" s="236" t="s">
        <v>74</v>
      </c>
      <c r="C49" s="237"/>
      <c r="D49" s="238"/>
      <c r="E49" s="68">
        <v>30</v>
      </c>
      <c r="F49" s="66"/>
      <c r="G49" s="68"/>
      <c r="H49" s="66"/>
    </row>
    <row r="50" spans="1:8" s="67" customFormat="1" ht="26.25" customHeight="1">
      <c r="A50" s="66"/>
      <c r="B50" s="236" t="s">
        <v>75</v>
      </c>
      <c r="C50" s="237"/>
      <c r="D50" s="238"/>
      <c r="E50" s="68">
        <v>20</v>
      </c>
      <c r="F50" s="66"/>
      <c r="G50" s="68"/>
      <c r="H50" s="66"/>
    </row>
    <row r="51" spans="1:8" s="67" customFormat="1" ht="26.25" customHeight="1">
      <c r="A51" s="66"/>
      <c r="B51" s="236" t="s">
        <v>76</v>
      </c>
      <c r="C51" s="237"/>
      <c r="D51" s="238"/>
      <c r="E51" s="68">
        <v>0</v>
      </c>
      <c r="F51" s="66"/>
      <c r="G51" s="68"/>
      <c r="H51" s="66"/>
    </row>
    <row r="52" spans="1:8" s="103" customFormat="1" ht="24" customHeight="1">
      <c r="A52" s="107"/>
      <c r="B52" s="219" t="s">
        <v>77</v>
      </c>
      <c r="C52" s="220"/>
      <c r="D52" s="221"/>
      <c r="E52" s="79">
        <f>E14+E32+E45</f>
        <v>100</v>
      </c>
      <c r="F52" s="79">
        <f>F14+F32+F45</f>
        <v>93</v>
      </c>
      <c r="G52" s="80"/>
      <c r="H52" s="107"/>
    </row>
    <row r="53" spans="1:8" ht="26.25" customHeight="1">
      <c r="A53" s="81"/>
      <c r="B53" s="216" t="s">
        <v>78</v>
      </c>
      <c r="C53" s="217"/>
      <c r="D53" s="218"/>
      <c r="E53" s="82"/>
      <c r="F53" s="81"/>
      <c r="G53" s="82"/>
      <c r="H53" s="81"/>
    </row>
    <row r="54" spans="1:8" ht="39" customHeight="1">
      <c r="A54" s="81"/>
      <c r="B54" s="219" t="s">
        <v>469</v>
      </c>
      <c r="C54" s="220"/>
      <c r="D54" s="221"/>
      <c r="E54" s="79">
        <f>E52-E53</f>
        <v>100</v>
      </c>
      <c r="F54" s="79">
        <f>ROUND(F52-F53,1)</f>
        <v>93</v>
      </c>
      <c r="G54" s="80"/>
      <c r="H54" s="107"/>
    </row>
    <row r="55" spans="1:8" ht="39" customHeight="1">
      <c r="A55" s="83"/>
      <c r="B55" s="84"/>
      <c r="C55" s="84"/>
      <c r="D55" s="84"/>
      <c r="E55" s="143"/>
      <c r="F55" s="143"/>
      <c r="G55" s="144"/>
      <c r="H55" s="84"/>
    </row>
    <row r="56" spans="1:8" ht="39" customHeight="1">
      <c r="A56" s="83"/>
      <c r="B56" s="84"/>
      <c r="C56" s="84"/>
      <c r="D56" s="84"/>
      <c r="E56" s="143"/>
      <c r="F56" s="143"/>
      <c r="G56" s="144"/>
      <c r="H56" s="84"/>
    </row>
    <row r="57" spans="1:8" ht="39" customHeight="1">
      <c r="A57" s="83"/>
      <c r="B57" s="84"/>
      <c r="C57" s="84"/>
      <c r="D57" s="84"/>
      <c r="E57" s="143"/>
      <c r="F57" s="143"/>
      <c r="G57" s="144"/>
      <c r="H57" s="84"/>
    </row>
    <row r="58" spans="1:8" ht="39" customHeight="1">
      <c r="A58" s="83"/>
      <c r="B58" s="84"/>
      <c r="C58" s="84"/>
      <c r="D58" s="84"/>
      <c r="E58" s="143"/>
      <c r="F58" s="143"/>
      <c r="G58" s="144"/>
      <c r="H58" s="84"/>
    </row>
    <row r="59" spans="1:8" ht="39" customHeight="1">
      <c r="A59" s="83"/>
      <c r="B59" s="84"/>
      <c r="C59" s="84"/>
      <c r="D59" s="84"/>
      <c r="E59" s="143"/>
      <c r="F59" s="143"/>
      <c r="G59" s="144"/>
      <c r="H59" s="84"/>
    </row>
    <row r="60" spans="1:8" ht="157.5" customHeight="1">
      <c r="A60" s="83"/>
      <c r="B60" s="84"/>
      <c r="C60" s="84"/>
      <c r="D60" s="84"/>
      <c r="E60" s="83"/>
      <c r="F60" s="83"/>
      <c r="G60" s="83"/>
      <c r="H60" s="83"/>
    </row>
    <row r="61" spans="1:8" ht="20.25" customHeight="1">
      <c r="B61" s="222" t="s">
        <v>80</v>
      </c>
      <c r="C61" s="222"/>
      <c r="D61" s="222"/>
    </row>
    <row r="62" spans="1:8" s="104" customFormat="1" ht="30" customHeight="1">
      <c r="A62" s="223" t="s">
        <v>81</v>
      </c>
      <c r="B62" s="224"/>
      <c r="C62" s="225"/>
      <c r="D62" s="228" t="s">
        <v>82</v>
      </c>
      <c r="E62" s="208" t="s">
        <v>83</v>
      </c>
      <c r="F62" s="208"/>
      <c r="G62" s="203" t="s">
        <v>470</v>
      </c>
      <c r="H62" s="204"/>
    </row>
    <row r="63" spans="1:8" s="104" customFormat="1" ht="63">
      <c r="A63" s="226"/>
      <c r="B63" s="211"/>
      <c r="C63" s="227"/>
      <c r="D63" s="229"/>
      <c r="E63" s="105" t="s">
        <v>85</v>
      </c>
      <c r="F63" s="105" t="s">
        <v>86</v>
      </c>
      <c r="G63" s="105" t="s">
        <v>87</v>
      </c>
      <c r="H63" s="105" t="s">
        <v>88</v>
      </c>
    </row>
    <row r="64" spans="1:8" ht="33.950000000000003" customHeight="1">
      <c r="A64" s="205" t="s">
        <v>89</v>
      </c>
      <c r="B64" s="206"/>
      <c r="C64" s="207"/>
      <c r="D64" s="66" t="s">
        <v>90</v>
      </c>
      <c r="E64" s="68">
        <f>IF(AND(90&lt;=F54,F54&lt;100),F54,"")</f>
        <v>93</v>
      </c>
      <c r="F64" s="74" t="str">
        <f>IF(AND(90&lt;=G54,G54&lt;=100),G54,"")</f>
        <v/>
      </c>
      <c r="G64" s="85" t="str">
        <f t="shared" ref="G64:H67" si="0">IF(ISNUMBER(E64)=TRUE,"X","")</f>
        <v>X</v>
      </c>
      <c r="H64" s="85" t="str">
        <f t="shared" si="0"/>
        <v/>
      </c>
    </row>
    <row r="65" spans="1:8" ht="49.5" customHeight="1">
      <c r="A65" s="205" t="s">
        <v>91</v>
      </c>
      <c r="B65" s="206"/>
      <c r="C65" s="207"/>
      <c r="D65" s="66" t="s">
        <v>92</v>
      </c>
      <c r="E65" s="68" t="str">
        <f>IF(AND(75&lt;=F54,F54&lt;90),F54,"")</f>
        <v/>
      </c>
      <c r="F65" s="74" t="str">
        <f>IF(AND(75&lt;=G54,G54&lt;90),G54,"")</f>
        <v/>
      </c>
      <c r="G65" s="85" t="str">
        <f t="shared" si="0"/>
        <v/>
      </c>
      <c r="H65" s="85" t="str">
        <f t="shared" si="0"/>
        <v/>
      </c>
    </row>
    <row r="66" spans="1:8" ht="51.75" customHeight="1">
      <c r="A66" s="205" t="s">
        <v>93</v>
      </c>
      <c r="B66" s="206"/>
      <c r="C66" s="207"/>
      <c r="D66" s="66" t="s">
        <v>94</v>
      </c>
      <c r="E66" s="68" t="str">
        <f>IF(AND(50&lt;=F54,F54&lt;75),F54,"")</f>
        <v/>
      </c>
      <c r="F66" s="74" t="str">
        <f>IF(AND(50&lt;=G54,G54&lt;75),G54,"")</f>
        <v/>
      </c>
      <c r="G66" s="85" t="str">
        <f t="shared" si="0"/>
        <v/>
      </c>
      <c r="H66" s="85" t="str">
        <f t="shared" si="0"/>
        <v/>
      </c>
    </row>
    <row r="67" spans="1:8" ht="34.5" customHeight="1">
      <c r="A67" s="205" t="s">
        <v>95</v>
      </c>
      <c r="B67" s="206"/>
      <c r="C67" s="207"/>
      <c r="D67" s="66" t="s">
        <v>96</v>
      </c>
      <c r="E67" s="68" t="str">
        <f>IF(AND(0&lt;F54,F54&lt;50),F54,"")</f>
        <v/>
      </c>
      <c r="F67" s="86" t="str">
        <f>IF(AND(0&lt;G54,G54&lt;50),G54,"")</f>
        <v/>
      </c>
      <c r="G67" s="85" t="str">
        <f t="shared" si="0"/>
        <v/>
      </c>
      <c r="H67" s="87" t="str">
        <f t="shared" si="0"/>
        <v/>
      </c>
    </row>
    <row r="69" spans="1:8" s="88" customFormat="1" ht="20.25" customHeight="1">
      <c r="B69" s="89"/>
      <c r="D69" s="161" t="s">
        <v>500</v>
      </c>
      <c r="E69" s="151"/>
      <c r="F69" s="151"/>
      <c r="G69" s="151"/>
      <c r="H69" s="151"/>
    </row>
    <row r="70" spans="1:8" s="103" customFormat="1" ht="35.25" customHeight="1">
      <c r="D70" s="209" t="s">
        <v>471</v>
      </c>
      <c r="E70" s="209"/>
      <c r="F70" s="209"/>
      <c r="G70" s="209"/>
      <c r="H70" s="209"/>
    </row>
    <row r="71" spans="1:8">
      <c r="D71" s="90"/>
      <c r="E71" s="90"/>
      <c r="F71" s="90"/>
      <c r="G71" s="90"/>
      <c r="H71" s="90"/>
    </row>
    <row r="74" spans="1:8">
      <c r="E74" s="210" t="s">
        <v>474</v>
      </c>
      <c r="F74" s="210"/>
      <c r="G74" s="210"/>
    </row>
    <row r="75" spans="1:8">
      <c r="E75" s="94"/>
      <c r="F75" s="94"/>
      <c r="G75" s="94"/>
    </row>
    <row r="76" spans="1:8" ht="25.15" customHeight="1">
      <c r="B76" s="211" t="s">
        <v>100</v>
      </c>
      <c r="C76" s="211"/>
      <c r="D76" s="211"/>
      <c r="E76" s="211"/>
      <c r="F76" s="211"/>
      <c r="G76" s="211"/>
      <c r="H76" s="211"/>
    </row>
    <row r="77" spans="1:8" ht="106.9" customHeight="1">
      <c r="B77" s="212" t="s">
        <v>101</v>
      </c>
      <c r="C77" s="213"/>
      <c r="D77" s="213"/>
      <c r="E77" s="213"/>
      <c r="F77" s="213"/>
      <c r="G77" s="213"/>
      <c r="H77" s="214"/>
    </row>
    <row r="78" spans="1:8" ht="25.15" customHeight="1">
      <c r="B78" s="91"/>
      <c r="D78" s="215" t="s">
        <v>498</v>
      </c>
      <c r="E78" s="215"/>
      <c r="F78" s="215"/>
      <c r="G78" s="215"/>
      <c r="H78" s="215"/>
    </row>
    <row r="79" spans="1:8" ht="21" customHeight="1">
      <c r="B79" s="92"/>
      <c r="D79" s="202" t="s">
        <v>103</v>
      </c>
      <c r="E79" s="202"/>
      <c r="F79" s="202"/>
      <c r="G79" s="202"/>
      <c r="H79" s="202"/>
    </row>
    <row r="82" ht="0.95" customHeight="1"/>
    <row r="83" hidden="1"/>
    <row r="84" hidden="1"/>
    <row r="85" hidden="1"/>
  </sheetData>
  <autoFilter ref="A12:H54" xr:uid="{00000000-0009-0000-0000-000005000000}"/>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61:D61"/>
    <mergeCell ref="A62:C63"/>
    <mergeCell ref="D62:D63"/>
    <mergeCell ref="D79:H79"/>
    <mergeCell ref="G62:H62"/>
    <mergeCell ref="A64:C64"/>
    <mergeCell ref="A65:C65"/>
    <mergeCell ref="A66:C66"/>
    <mergeCell ref="A67:C67"/>
    <mergeCell ref="D69:H69"/>
    <mergeCell ref="E62:F62"/>
    <mergeCell ref="D70:H70"/>
    <mergeCell ref="E74:G74"/>
    <mergeCell ref="B76:H76"/>
    <mergeCell ref="B77:H77"/>
    <mergeCell ref="D78:H78"/>
  </mergeCells>
  <printOptions horizontalCentered="1"/>
  <pageMargins left="0.1" right="0.1" top="0.45" bottom="0.2" header="0" footer="0"/>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K1000"/>
  <sheetViews>
    <sheetView workbookViewId="0">
      <selection activeCell="I7" sqref="I7"/>
    </sheetView>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8" width="10.140625" customWidth="1"/>
    <col min="9" max="11" width="8.7109375" customWidth="1"/>
  </cols>
  <sheetData>
    <row r="1" spans="1:11" ht="15.75" customHeight="1">
      <c r="A1" s="1"/>
      <c r="B1" s="2"/>
      <c r="C1" s="1"/>
      <c r="D1" s="1"/>
      <c r="E1" s="1"/>
      <c r="F1" s="1"/>
      <c r="G1" s="1"/>
      <c r="H1" s="3" t="s">
        <v>0</v>
      </c>
      <c r="I1" s="1"/>
      <c r="J1" s="1"/>
      <c r="K1" s="1"/>
    </row>
    <row r="2" spans="1:11" ht="48.75" customHeight="1">
      <c r="A2" s="153" t="s">
        <v>1</v>
      </c>
      <c r="B2" s="151"/>
      <c r="C2" s="151"/>
      <c r="D2" s="1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155" t="s">
        <v>3</v>
      </c>
      <c r="B5" s="151"/>
      <c r="C5" s="151"/>
      <c r="D5" s="151"/>
      <c r="E5" s="151"/>
      <c r="F5" s="151"/>
      <c r="G5" s="151"/>
      <c r="H5" s="151"/>
      <c r="I5" s="1"/>
      <c r="J5" s="1"/>
      <c r="K5" s="1"/>
    </row>
    <row r="6" spans="1:11" ht="12" customHeight="1">
      <c r="A6" s="1"/>
      <c r="B6" s="2"/>
      <c r="C6" s="1"/>
      <c r="D6" s="1"/>
      <c r="E6" s="1"/>
      <c r="F6" s="1"/>
      <c r="G6" s="1"/>
      <c r="H6" s="1"/>
      <c r="I6" s="1"/>
      <c r="J6" s="1"/>
      <c r="K6" s="1"/>
    </row>
    <row r="7" spans="1:11" ht="24.75" customHeight="1">
      <c r="A7" s="6"/>
      <c r="B7" s="150" t="s">
        <v>4</v>
      </c>
      <c r="C7" s="151"/>
      <c r="D7" s="151"/>
      <c r="E7" s="151"/>
      <c r="F7" s="151"/>
      <c r="G7" s="151"/>
      <c r="H7" s="151"/>
      <c r="I7" s="6"/>
      <c r="J7" s="6"/>
      <c r="K7" s="6"/>
    </row>
    <row r="8" spans="1:11" ht="19.5" customHeight="1">
      <c r="A8" s="6"/>
      <c r="B8" s="150" t="s">
        <v>5</v>
      </c>
      <c r="C8" s="151"/>
      <c r="D8" s="151"/>
      <c r="E8" s="151"/>
      <c r="F8" s="151"/>
      <c r="G8" s="151"/>
      <c r="H8" s="151"/>
      <c r="I8" s="6"/>
      <c r="J8" s="6"/>
      <c r="K8" s="6"/>
    </row>
    <row r="9" spans="1:11" ht="19.5" customHeight="1">
      <c r="A9" s="6"/>
      <c r="B9" s="150" t="s">
        <v>6</v>
      </c>
      <c r="C9" s="151"/>
      <c r="D9" s="151"/>
      <c r="E9" s="151"/>
      <c r="F9" s="151"/>
      <c r="G9" s="151"/>
      <c r="H9" s="151"/>
      <c r="I9" s="6"/>
      <c r="J9" s="6"/>
      <c r="K9" s="6"/>
    </row>
    <row r="10" spans="1:11" ht="19.5" customHeight="1">
      <c r="A10" s="6"/>
      <c r="B10" s="8" t="s">
        <v>7</v>
      </c>
      <c r="C10" s="8"/>
      <c r="D10" s="7"/>
      <c r="E10" s="7"/>
      <c r="F10" s="7"/>
      <c r="G10" s="7"/>
      <c r="H10" s="7"/>
      <c r="I10" s="6"/>
      <c r="J10" s="6"/>
      <c r="K10" s="6"/>
    </row>
    <row r="11" spans="1:11" ht="12.75" customHeight="1">
      <c r="A11" s="6"/>
      <c r="B11" s="7"/>
      <c r="C11" s="7"/>
      <c r="D11" s="6"/>
      <c r="E11" s="6"/>
      <c r="F11" s="6"/>
      <c r="G11" s="6"/>
      <c r="H11" s="6"/>
      <c r="I11" s="6"/>
      <c r="J11" s="6"/>
      <c r="K11" s="6"/>
    </row>
    <row r="12" spans="1:11" ht="54.75"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89.25" customHeight="1">
      <c r="A14" s="9" t="s">
        <v>20</v>
      </c>
      <c r="B14" s="149" t="s">
        <v>21</v>
      </c>
      <c r="C14" s="146"/>
      <c r="D14" s="147"/>
      <c r="E14" s="13">
        <f>E15+E19+E25+E28</f>
        <v>20</v>
      </c>
      <c r="F14" s="14">
        <f t="shared" ref="F14:G14" si="0">ROUND(F15+F19+F25+F28,1)</f>
        <v>20</v>
      </c>
      <c r="G14" s="15">
        <f t="shared" si="0"/>
        <v>20</v>
      </c>
      <c r="H14" s="9"/>
      <c r="I14" s="4"/>
      <c r="J14" s="4"/>
      <c r="K14" s="4"/>
    </row>
    <row r="15" spans="1:11" ht="24" customHeight="1">
      <c r="A15" s="16">
        <v>1</v>
      </c>
      <c r="B15" s="149" t="s">
        <v>22</v>
      </c>
      <c r="C15" s="146"/>
      <c r="D15" s="147"/>
      <c r="E15" s="13">
        <f>5-(E16+E17+E18)</f>
        <v>5</v>
      </c>
      <c r="F15" s="14">
        <f t="shared" ref="F15:G15" si="1">ROUND(5-(F16+F17+F18),1)</f>
        <v>5</v>
      </c>
      <c r="G15" s="15">
        <f t="shared" si="1"/>
        <v>5</v>
      </c>
      <c r="H15" s="16"/>
      <c r="I15" s="17"/>
      <c r="J15" s="17"/>
      <c r="K15" s="17"/>
    </row>
    <row r="16" spans="1:11" ht="119.25" customHeight="1">
      <c r="A16" s="16" t="s">
        <v>23</v>
      </c>
      <c r="B16" s="145" t="s">
        <v>24</v>
      </c>
      <c r="C16" s="146"/>
      <c r="D16" s="147"/>
      <c r="E16" s="16"/>
      <c r="F16" s="14"/>
      <c r="G16" s="14"/>
      <c r="H16" s="16"/>
      <c r="I16" s="17"/>
      <c r="J16" s="17"/>
      <c r="K16" s="17"/>
    </row>
    <row r="17" spans="1:11" ht="67.5" customHeight="1">
      <c r="A17" s="16" t="s">
        <v>25</v>
      </c>
      <c r="B17" s="145" t="s">
        <v>26</v>
      </c>
      <c r="C17" s="146"/>
      <c r="D17" s="147"/>
      <c r="E17" s="16"/>
      <c r="F17" s="14"/>
      <c r="G17" s="14"/>
      <c r="H17" s="18"/>
      <c r="I17" s="19"/>
      <c r="J17" s="19"/>
      <c r="K17" s="19"/>
    </row>
    <row r="18" spans="1:11" ht="85.5" customHeight="1">
      <c r="A18" s="16" t="s">
        <v>27</v>
      </c>
      <c r="B18" s="145" t="s">
        <v>28</v>
      </c>
      <c r="C18" s="146"/>
      <c r="D18" s="147"/>
      <c r="E18" s="16"/>
      <c r="F18" s="14"/>
      <c r="G18" s="14"/>
      <c r="H18" s="18"/>
      <c r="I18" s="19"/>
      <c r="J18" s="19"/>
      <c r="K18" s="19"/>
    </row>
    <row r="19" spans="1:11" ht="47.25" customHeight="1">
      <c r="A19" s="16">
        <v>2</v>
      </c>
      <c r="B19" s="149" t="s">
        <v>29</v>
      </c>
      <c r="C19" s="146"/>
      <c r="D19" s="147"/>
      <c r="E19" s="13">
        <f>6-(E20+E21+E22+E23+E24)</f>
        <v>6</v>
      </c>
      <c r="F19" s="14">
        <f t="shared" ref="F19:G19" si="2">ROUND(6-(F20+F21+F22+F23+F24),1)</f>
        <v>6</v>
      </c>
      <c r="G19" s="15">
        <f t="shared" si="2"/>
        <v>6</v>
      </c>
      <c r="H19" s="20"/>
      <c r="I19" s="19"/>
      <c r="J19" s="19"/>
      <c r="K19" s="19"/>
    </row>
    <row r="20" spans="1:11" ht="39.75" customHeight="1">
      <c r="A20" s="16" t="s">
        <v>30</v>
      </c>
      <c r="B20" s="145" t="s">
        <v>31</v>
      </c>
      <c r="C20" s="146"/>
      <c r="D20" s="147"/>
      <c r="E20" s="16"/>
      <c r="F20" s="14"/>
      <c r="G20" s="14"/>
      <c r="H20" s="18"/>
      <c r="I20" s="19"/>
      <c r="J20" s="19"/>
      <c r="K20" s="19"/>
    </row>
    <row r="21" spans="1:11" ht="48.75" customHeight="1">
      <c r="A21" s="16" t="s">
        <v>32</v>
      </c>
      <c r="B21" s="145" t="s">
        <v>33</v>
      </c>
      <c r="C21" s="146"/>
      <c r="D21" s="147"/>
      <c r="E21" s="16"/>
      <c r="F21" s="14"/>
      <c r="G21" s="14"/>
      <c r="H21" s="18"/>
      <c r="I21" s="19"/>
      <c r="J21" s="19"/>
      <c r="K21" s="19"/>
    </row>
    <row r="22" spans="1:11" ht="52.5" customHeight="1">
      <c r="A22" s="16" t="s">
        <v>34</v>
      </c>
      <c r="B22" s="145" t="s">
        <v>35</v>
      </c>
      <c r="C22" s="146"/>
      <c r="D22" s="147"/>
      <c r="E22" s="16"/>
      <c r="F22" s="14"/>
      <c r="G22" s="14"/>
      <c r="H22" s="18"/>
      <c r="I22" s="19"/>
      <c r="J22" s="19"/>
      <c r="K22" s="19"/>
    </row>
    <row r="23" spans="1:11" ht="70.5" customHeight="1">
      <c r="A23" s="16" t="s">
        <v>36</v>
      </c>
      <c r="B23" s="145" t="s">
        <v>37</v>
      </c>
      <c r="C23" s="146"/>
      <c r="D23" s="147"/>
      <c r="E23" s="16"/>
      <c r="F23" s="14"/>
      <c r="G23" s="14"/>
      <c r="H23" s="18"/>
      <c r="I23" s="19"/>
      <c r="J23" s="19"/>
      <c r="K23" s="19"/>
    </row>
    <row r="24" spans="1:11" ht="34.5" customHeight="1">
      <c r="A24" s="16" t="s">
        <v>38</v>
      </c>
      <c r="B24" s="145" t="s">
        <v>39</v>
      </c>
      <c r="C24" s="146"/>
      <c r="D24" s="147"/>
      <c r="E24" s="16"/>
      <c r="F24" s="14"/>
      <c r="G24" s="14"/>
      <c r="H24" s="18"/>
      <c r="I24" s="19"/>
      <c r="J24" s="19"/>
      <c r="K24" s="19"/>
    </row>
    <row r="25" spans="1:11" ht="50.25" customHeight="1">
      <c r="A25" s="16">
        <v>3</v>
      </c>
      <c r="B25" s="149" t="s">
        <v>40</v>
      </c>
      <c r="C25" s="146"/>
      <c r="D25" s="147"/>
      <c r="E25" s="13">
        <f>5-(E26+E27)</f>
        <v>5</v>
      </c>
      <c r="F25" s="14">
        <f t="shared" ref="F25:G25" si="3">ROUND(5-(F26+F27),1)</f>
        <v>5</v>
      </c>
      <c r="G25" s="15">
        <f t="shared" si="3"/>
        <v>5</v>
      </c>
      <c r="H25" s="16"/>
      <c r="I25" s="17"/>
      <c r="J25" s="17"/>
      <c r="K25" s="17"/>
    </row>
    <row r="26" spans="1:11" ht="98.25" customHeight="1">
      <c r="A26" s="16" t="s">
        <v>41</v>
      </c>
      <c r="B26" s="145" t="s">
        <v>42</v>
      </c>
      <c r="C26" s="146"/>
      <c r="D26" s="147"/>
      <c r="E26" s="16"/>
      <c r="F26" s="16"/>
      <c r="G26" s="18"/>
      <c r="H26" s="18"/>
      <c r="I26" s="19"/>
      <c r="J26" s="19"/>
      <c r="K26" s="19"/>
    </row>
    <row r="27" spans="1:11" ht="54.75" customHeight="1">
      <c r="A27" s="16" t="s">
        <v>43</v>
      </c>
      <c r="B27" s="145" t="s">
        <v>44</v>
      </c>
      <c r="C27" s="146"/>
      <c r="D27" s="147"/>
      <c r="E27" s="16"/>
      <c r="F27" s="16"/>
      <c r="G27" s="18"/>
      <c r="H27" s="18"/>
      <c r="I27" s="19"/>
      <c r="J27" s="19"/>
      <c r="K27" s="19"/>
    </row>
    <row r="28" spans="1:11" ht="149.25" customHeight="1">
      <c r="A28" s="21">
        <v>4</v>
      </c>
      <c r="B28" s="149" t="s">
        <v>45</v>
      </c>
      <c r="C28" s="146"/>
      <c r="D28" s="147"/>
      <c r="E28" s="13">
        <f>4-(E29+E30+E31)</f>
        <v>4</v>
      </c>
      <c r="F28" s="14">
        <f t="shared" ref="F28:G28" si="4">ROUND(4-(F29+F30+F31),1)</f>
        <v>4</v>
      </c>
      <c r="G28" s="15">
        <f t="shared" si="4"/>
        <v>4</v>
      </c>
      <c r="H28" s="20"/>
      <c r="I28" s="19"/>
      <c r="J28" s="19"/>
      <c r="K28" s="19"/>
    </row>
    <row r="29" spans="1:11" ht="49.5" customHeight="1">
      <c r="A29" s="16" t="s">
        <v>46</v>
      </c>
      <c r="B29" s="145" t="s">
        <v>47</v>
      </c>
      <c r="C29" s="146"/>
      <c r="D29" s="147"/>
      <c r="E29" s="16"/>
      <c r="F29" s="16"/>
      <c r="G29" s="18"/>
      <c r="H29" s="18"/>
      <c r="I29" s="19"/>
      <c r="J29" s="19"/>
      <c r="K29" s="19"/>
    </row>
    <row r="30" spans="1:11" ht="54" customHeight="1">
      <c r="A30" s="16" t="s">
        <v>48</v>
      </c>
      <c r="B30" s="145" t="s">
        <v>49</v>
      </c>
      <c r="C30" s="146"/>
      <c r="D30" s="147"/>
      <c r="E30" s="16"/>
      <c r="F30" s="16"/>
      <c r="G30" s="18"/>
      <c r="H30" s="18"/>
      <c r="I30" s="19"/>
      <c r="J30" s="19"/>
      <c r="K30" s="19"/>
    </row>
    <row r="31" spans="1:11" ht="50.25" customHeight="1">
      <c r="A31" s="16" t="s">
        <v>50</v>
      </c>
      <c r="B31" s="145" t="s">
        <v>51</v>
      </c>
      <c r="C31" s="146"/>
      <c r="D31" s="147"/>
      <c r="E31" s="16"/>
      <c r="F31" s="16"/>
      <c r="G31" s="18"/>
      <c r="H31" s="18"/>
      <c r="I31" s="19"/>
      <c r="J31" s="19"/>
      <c r="K31" s="19"/>
    </row>
    <row r="32" spans="1:11" ht="27.75" customHeight="1">
      <c r="A32" s="9" t="s">
        <v>52</v>
      </c>
      <c r="B32" s="149" t="s">
        <v>53</v>
      </c>
      <c r="C32" s="146"/>
      <c r="D32" s="147"/>
      <c r="E32" s="13">
        <f>E33+E35+E37+E39+E41+E43</f>
        <v>20</v>
      </c>
      <c r="F32" s="14">
        <f t="shared" ref="F32:G32" si="5">ROUND(F33+F35+F37+F39+F41+F43,1)</f>
        <v>17</v>
      </c>
      <c r="G32" s="15">
        <f t="shared" si="5"/>
        <v>0</v>
      </c>
      <c r="H32" s="9"/>
      <c r="I32" s="4"/>
      <c r="J32" s="4"/>
      <c r="K32" s="4"/>
    </row>
    <row r="33" spans="1:11" ht="49.5" customHeight="1">
      <c r="A33" s="16">
        <v>5</v>
      </c>
      <c r="B33" s="149" t="s">
        <v>54</v>
      </c>
      <c r="C33" s="146"/>
      <c r="D33" s="147"/>
      <c r="E33" s="13">
        <v>1</v>
      </c>
      <c r="F33" s="14">
        <f>IF(F34&gt;1,"1",F34)</f>
        <v>1</v>
      </c>
      <c r="G33" s="15">
        <f>G34</f>
        <v>0</v>
      </c>
      <c r="H33" s="16"/>
      <c r="I33" s="17"/>
      <c r="J33" s="17"/>
      <c r="K33" s="17"/>
    </row>
    <row r="34" spans="1:11" ht="57" customHeight="1">
      <c r="A34" s="16"/>
      <c r="B34" s="145" t="s">
        <v>55</v>
      </c>
      <c r="C34" s="146"/>
      <c r="D34" s="147"/>
      <c r="E34" s="13"/>
      <c r="F34" s="14">
        <v>1</v>
      </c>
      <c r="G34" s="15"/>
      <c r="H34" s="16"/>
      <c r="I34" s="17"/>
      <c r="J34" s="17"/>
      <c r="K34" s="17"/>
    </row>
    <row r="35" spans="1:11" ht="51.75" customHeight="1">
      <c r="A35" s="16">
        <v>6</v>
      </c>
      <c r="B35" s="149" t="s">
        <v>56</v>
      </c>
      <c r="C35" s="146"/>
      <c r="D35" s="147"/>
      <c r="E35" s="13">
        <v>2</v>
      </c>
      <c r="F35" s="14">
        <f>IF(F36&gt;2,"2",F36)</f>
        <v>2</v>
      </c>
      <c r="G35" s="15">
        <f>G36</f>
        <v>0</v>
      </c>
      <c r="H35" s="16"/>
      <c r="I35" s="17"/>
      <c r="J35" s="17"/>
      <c r="K35" s="17"/>
    </row>
    <row r="36" spans="1:11" ht="56.25" customHeight="1">
      <c r="A36" s="16"/>
      <c r="B36" s="145" t="s">
        <v>57</v>
      </c>
      <c r="C36" s="146"/>
      <c r="D36" s="147"/>
      <c r="E36" s="13"/>
      <c r="F36" s="14">
        <v>2</v>
      </c>
      <c r="G36" s="15"/>
      <c r="H36" s="16"/>
      <c r="I36" s="17"/>
      <c r="J36" s="17"/>
      <c r="K36" s="17"/>
    </row>
    <row r="37" spans="1:11" ht="51.75" customHeight="1">
      <c r="A37" s="16">
        <v>7</v>
      </c>
      <c r="B37" s="149" t="s">
        <v>58</v>
      </c>
      <c r="C37" s="146"/>
      <c r="D37" s="147"/>
      <c r="E37" s="13">
        <v>2</v>
      </c>
      <c r="F37" s="14">
        <f>IF(F38&gt;2,"2",F38)</f>
        <v>2</v>
      </c>
      <c r="G37" s="15">
        <f>G38</f>
        <v>0</v>
      </c>
      <c r="H37" s="16"/>
      <c r="I37" s="17"/>
      <c r="J37" s="17"/>
      <c r="K37" s="17"/>
    </row>
    <row r="38" spans="1:11" ht="75.75" customHeight="1">
      <c r="A38" s="16"/>
      <c r="B38" s="145" t="s">
        <v>59</v>
      </c>
      <c r="C38" s="146"/>
      <c r="D38" s="147"/>
      <c r="E38" s="13"/>
      <c r="F38" s="14">
        <v>2</v>
      </c>
      <c r="G38" s="15"/>
      <c r="H38" s="16"/>
      <c r="I38" s="17"/>
      <c r="J38" s="17"/>
      <c r="K38" s="17"/>
    </row>
    <row r="39" spans="1:11" ht="58.5" customHeight="1">
      <c r="A39" s="16">
        <v>8</v>
      </c>
      <c r="B39" s="149" t="s">
        <v>60</v>
      </c>
      <c r="C39" s="146"/>
      <c r="D39" s="147"/>
      <c r="E39" s="13">
        <v>2</v>
      </c>
      <c r="F39" s="14">
        <f>IF(F40&gt;2,"2",F40)</f>
        <v>2</v>
      </c>
      <c r="G39" s="15">
        <f>G40</f>
        <v>0</v>
      </c>
      <c r="H39" s="16"/>
      <c r="I39" s="17"/>
      <c r="J39" s="17"/>
      <c r="K39" s="17"/>
    </row>
    <row r="40" spans="1:11" ht="70.5" customHeight="1">
      <c r="A40" s="16"/>
      <c r="B40" s="145" t="s">
        <v>61</v>
      </c>
      <c r="C40" s="146"/>
      <c r="D40" s="147"/>
      <c r="E40" s="13"/>
      <c r="F40" s="14">
        <v>2</v>
      </c>
      <c r="G40" s="15"/>
      <c r="H40" s="16"/>
      <c r="I40" s="17"/>
      <c r="J40" s="17"/>
      <c r="K40" s="17"/>
    </row>
    <row r="41" spans="1:11" ht="129.75" customHeight="1">
      <c r="A41" s="16">
        <v>9</v>
      </c>
      <c r="B41" s="149" t="s">
        <v>62</v>
      </c>
      <c r="C41" s="146"/>
      <c r="D41" s="147"/>
      <c r="E41" s="13">
        <v>8</v>
      </c>
      <c r="F41" s="14" t="str">
        <f>IF(F42&gt;=8,"8",IF(F42&lt;8,"0"))</f>
        <v>8</v>
      </c>
      <c r="G41" s="15">
        <f>G42</f>
        <v>0</v>
      </c>
      <c r="H41" s="16"/>
      <c r="I41" s="17"/>
      <c r="J41" s="17"/>
      <c r="K41" s="17"/>
    </row>
    <row r="42" spans="1:11" ht="186" customHeight="1">
      <c r="A42" s="16"/>
      <c r="B42" s="145" t="s">
        <v>63</v>
      </c>
      <c r="C42" s="146"/>
      <c r="D42" s="147"/>
      <c r="E42" s="13"/>
      <c r="F42" s="14">
        <v>8</v>
      </c>
      <c r="G42" s="15"/>
      <c r="H42" s="16"/>
      <c r="I42" s="17"/>
      <c r="J42" s="17"/>
      <c r="K42" s="17"/>
    </row>
    <row r="43" spans="1:11" ht="55.5" customHeight="1">
      <c r="A43" s="16">
        <v>10</v>
      </c>
      <c r="B43" s="149" t="s">
        <v>64</v>
      </c>
      <c r="C43" s="146"/>
      <c r="D43" s="147"/>
      <c r="E43" s="13">
        <v>5</v>
      </c>
      <c r="F43" s="14">
        <f t="shared" ref="F43:G43" si="6">ROUND(IF((F44+F45)&gt;5,"5",(F44+F45)),1)</f>
        <v>2</v>
      </c>
      <c r="G43" s="15">
        <f t="shared" si="6"/>
        <v>0</v>
      </c>
      <c r="H43" s="16"/>
      <c r="I43" s="17"/>
      <c r="J43" s="17"/>
      <c r="K43" s="17"/>
    </row>
    <row r="44" spans="1:11" ht="108" customHeight="1">
      <c r="A44" s="16" t="s">
        <v>65</v>
      </c>
      <c r="B44" s="145" t="s">
        <v>66</v>
      </c>
      <c r="C44" s="146"/>
      <c r="D44" s="147"/>
      <c r="E44" s="13"/>
      <c r="F44" s="14"/>
      <c r="G44" s="15"/>
      <c r="H44" s="16"/>
      <c r="I44" s="17"/>
      <c r="J44" s="17"/>
      <c r="K44" s="17"/>
    </row>
    <row r="45" spans="1:11" ht="82.5" customHeight="1">
      <c r="A45" s="16" t="s">
        <v>67</v>
      </c>
      <c r="B45" s="145" t="s">
        <v>68</v>
      </c>
      <c r="C45" s="146"/>
      <c r="D45" s="147"/>
      <c r="E45" s="13"/>
      <c r="F45" s="14">
        <v>2</v>
      </c>
      <c r="G45" s="15"/>
      <c r="H45" s="16"/>
      <c r="I45" s="17"/>
      <c r="J45" s="17"/>
      <c r="K45" s="17"/>
    </row>
    <row r="46" spans="1:11" ht="60.75" customHeight="1">
      <c r="A46" s="9" t="s">
        <v>69</v>
      </c>
      <c r="B46" s="149" t="s">
        <v>70</v>
      </c>
      <c r="C46" s="146"/>
      <c r="D46" s="147"/>
      <c r="E46" s="13">
        <v>60</v>
      </c>
      <c r="F46" s="14">
        <f t="shared" ref="F46:G46" si="7">SUM(F47:F52)</f>
        <v>60</v>
      </c>
      <c r="G46" s="15">
        <f t="shared" si="7"/>
        <v>0</v>
      </c>
      <c r="H46" s="9"/>
      <c r="I46" s="4"/>
      <c r="J46" s="4"/>
      <c r="K46" s="4"/>
    </row>
    <row r="47" spans="1:11" ht="34.5" customHeight="1">
      <c r="A47" s="16"/>
      <c r="B47" s="145" t="s">
        <v>71</v>
      </c>
      <c r="C47" s="146"/>
      <c r="D47" s="147"/>
      <c r="E47" s="16">
        <v>60</v>
      </c>
      <c r="F47" s="16">
        <v>60</v>
      </c>
      <c r="G47" s="16"/>
      <c r="H47" s="16"/>
      <c r="I47" s="17"/>
      <c r="J47" s="17"/>
      <c r="K47" s="17"/>
    </row>
    <row r="48" spans="1:11" ht="34.5" customHeight="1">
      <c r="A48" s="16"/>
      <c r="B48" s="145" t="s">
        <v>72</v>
      </c>
      <c r="C48" s="146"/>
      <c r="D48" s="147"/>
      <c r="E48" s="16">
        <v>50</v>
      </c>
      <c r="F48" s="16"/>
      <c r="G48" s="16"/>
      <c r="H48" s="16"/>
      <c r="I48" s="17"/>
      <c r="J48" s="17"/>
      <c r="K48" s="17"/>
    </row>
    <row r="49" spans="1:11" ht="34.5" customHeight="1">
      <c r="A49" s="16"/>
      <c r="B49" s="145" t="s">
        <v>73</v>
      </c>
      <c r="C49" s="146"/>
      <c r="D49" s="147"/>
      <c r="E49" s="16">
        <v>40</v>
      </c>
      <c r="F49" s="16"/>
      <c r="G49" s="16"/>
      <c r="H49" s="16"/>
      <c r="I49" s="17"/>
      <c r="J49" s="17"/>
      <c r="K49" s="17"/>
    </row>
    <row r="50" spans="1:11" ht="34.5" customHeight="1">
      <c r="A50" s="16"/>
      <c r="B50" s="145" t="s">
        <v>74</v>
      </c>
      <c r="C50" s="146"/>
      <c r="D50" s="147"/>
      <c r="E50" s="16">
        <v>30</v>
      </c>
      <c r="F50" s="16"/>
      <c r="G50" s="16"/>
      <c r="H50" s="16"/>
      <c r="I50" s="17"/>
      <c r="J50" s="17"/>
      <c r="K50" s="17"/>
    </row>
    <row r="51" spans="1:11" ht="34.5" customHeight="1">
      <c r="A51" s="16"/>
      <c r="B51" s="145" t="s">
        <v>75</v>
      </c>
      <c r="C51" s="146"/>
      <c r="D51" s="147"/>
      <c r="E51" s="16">
        <v>20</v>
      </c>
      <c r="F51" s="16"/>
      <c r="G51" s="16"/>
      <c r="H51" s="16"/>
      <c r="I51" s="17"/>
      <c r="J51" s="17"/>
      <c r="K51" s="17"/>
    </row>
    <row r="52" spans="1:11" ht="34.5" customHeight="1">
      <c r="A52" s="16"/>
      <c r="B52" s="145" t="s">
        <v>76</v>
      </c>
      <c r="C52" s="146"/>
      <c r="D52" s="147"/>
      <c r="E52" s="16">
        <v>0</v>
      </c>
      <c r="F52" s="16"/>
      <c r="G52" s="16"/>
      <c r="H52" s="16"/>
      <c r="I52" s="17"/>
      <c r="J52" s="17"/>
      <c r="K52" s="17"/>
    </row>
    <row r="53" spans="1:11" ht="34.5" customHeight="1">
      <c r="A53" s="9"/>
      <c r="B53" s="148" t="s">
        <v>77</v>
      </c>
      <c r="C53" s="146"/>
      <c r="D53" s="147"/>
      <c r="E53" s="9">
        <f t="shared" ref="E53:G53" si="8">E14+E32+E46</f>
        <v>100</v>
      </c>
      <c r="F53" s="22">
        <f t="shared" si="8"/>
        <v>97</v>
      </c>
      <c r="G53" s="15">
        <f t="shared" si="8"/>
        <v>20</v>
      </c>
      <c r="H53" s="9"/>
      <c r="I53" s="4"/>
      <c r="J53" s="4"/>
      <c r="K53" s="4"/>
    </row>
    <row r="54" spans="1:11" ht="34.5" customHeight="1">
      <c r="A54" s="23"/>
      <c r="B54" s="165" t="s">
        <v>78</v>
      </c>
      <c r="C54" s="146"/>
      <c r="D54" s="147"/>
      <c r="E54" s="23"/>
      <c r="F54" s="23"/>
      <c r="G54" s="23"/>
      <c r="H54" s="23"/>
      <c r="I54" s="1"/>
      <c r="J54" s="1"/>
      <c r="K54" s="1"/>
    </row>
    <row r="55" spans="1:11" ht="45.75" customHeight="1">
      <c r="A55" s="23"/>
      <c r="B55" s="148" t="s">
        <v>79</v>
      </c>
      <c r="C55" s="146"/>
      <c r="D55" s="147"/>
      <c r="E55" s="9">
        <f>E53-E54</f>
        <v>100</v>
      </c>
      <c r="F55" s="22">
        <f t="shared" ref="F55:G55" si="9">ROUND(F53-F54,1)</f>
        <v>97</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150" t="s">
        <v>80</v>
      </c>
      <c r="C57" s="151"/>
      <c r="D57" s="151"/>
      <c r="E57" s="1"/>
      <c r="F57" s="1"/>
      <c r="G57" s="1"/>
      <c r="H57" s="1"/>
      <c r="I57" s="1"/>
      <c r="J57" s="1"/>
      <c r="K57" s="1"/>
    </row>
    <row r="58" spans="1:11" ht="32.25" customHeight="1">
      <c r="A58" s="166" t="s">
        <v>81</v>
      </c>
      <c r="B58" s="159"/>
      <c r="C58" s="167"/>
      <c r="D58" s="170" t="s">
        <v>82</v>
      </c>
      <c r="E58" s="156" t="s">
        <v>83</v>
      </c>
      <c r="F58" s="147"/>
      <c r="G58" s="156" t="s">
        <v>84</v>
      </c>
      <c r="H58" s="147"/>
      <c r="I58" s="6"/>
      <c r="J58" s="6"/>
      <c r="K58" s="6"/>
    </row>
    <row r="59" spans="1:11" ht="15.75" customHeight="1">
      <c r="A59" s="168"/>
      <c r="B59" s="163"/>
      <c r="C59" s="169"/>
      <c r="D59" s="171"/>
      <c r="E59" s="10" t="s">
        <v>85</v>
      </c>
      <c r="F59" s="10" t="s">
        <v>86</v>
      </c>
      <c r="G59" s="10" t="s">
        <v>87</v>
      </c>
      <c r="H59" s="10" t="s">
        <v>88</v>
      </c>
      <c r="I59" s="6"/>
      <c r="J59" s="6"/>
      <c r="K59" s="6"/>
    </row>
    <row r="60" spans="1:11" ht="33.75" customHeight="1">
      <c r="A60" s="160" t="s">
        <v>89</v>
      </c>
      <c r="B60" s="146"/>
      <c r="C60" s="147"/>
      <c r="D60" s="16" t="s">
        <v>90</v>
      </c>
      <c r="E60" s="24">
        <f>IF(AND(90&lt;=F55,F55&lt;100),F55,"")</f>
        <v>97</v>
      </c>
      <c r="F60" s="16" t="str">
        <f>IF(AND(90&lt;=G55,G55&lt;=100),G55,"")</f>
        <v/>
      </c>
      <c r="G60" s="16" t="str">
        <f t="shared" ref="G60:H60" si="10">IF(ISNUMBER(E60)=TRUE,"X","")</f>
        <v>X</v>
      </c>
      <c r="H60" s="16" t="str">
        <f t="shared" si="10"/>
        <v/>
      </c>
      <c r="I60" s="1"/>
      <c r="J60" s="1"/>
      <c r="K60" s="1"/>
    </row>
    <row r="61" spans="1:11" ht="45.75" customHeight="1">
      <c r="A61" s="160" t="s">
        <v>91</v>
      </c>
      <c r="B61" s="146"/>
      <c r="C61" s="147"/>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160" t="s">
        <v>93</v>
      </c>
      <c r="B62" s="146"/>
      <c r="C62" s="147"/>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160" t="s">
        <v>95</v>
      </c>
      <c r="B63" s="146"/>
      <c r="C63" s="147"/>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161" t="s">
        <v>97</v>
      </c>
      <c r="E65" s="151"/>
      <c r="F65" s="151"/>
      <c r="G65" s="151"/>
      <c r="H65" s="151"/>
      <c r="I65" s="27"/>
      <c r="J65" s="27"/>
      <c r="K65" s="27"/>
    </row>
    <row r="66" spans="1:11" ht="35.25" customHeight="1">
      <c r="A66" s="4"/>
      <c r="B66" s="4"/>
      <c r="C66" s="4"/>
      <c r="D66" s="29"/>
      <c r="E66" s="153" t="s">
        <v>98</v>
      </c>
      <c r="F66" s="151"/>
      <c r="G66" s="151"/>
      <c r="H66" s="151"/>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31" t="s">
        <v>99</v>
      </c>
      <c r="G69" s="1"/>
      <c r="H69" s="1"/>
      <c r="I69" s="1"/>
      <c r="J69" s="1"/>
      <c r="K69" s="1"/>
    </row>
    <row r="70" spans="1:11" ht="15.75" customHeight="1">
      <c r="A70" s="1"/>
      <c r="B70" s="2"/>
      <c r="C70" s="1"/>
      <c r="D70" s="1"/>
      <c r="E70" s="1"/>
      <c r="F70" s="1"/>
      <c r="G70" s="1"/>
      <c r="H70" s="1"/>
      <c r="I70" s="1"/>
      <c r="J70" s="1"/>
      <c r="K70" s="1"/>
    </row>
    <row r="71" spans="1:11" ht="24.75" customHeight="1">
      <c r="A71" s="1"/>
      <c r="B71" s="162" t="s">
        <v>100</v>
      </c>
      <c r="C71" s="163"/>
      <c r="D71" s="163"/>
      <c r="E71" s="163"/>
      <c r="F71" s="163"/>
      <c r="G71" s="163"/>
      <c r="H71" s="163"/>
      <c r="I71" s="1"/>
      <c r="J71" s="1"/>
      <c r="K71" s="1"/>
    </row>
    <row r="72" spans="1:11" ht="106.5" customHeight="1">
      <c r="A72" s="1"/>
      <c r="B72" s="157" t="s">
        <v>101</v>
      </c>
      <c r="C72" s="146"/>
      <c r="D72" s="146"/>
      <c r="E72" s="146"/>
      <c r="F72" s="146"/>
      <c r="G72" s="146"/>
      <c r="H72" s="147"/>
      <c r="I72" s="1"/>
      <c r="J72" s="1"/>
      <c r="K72" s="1"/>
    </row>
    <row r="73" spans="1:11" ht="24.75" customHeight="1">
      <c r="A73" s="1"/>
      <c r="B73" s="32"/>
      <c r="C73" s="1"/>
      <c r="D73" s="158" t="s">
        <v>102</v>
      </c>
      <c r="E73" s="159"/>
      <c r="F73" s="159"/>
      <c r="G73" s="159"/>
      <c r="H73" s="159"/>
      <c r="I73" s="1"/>
      <c r="J73" s="1"/>
      <c r="K73" s="1"/>
    </row>
    <row r="74" spans="1:11" ht="21" customHeight="1">
      <c r="A74" s="1"/>
      <c r="B74" s="29"/>
      <c r="C74" s="1"/>
      <c r="D74" s="154" t="s">
        <v>103</v>
      </c>
      <c r="E74" s="151"/>
      <c r="F74" s="151"/>
      <c r="G74" s="151"/>
      <c r="H74" s="15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xr:uid="{00000000-0009-0000-0000-000006000000}"/>
  <mergeCells count="66">
    <mergeCell ref="B54:D54"/>
    <mergeCell ref="B55:D55"/>
    <mergeCell ref="B57:D57"/>
    <mergeCell ref="A58:C59"/>
    <mergeCell ref="D58:D59"/>
    <mergeCell ref="E58:F58"/>
    <mergeCell ref="G58:H58"/>
    <mergeCell ref="B72:H72"/>
    <mergeCell ref="D73:H73"/>
    <mergeCell ref="D74:H74"/>
    <mergeCell ref="A60:C60"/>
    <mergeCell ref="A61:C61"/>
    <mergeCell ref="A62:C62"/>
    <mergeCell ref="A63:C63"/>
    <mergeCell ref="D65:H65"/>
    <mergeCell ref="E66:H66"/>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39" header="0" footer="0"/>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K1000"/>
  <sheetViews>
    <sheetView workbookViewId="0"/>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8" width="10.140625" customWidth="1"/>
    <col min="9" max="11" width="8.7109375" customWidth="1"/>
  </cols>
  <sheetData>
    <row r="1" spans="1:11" ht="15.75" customHeight="1">
      <c r="A1" s="1"/>
      <c r="B1" s="2"/>
      <c r="C1" s="1"/>
      <c r="D1" s="1"/>
      <c r="E1" s="1"/>
      <c r="F1" s="1"/>
      <c r="G1" s="1"/>
      <c r="H1" s="3" t="s">
        <v>0</v>
      </c>
      <c r="I1" s="1"/>
      <c r="J1" s="1"/>
      <c r="K1" s="1"/>
    </row>
    <row r="2" spans="1:11" ht="48.75" customHeight="1">
      <c r="A2" s="153" t="s">
        <v>104</v>
      </c>
      <c r="B2" s="151"/>
      <c r="C2" s="151"/>
      <c r="D2" s="1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155" t="s">
        <v>3</v>
      </c>
      <c r="B5" s="151"/>
      <c r="C5" s="151"/>
      <c r="D5" s="151"/>
      <c r="E5" s="151"/>
      <c r="F5" s="151"/>
      <c r="G5" s="151"/>
      <c r="H5" s="151"/>
      <c r="I5" s="1"/>
      <c r="J5" s="1"/>
      <c r="K5" s="1"/>
    </row>
    <row r="6" spans="1:11" ht="12" customHeight="1">
      <c r="A6" s="1"/>
      <c r="B6" s="2"/>
      <c r="C6" s="1"/>
      <c r="D6" s="1"/>
      <c r="E6" s="1"/>
      <c r="F6" s="1"/>
      <c r="G6" s="1"/>
      <c r="H6" s="1"/>
      <c r="I6" s="1"/>
      <c r="J6" s="1"/>
      <c r="K6" s="1"/>
    </row>
    <row r="7" spans="1:11" ht="24.75" customHeight="1">
      <c r="A7" s="6"/>
      <c r="B7" s="150" t="s">
        <v>105</v>
      </c>
      <c r="C7" s="151"/>
      <c r="D7" s="151"/>
      <c r="E7" s="151"/>
      <c r="F7" s="151"/>
      <c r="G7" s="151"/>
      <c r="H7" s="151"/>
      <c r="I7" s="6"/>
      <c r="J7" s="6"/>
      <c r="K7" s="6"/>
    </row>
    <row r="8" spans="1:11" ht="19.5" customHeight="1">
      <c r="A8" s="6"/>
      <c r="B8" s="150" t="s">
        <v>106</v>
      </c>
      <c r="C8" s="151"/>
      <c r="D8" s="151"/>
      <c r="E8" s="151"/>
      <c r="F8" s="151"/>
      <c r="G8" s="151"/>
      <c r="H8" s="151"/>
      <c r="I8" s="6"/>
      <c r="J8" s="6"/>
      <c r="K8" s="6"/>
    </row>
    <row r="9" spans="1:11" ht="19.5" customHeight="1">
      <c r="A9" s="6"/>
      <c r="B9" s="150" t="s">
        <v>107</v>
      </c>
      <c r="C9" s="151"/>
      <c r="D9" s="151"/>
      <c r="E9" s="151"/>
      <c r="F9" s="151"/>
      <c r="G9" s="151"/>
      <c r="H9" s="151"/>
      <c r="I9" s="6"/>
      <c r="J9" s="6"/>
      <c r="K9" s="6"/>
    </row>
    <row r="10" spans="1:11" ht="19.5" customHeight="1">
      <c r="A10" s="6"/>
      <c r="B10" s="150" t="s">
        <v>108</v>
      </c>
      <c r="C10" s="151"/>
      <c r="D10" s="151"/>
      <c r="E10" s="151"/>
      <c r="F10" s="151"/>
      <c r="G10" s="151"/>
      <c r="H10" s="151"/>
      <c r="I10" s="6"/>
      <c r="J10" s="6"/>
      <c r="K10" s="6"/>
    </row>
    <row r="11" spans="1:11" ht="12.75" customHeight="1">
      <c r="A11" s="6"/>
      <c r="B11" s="7"/>
      <c r="C11" s="7"/>
      <c r="D11" s="6"/>
      <c r="E11" s="6"/>
      <c r="F11" s="6"/>
      <c r="G11" s="6"/>
      <c r="H11" s="6"/>
      <c r="I11" s="6"/>
      <c r="J11" s="6"/>
      <c r="K11" s="6"/>
    </row>
    <row r="12" spans="1:11" ht="54.75"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89.25" customHeight="1">
      <c r="A14" s="9" t="s">
        <v>20</v>
      </c>
      <c r="B14" s="149" t="s">
        <v>109</v>
      </c>
      <c r="C14" s="146"/>
      <c r="D14" s="147"/>
      <c r="E14" s="13">
        <f>E15+E19+E25+E28</f>
        <v>20</v>
      </c>
      <c r="F14" s="14">
        <f t="shared" ref="F14:G14" si="0">ROUND(F15+F19+F25+F28,1)</f>
        <v>20</v>
      </c>
      <c r="G14" s="15">
        <f t="shared" si="0"/>
        <v>20</v>
      </c>
      <c r="H14" s="9"/>
      <c r="I14" s="4"/>
      <c r="J14" s="4"/>
      <c r="K14" s="4"/>
    </row>
    <row r="15" spans="1:11" ht="24" customHeight="1">
      <c r="A15" s="16">
        <v>1</v>
      </c>
      <c r="B15" s="149" t="s">
        <v>22</v>
      </c>
      <c r="C15" s="146"/>
      <c r="D15" s="147"/>
      <c r="E15" s="13">
        <f>5-(E16+E17+E18)</f>
        <v>5</v>
      </c>
      <c r="F15" s="14">
        <f t="shared" ref="F15:G15" si="1">ROUND(5-(F16+F17+F18),1)</f>
        <v>5</v>
      </c>
      <c r="G15" s="15">
        <f t="shared" si="1"/>
        <v>5</v>
      </c>
      <c r="H15" s="16"/>
      <c r="I15" s="17"/>
      <c r="J15" s="17"/>
      <c r="K15" s="17"/>
    </row>
    <row r="16" spans="1:11" ht="119.25" customHeight="1">
      <c r="A16" s="16" t="s">
        <v>23</v>
      </c>
      <c r="B16" s="145" t="s">
        <v>24</v>
      </c>
      <c r="C16" s="146"/>
      <c r="D16" s="147"/>
      <c r="E16" s="16"/>
      <c r="F16" s="14"/>
      <c r="G16" s="14"/>
      <c r="H16" s="16"/>
      <c r="I16" s="17"/>
      <c r="J16" s="17"/>
      <c r="K16" s="17"/>
    </row>
    <row r="17" spans="1:11" ht="67.5" customHeight="1">
      <c r="A17" s="16" t="s">
        <v>25</v>
      </c>
      <c r="B17" s="145" t="s">
        <v>26</v>
      </c>
      <c r="C17" s="146"/>
      <c r="D17" s="147"/>
      <c r="E17" s="16"/>
      <c r="F17" s="14"/>
      <c r="G17" s="14"/>
      <c r="H17" s="18"/>
      <c r="I17" s="19"/>
      <c r="J17" s="19"/>
      <c r="K17" s="19"/>
    </row>
    <row r="18" spans="1:11" ht="85.5" customHeight="1">
      <c r="A18" s="16" t="s">
        <v>27</v>
      </c>
      <c r="B18" s="145" t="s">
        <v>28</v>
      </c>
      <c r="C18" s="146"/>
      <c r="D18" s="147"/>
      <c r="E18" s="16"/>
      <c r="F18" s="14"/>
      <c r="G18" s="14"/>
      <c r="H18" s="18"/>
      <c r="I18" s="19"/>
      <c r="J18" s="19"/>
      <c r="K18" s="19"/>
    </row>
    <row r="19" spans="1:11" ht="47.25" customHeight="1">
      <c r="A19" s="16">
        <v>2</v>
      </c>
      <c r="B19" s="149" t="s">
        <v>29</v>
      </c>
      <c r="C19" s="146"/>
      <c r="D19" s="147"/>
      <c r="E19" s="13">
        <f>6-(E20+E21+E22+E23+E24)</f>
        <v>6</v>
      </c>
      <c r="F19" s="14">
        <f t="shared" ref="F19:G19" si="2">ROUND(6-(F20+F21+F22+F23+F24),1)</f>
        <v>6</v>
      </c>
      <c r="G19" s="15">
        <f t="shared" si="2"/>
        <v>6</v>
      </c>
      <c r="H19" s="20"/>
      <c r="I19" s="19"/>
      <c r="J19" s="19"/>
      <c r="K19" s="19"/>
    </row>
    <row r="20" spans="1:11" ht="39.75" customHeight="1">
      <c r="A20" s="16" t="s">
        <v>30</v>
      </c>
      <c r="B20" s="145" t="s">
        <v>31</v>
      </c>
      <c r="C20" s="146"/>
      <c r="D20" s="147"/>
      <c r="E20" s="16"/>
      <c r="F20" s="14"/>
      <c r="G20" s="14"/>
      <c r="H20" s="18"/>
      <c r="I20" s="19"/>
      <c r="J20" s="19"/>
      <c r="K20" s="19"/>
    </row>
    <row r="21" spans="1:11" ht="48.75" customHeight="1">
      <c r="A21" s="16" t="s">
        <v>32</v>
      </c>
      <c r="B21" s="145" t="s">
        <v>33</v>
      </c>
      <c r="C21" s="146"/>
      <c r="D21" s="147"/>
      <c r="E21" s="16"/>
      <c r="F21" s="14"/>
      <c r="G21" s="14"/>
      <c r="H21" s="18"/>
      <c r="I21" s="19"/>
      <c r="J21" s="19"/>
      <c r="K21" s="19"/>
    </row>
    <row r="22" spans="1:11" ht="52.5" customHeight="1">
      <c r="A22" s="16" t="s">
        <v>34</v>
      </c>
      <c r="B22" s="145" t="s">
        <v>35</v>
      </c>
      <c r="C22" s="146"/>
      <c r="D22" s="147"/>
      <c r="E22" s="16"/>
      <c r="F22" s="14"/>
      <c r="G22" s="14"/>
      <c r="H22" s="18"/>
      <c r="I22" s="19"/>
      <c r="J22" s="19"/>
      <c r="K22" s="19"/>
    </row>
    <row r="23" spans="1:11" ht="70.5" customHeight="1">
      <c r="A23" s="16" t="s">
        <v>36</v>
      </c>
      <c r="B23" s="145" t="s">
        <v>37</v>
      </c>
      <c r="C23" s="146"/>
      <c r="D23" s="147"/>
      <c r="E23" s="16"/>
      <c r="F23" s="14"/>
      <c r="G23" s="14"/>
      <c r="H23" s="18"/>
      <c r="I23" s="19"/>
      <c r="J23" s="19"/>
      <c r="K23" s="19"/>
    </row>
    <row r="24" spans="1:11" ht="34.5" customHeight="1">
      <c r="A24" s="16" t="s">
        <v>38</v>
      </c>
      <c r="B24" s="145" t="s">
        <v>39</v>
      </c>
      <c r="C24" s="146"/>
      <c r="D24" s="147"/>
      <c r="E24" s="16"/>
      <c r="F24" s="14"/>
      <c r="G24" s="14"/>
      <c r="H24" s="18"/>
      <c r="I24" s="19"/>
      <c r="J24" s="19"/>
      <c r="K24" s="19"/>
    </row>
    <row r="25" spans="1:11" ht="50.25" customHeight="1">
      <c r="A25" s="16">
        <v>3</v>
      </c>
      <c r="B25" s="149" t="s">
        <v>40</v>
      </c>
      <c r="C25" s="146"/>
      <c r="D25" s="147"/>
      <c r="E25" s="13">
        <f>5-(E26+E27)</f>
        <v>5</v>
      </c>
      <c r="F25" s="14">
        <f t="shared" ref="F25:G25" si="3">ROUND(5-(F26+F27),1)</f>
        <v>5</v>
      </c>
      <c r="G25" s="15">
        <f t="shared" si="3"/>
        <v>5</v>
      </c>
      <c r="H25" s="16"/>
      <c r="I25" s="17"/>
      <c r="J25" s="17"/>
      <c r="K25" s="17"/>
    </row>
    <row r="26" spans="1:11" ht="98.25" customHeight="1">
      <c r="A26" s="16" t="s">
        <v>41</v>
      </c>
      <c r="B26" s="145" t="s">
        <v>110</v>
      </c>
      <c r="C26" s="146"/>
      <c r="D26" s="147"/>
      <c r="E26" s="16"/>
      <c r="F26" s="16"/>
      <c r="G26" s="18"/>
      <c r="H26" s="18"/>
      <c r="I26" s="19"/>
      <c r="J26" s="19"/>
      <c r="K26" s="19"/>
    </row>
    <row r="27" spans="1:11" ht="54.75" customHeight="1">
      <c r="A27" s="16" t="s">
        <v>43</v>
      </c>
      <c r="B27" s="145" t="s">
        <v>44</v>
      </c>
      <c r="C27" s="146"/>
      <c r="D27" s="147"/>
      <c r="E27" s="16"/>
      <c r="F27" s="16"/>
      <c r="G27" s="18"/>
      <c r="H27" s="18"/>
      <c r="I27" s="19"/>
      <c r="J27" s="19"/>
      <c r="K27" s="19"/>
    </row>
    <row r="28" spans="1:11" ht="149.25" customHeight="1">
      <c r="A28" s="21">
        <v>4</v>
      </c>
      <c r="B28" s="149" t="s">
        <v>45</v>
      </c>
      <c r="C28" s="146"/>
      <c r="D28" s="147"/>
      <c r="E28" s="13">
        <f>4-(E29+E30+E31)</f>
        <v>4</v>
      </c>
      <c r="F28" s="14">
        <f t="shared" ref="F28:G28" si="4">ROUND(4-(F29+F30+F31),1)</f>
        <v>4</v>
      </c>
      <c r="G28" s="15">
        <f t="shared" si="4"/>
        <v>4</v>
      </c>
      <c r="H28" s="20"/>
      <c r="I28" s="19"/>
      <c r="J28" s="19"/>
      <c r="K28" s="19"/>
    </row>
    <row r="29" spans="1:11" ht="49.5" customHeight="1">
      <c r="A29" s="16" t="s">
        <v>46</v>
      </c>
      <c r="B29" s="145" t="s">
        <v>47</v>
      </c>
      <c r="C29" s="146"/>
      <c r="D29" s="147"/>
      <c r="E29" s="16"/>
      <c r="F29" s="16"/>
      <c r="G29" s="18"/>
      <c r="H29" s="18"/>
      <c r="I29" s="19"/>
      <c r="J29" s="19"/>
      <c r="K29" s="19"/>
    </row>
    <row r="30" spans="1:11" ht="54" customHeight="1">
      <c r="A30" s="16" t="s">
        <v>48</v>
      </c>
      <c r="B30" s="145" t="s">
        <v>49</v>
      </c>
      <c r="C30" s="146"/>
      <c r="D30" s="147"/>
      <c r="E30" s="16"/>
      <c r="F30" s="16"/>
      <c r="G30" s="18"/>
      <c r="H30" s="18"/>
      <c r="I30" s="19"/>
      <c r="J30" s="19"/>
      <c r="K30" s="19"/>
    </row>
    <row r="31" spans="1:11" ht="50.25" customHeight="1">
      <c r="A31" s="16" t="s">
        <v>50</v>
      </c>
      <c r="B31" s="145" t="s">
        <v>51</v>
      </c>
      <c r="C31" s="146"/>
      <c r="D31" s="147"/>
      <c r="E31" s="16"/>
      <c r="F31" s="16"/>
      <c r="G31" s="18"/>
      <c r="H31" s="18"/>
      <c r="I31" s="19"/>
      <c r="J31" s="19"/>
      <c r="K31" s="19"/>
    </row>
    <row r="32" spans="1:11" ht="27.75" customHeight="1">
      <c r="A32" s="9" t="s">
        <v>52</v>
      </c>
      <c r="B32" s="149" t="s">
        <v>111</v>
      </c>
      <c r="C32" s="146"/>
      <c r="D32" s="147"/>
      <c r="E32" s="13">
        <f>E33+E35+E37+E39+E41+E43</f>
        <v>20</v>
      </c>
      <c r="F32" s="14">
        <f t="shared" ref="F32:G32" si="5">ROUND(F33+F35+F37+F39+F41+F43,1)</f>
        <v>17</v>
      </c>
      <c r="G32" s="15">
        <f t="shared" si="5"/>
        <v>0</v>
      </c>
      <c r="H32" s="9"/>
      <c r="I32" s="4"/>
      <c r="J32" s="4"/>
      <c r="K32" s="4"/>
    </row>
    <row r="33" spans="1:11" ht="49.5" customHeight="1">
      <c r="A33" s="16">
        <v>5</v>
      </c>
      <c r="B33" s="149" t="s">
        <v>54</v>
      </c>
      <c r="C33" s="146"/>
      <c r="D33" s="147"/>
      <c r="E33" s="13">
        <v>1</v>
      </c>
      <c r="F33" s="14">
        <f>IF(F34&gt;1,"1",F34)</f>
        <v>1</v>
      </c>
      <c r="G33" s="15">
        <f>G34</f>
        <v>0</v>
      </c>
      <c r="H33" s="16"/>
      <c r="I33" s="17"/>
      <c r="J33" s="17"/>
      <c r="K33" s="17"/>
    </row>
    <row r="34" spans="1:11" ht="57" customHeight="1">
      <c r="A34" s="16"/>
      <c r="B34" s="145" t="s">
        <v>55</v>
      </c>
      <c r="C34" s="146"/>
      <c r="D34" s="147"/>
      <c r="E34" s="13"/>
      <c r="F34" s="14">
        <v>1</v>
      </c>
      <c r="G34" s="15"/>
      <c r="H34" s="16"/>
      <c r="I34" s="17"/>
      <c r="J34" s="17"/>
      <c r="K34" s="17"/>
    </row>
    <row r="35" spans="1:11" ht="51.75" customHeight="1">
      <c r="A35" s="16">
        <v>6</v>
      </c>
      <c r="B35" s="149" t="s">
        <v>56</v>
      </c>
      <c r="C35" s="146"/>
      <c r="D35" s="147"/>
      <c r="E35" s="13">
        <v>2</v>
      </c>
      <c r="F35" s="14">
        <f>IF(F36&gt;2,"2",F36)</f>
        <v>2</v>
      </c>
      <c r="G35" s="15">
        <f>G36</f>
        <v>0</v>
      </c>
      <c r="H35" s="16"/>
      <c r="I35" s="17"/>
      <c r="J35" s="17"/>
      <c r="K35" s="17"/>
    </row>
    <row r="36" spans="1:11" ht="56.25" customHeight="1">
      <c r="A36" s="16"/>
      <c r="B36" s="145" t="s">
        <v>57</v>
      </c>
      <c r="C36" s="146"/>
      <c r="D36" s="147"/>
      <c r="E36" s="13"/>
      <c r="F36" s="14">
        <v>2</v>
      </c>
      <c r="G36" s="15"/>
      <c r="H36" s="16"/>
      <c r="I36" s="17"/>
      <c r="J36" s="17"/>
      <c r="K36" s="17"/>
    </row>
    <row r="37" spans="1:11" ht="51.75" customHeight="1">
      <c r="A37" s="16">
        <v>7</v>
      </c>
      <c r="B37" s="149" t="s">
        <v>58</v>
      </c>
      <c r="C37" s="146"/>
      <c r="D37" s="147"/>
      <c r="E37" s="13">
        <v>2</v>
      </c>
      <c r="F37" s="14">
        <f>IF(F38&gt;2,"2",F38)</f>
        <v>2</v>
      </c>
      <c r="G37" s="15">
        <f>G38</f>
        <v>0</v>
      </c>
      <c r="H37" s="16"/>
      <c r="I37" s="17"/>
      <c r="J37" s="17"/>
      <c r="K37" s="17"/>
    </row>
    <row r="38" spans="1:11" ht="75.75" customHeight="1">
      <c r="A38" s="16"/>
      <c r="B38" s="145" t="s">
        <v>59</v>
      </c>
      <c r="C38" s="146"/>
      <c r="D38" s="147"/>
      <c r="E38" s="13"/>
      <c r="F38" s="14">
        <v>2</v>
      </c>
      <c r="G38" s="15"/>
      <c r="H38" s="16"/>
      <c r="I38" s="17"/>
      <c r="J38" s="17"/>
      <c r="K38" s="17"/>
    </row>
    <row r="39" spans="1:11" ht="58.5" customHeight="1">
      <c r="A39" s="16">
        <v>8</v>
      </c>
      <c r="B39" s="149" t="s">
        <v>60</v>
      </c>
      <c r="C39" s="146"/>
      <c r="D39" s="147"/>
      <c r="E39" s="13">
        <v>2</v>
      </c>
      <c r="F39" s="14">
        <f>IF(F40&gt;2,"2",F40)</f>
        <v>2</v>
      </c>
      <c r="G39" s="15">
        <f>G40</f>
        <v>0</v>
      </c>
      <c r="H39" s="16"/>
      <c r="I39" s="17"/>
      <c r="J39" s="17"/>
      <c r="K39" s="17"/>
    </row>
    <row r="40" spans="1:11" ht="70.5" customHeight="1">
      <c r="A40" s="16"/>
      <c r="B40" s="145" t="s">
        <v>61</v>
      </c>
      <c r="C40" s="146"/>
      <c r="D40" s="147"/>
      <c r="E40" s="13"/>
      <c r="F40" s="14">
        <v>2</v>
      </c>
      <c r="G40" s="15"/>
      <c r="H40" s="16"/>
      <c r="I40" s="17"/>
      <c r="J40" s="17"/>
      <c r="K40" s="17"/>
    </row>
    <row r="41" spans="1:11" ht="129.75" customHeight="1">
      <c r="A41" s="16">
        <v>9</v>
      </c>
      <c r="B41" s="149" t="s">
        <v>112</v>
      </c>
      <c r="C41" s="146"/>
      <c r="D41" s="147"/>
      <c r="E41" s="13">
        <v>8</v>
      </c>
      <c r="F41" s="14" t="str">
        <f>IF(F42&gt;=8,"8",IF(F42&lt;8,"0"))</f>
        <v>8</v>
      </c>
      <c r="G41" s="15">
        <f>G42</f>
        <v>0</v>
      </c>
      <c r="H41" s="16"/>
      <c r="I41" s="17"/>
      <c r="J41" s="17"/>
      <c r="K41" s="17"/>
    </row>
    <row r="42" spans="1:11" ht="186" customHeight="1">
      <c r="A42" s="16"/>
      <c r="B42" s="145" t="s">
        <v>63</v>
      </c>
      <c r="C42" s="146"/>
      <c r="D42" s="147"/>
      <c r="E42" s="13"/>
      <c r="F42" s="14">
        <v>8</v>
      </c>
      <c r="G42" s="15"/>
      <c r="H42" s="16"/>
      <c r="I42" s="17"/>
      <c r="J42" s="17"/>
      <c r="K42" s="17"/>
    </row>
    <row r="43" spans="1:11" ht="55.5" customHeight="1">
      <c r="A43" s="16">
        <v>10</v>
      </c>
      <c r="B43" s="149" t="s">
        <v>113</v>
      </c>
      <c r="C43" s="146"/>
      <c r="D43" s="147"/>
      <c r="E43" s="13">
        <v>5</v>
      </c>
      <c r="F43" s="14">
        <f t="shared" ref="F43:G43" si="6">ROUND(IF((F44+F45)&gt;5,"5",(F44+F45)),1)</f>
        <v>2</v>
      </c>
      <c r="G43" s="15">
        <f t="shared" si="6"/>
        <v>0</v>
      </c>
      <c r="H43" s="16"/>
      <c r="I43" s="17"/>
      <c r="J43" s="17"/>
      <c r="K43" s="17"/>
    </row>
    <row r="44" spans="1:11" ht="108" customHeight="1">
      <c r="A44" s="16" t="s">
        <v>65</v>
      </c>
      <c r="B44" s="145" t="s">
        <v>66</v>
      </c>
      <c r="C44" s="146"/>
      <c r="D44" s="147"/>
      <c r="E44" s="13"/>
      <c r="F44" s="14"/>
      <c r="G44" s="15"/>
      <c r="H44" s="16"/>
      <c r="I44" s="17"/>
      <c r="J44" s="17"/>
      <c r="K44" s="17"/>
    </row>
    <row r="45" spans="1:11" ht="82.5" customHeight="1">
      <c r="A45" s="16" t="s">
        <v>67</v>
      </c>
      <c r="B45" s="145" t="s">
        <v>68</v>
      </c>
      <c r="C45" s="146"/>
      <c r="D45" s="147"/>
      <c r="E45" s="13"/>
      <c r="F45" s="14">
        <v>2</v>
      </c>
      <c r="G45" s="15"/>
      <c r="H45" s="16"/>
      <c r="I45" s="17"/>
      <c r="J45" s="17"/>
      <c r="K45" s="17"/>
    </row>
    <row r="46" spans="1:11" ht="60.75" customHeight="1">
      <c r="A46" s="9" t="s">
        <v>69</v>
      </c>
      <c r="B46" s="149" t="s">
        <v>114</v>
      </c>
      <c r="C46" s="146"/>
      <c r="D46" s="147"/>
      <c r="E46" s="13">
        <v>60</v>
      </c>
      <c r="F46" s="14">
        <f t="shared" ref="F46:G46" si="7">SUM(F47:F52)</f>
        <v>60</v>
      </c>
      <c r="G46" s="15">
        <f t="shared" si="7"/>
        <v>0</v>
      </c>
      <c r="H46" s="9"/>
      <c r="I46" s="4"/>
      <c r="J46" s="4"/>
      <c r="K46" s="4"/>
    </row>
    <row r="47" spans="1:11" ht="34.5" customHeight="1">
      <c r="A47" s="16"/>
      <c r="B47" s="145" t="s">
        <v>71</v>
      </c>
      <c r="C47" s="146"/>
      <c r="D47" s="147"/>
      <c r="E47" s="16">
        <v>60</v>
      </c>
      <c r="F47" s="16">
        <v>60</v>
      </c>
      <c r="G47" s="16"/>
      <c r="H47" s="16"/>
      <c r="I47" s="17"/>
      <c r="J47" s="17"/>
      <c r="K47" s="17"/>
    </row>
    <row r="48" spans="1:11" ht="34.5" customHeight="1">
      <c r="A48" s="16"/>
      <c r="B48" s="145" t="s">
        <v>72</v>
      </c>
      <c r="C48" s="146"/>
      <c r="D48" s="147"/>
      <c r="E48" s="16">
        <v>50</v>
      </c>
      <c r="F48" s="16"/>
      <c r="G48" s="16"/>
      <c r="H48" s="16"/>
      <c r="I48" s="17"/>
      <c r="J48" s="17"/>
      <c r="K48" s="17"/>
    </row>
    <row r="49" spans="1:11" ht="34.5" customHeight="1">
      <c r="A49" s="16"/>
      <c r="B49" s="145" t="s">
        <v>73</v>
      </c>
      <c r="C49" s="146"/>
      <c r="D49" s="147"/>
      <c r="E49" s="16">
        <v>40</v>
      </c>
      <c r="F49" s="16"/>
      <c r="G49" s="16"/>
      <c r="H49" s="16"/>
      <c r="I49" s="17"/>
      <c r="J49" s="17"/>
      <c r="K49" s="17"/>
    </row>
    <row r="50" spans="1:11" ht="34.5" customHeight="1">
      <c r="A50" s="16"/>
      <c r="B50" s="145" t="s">
        <v>74</v>
      </c>
      <c r="C50" s="146"/>
      <c r="D50" s="147"/>
      <c r="E50" s="16">
        <v>30</v>
      </c>
      <c r="F50" s="16"/>
      <c r="G50" s="16"/>
      <c r="H50" s="16"/>
      <c r="I50" s="17"/>
      <c r="J50" s="17"/>
      <c r="K50" s="17"/>
    </row>
    <row r="51" spans="1:11" ht="34.5" customHeight="1">
      <c r="A51" s="16"/>
      <c r="B51" s="145" t="s">
        <v>75</v>
      </c>
      <c r="C51" s="146"/>
      <c r="D51" s="147"/>
      <c r="E51" s="16">
        <v>20</v>
      </c>
      <c r="F51" s="16"/>
      <c r="G51" s="16"/>
      <c r="H51" s="16"/>
      <c r="I51" s="17"/>
      <c r="J51" s="17"/>
      <c r="K51" s="17"/>
    </row>
    <row r="52" spans="1:11" ht="34.5" customHeight="1">
      <c r="A52" s="16"/>
      <c r="B52" s="145" t="s">
        <v>76</v>
      </c>
      <c r="C52" s="146"/>
      <c r="D52" s="147"/>
      <c r="E52" s="16">
        <v>0</v>
      </c>
      <c r="F52" s="16"/>
      <c r="G52" s="16"/>
      <c r="H52" s="16"/>
      <c r="I52" s="17"/>
      <c r="J52" s="17"/>
      <c r="K52" s="17"/>
    </row>
    <row r="53" spans="1:11" ht="34.5" customHeight="1">
      <c r="A53" s="9"/>
      <c r="B53" s="148" t="s">
        <v>77</v>
      </c>
      <c r="C53" s="146"/>
      <c r="D53" s="147"/>
      <c r="E53" s="9">
        <f t="shared" ref="E53:G53" si="8">E14+E32+E46</f>
        <v>100</v>
      </c>
      <c r="F53" s="22">
        <f t="shared" si="8"/>
        <v>97</v>
      </c>
      <c r="G53" s="15">
        <f t="shared" si="8"/>
        <v>20</v>
      </c>
      <c r="H53" s="9"/>
      <c r="I53" s="4"/>
      <c r="J53" s="4"/>
      <c r="K53" s="4"/>
    </row>
    <row r="54" spans="1:11" ht="34.5" customHeight="1">
      <c r="A54" s="23"/>
      <c r="B54" s="165" t="s">
        <v>78</v>
      </c>
      <c r="C54" s="146"/>
      <c r="D54" s="147"/>
      <c r="E54" s="23"/>
      <c r="F54" s="23"/>
      <c r="G54" s="23"/>
      <c r="H54" s="23"/>
      <c r="I54" s="1"/>
      <c r="J54" s="1"/>
      <c r="K54" s="1"/>
    </row>
    <row r="55" spans="1:11" ht="45.75" customHeight="1">
      <c r="A55" s="23"/>
      <c r="B55" s="148" t="s">
        <v>115</v>
      </c>
      <c r="C55" s="146"/>
      <c r="D55" s="147"/>
      <c r="E55" s="9">
        <f>E53-E54</f>
        <v>100</v>
      </c>
      <c r="F55" s="22">
        <f t="shared" ref="F55:G55" si="9">ROUND(F53-F54,1)</f>
        <v>97</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150" t="s">
        <v>80</v>
      </c>
      <c r="C57" s="151"/>
      <c r="D57" s="151"/>
      <c r="E57" s="1"/>
      <c r="F57" s="1"/>
      <c r="G57" s="1"/>
      <c r="H57" s="1"/>
      <c r="I57" s="1"/>
      <c r="J57" s="1"/>
      <c r="K57" s="1"/>
    </row>
    <row r="58" spans="1:11" ht="32.25" customHeight="1">
      <c r="A58" s="166" t="s">
        <v>81</v>
      </c>
      <c r="B58" s="159"/>
      <c r="C58" s="167"/>
      <c r="D58" s="170" t="s">
        <v>82</v>
      </c>
      <c r="E58" s="156" t="s">
        <v>83</v>
      </c>
      <c r="F58" s="147"/>
      <c r="G58" s="156" t="s">
        <v>116</v>
      </c>
      <c r="H58" s="147"/>
      <c r="I58" s="6"/>
      <c r="J58" s="6"/>
      <c r="K58" s="6"/>
    </row>
    <row r="59" spans="1:11" ht="15.75" customHeight="1">
      <c r="A59" s="168"/>
      <c r="B59" s="163"/>
      <c r="C59" s="169"/>
      <c r="D59" s="171"/>
      <c r="E59" s="10" t="s">
        <v>85</v>
      </c>
      <c r="F59" s="10" t="s">
        <v>86</v>
      </c>
      <c r="G59" s="10" t="s">
        <v>87</v>
      </c>
      <c r="H59" s="10" t="s">
        <v>88</v>
      </c>
      <c r="I59" s="6"/>
      <c r="J59" s="6"/>
      <c r="K59" s="6"/>
    </row>
    <row r="60" spans="1:11" ht="33.75" customHeight="1">
      <c r="A60" s="160" t="s">
        <v>89</v>
      </c>
      <c r="B60" s="146"/>
      <c r="C60" s="147"/>
      <c r="D60" s="16" t="s">
        <v>90</v>
      </c>
      <c r="E60" s="24">
        <f>IF(AND(90&lt;=F55,F55&lt;100),F55,"")</f>
        <v>97</v>
      </c>
      <c r="F60" s="16" t="str">
        <f>IF(AND(90&lt;=G55,G55&lt;=100),G55,"")</f>
        <v/>
      </c>
      <c r="G60" s="16" t="str">
        <f t="shared" ref="G60:H60" si="10">IF(ISNUMBER(E60)=TRUE,"X","")</f>
        <v>X</v>
      </c>
      <c r="H60" s="16" t="str">
        <f t="shared" si="10"/>
        <v/>
      </c>
      <c r="I60" s="1"/>
      <c r="J60" s="1"/>
      <c r="K60" s="1"/>
    </row>
    <row r="61" spans="1:11" ht="45.75" customHeight="1">
      <c r="A61" s="160" t="s">
        <v>91</v>
      </c>
      <c r="B61" s="146"/>
      <c r="C61" s="147"/>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160" t="s">
        <v>93</v>
      </c>
      <c r="B62" s="146"/>
      <c r="C62" s="147"/>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160" t="s">
        <v>95</v>
      </c>
      <c r="B63" s="146"/>
      <c r="C63" s="147"/>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161" t="s">
        <v>97</v>
      </c>
      <c r="E65" s="151"/>
      <c r="F65" s="151"/>
      <c r="G65" s="151"/>
      <c r="H65" s="151"/>
      <c r="I65" s="27"/>
      <c r="J65" s="27"/>
      <c r="K65" s="27"/>
    </row>
    <row r="66" spans="1:11" ht="35.25" customHeight="1">
      <c r="A66" s="4"/>
      <c r="B66" s="4"/>
      <c r="C66" s="4"/>
      <c r="D66" s="29"/>
      <c r="E66" s="153" t="s">
        <v>117</v>
      </c>
      <c r="F66" s="151"/>
      <c r="G66" s="151"/>
      <c r="H66" s="151"/>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31" t="s">
        <v>118</v>
      </c>
      <c r="G69" s="1"/>
      <c r="H69" s="1"/>
      <c r="I69" s="1"/>
      <c r="J69" s="1"/>
      <c r="K69" s="1"/>
    </row>
    <row r="70" spans="1:11" ht="15.75" customHeight="1">
      <c r="A70" s="1"/>
      <c r="B70" s="2"/>
      <c r="C70" s="1"/>
      <c r="D70" s="1"/>
      <c r="E70" s="1"/>
      <c r="F70" s="1"/>
      <c r="G70" s="1"/>
      <c r="H70" s="1"/>
      <c r="I70" s="1"/>
      <c r="J70" s="1"/>
      <c r="K70" s="1"/>
    </row>
    <row r="71" spans="1:11" ht="24.75" customHeight="1">
      <c r="A71" s="1"/>
      <c r="B71" s="162" t="s">
        <v>100</v>
      </c>
      <c r="C71" s="163"/>
      <c r="D71" s="163"/>
      <c r="E71" s="163"/>
      <c r="F71" s="163"/>
      <c r="G71" s="163"/>
      <c r="H71" s="163"/>
      <c r="I71" s="1"/>
      <c r="J71" s="1"/>
      <c r="K71" s="1"/>
    </row>
    <row r="72" spans="1:11" ht="106.5" customHeight="1">
      <c r="A72" s="1"/>
      <c r="B72" s="157" t="s">
        <v>101</v>
      </c>
      <c r="C72" s="146"/>
      <c r="D72" s="146"/>
      <c r="E72" s="146"/>
      <c r="F72" s="146"/>
      <c r="G72" s="146"/>
      <c r="H72" s="147"/>
      <c r="I72" s="1"/>
      <c r="J72" s="1"/>
      <c r="K72" s="1"/>
    </row>
    <row r="73" spans="1:11" ht="24.75" customHeight="1">
      <c r="A73" s="1"/>
      <c r="B73" s="32"/>
      <c r="C73" s="1"/>
      <c r="D73" s="158" t="s">
        <v>102</v>
      </c>
      <c r="E73" s="159"/>
      <c r="F73" s="159"/>
      <c r="G73" s="159"/>
      <c r="H73" s="159"/>
      <c r="I73" s="1"/>
      <c r="J73" s="1"/>
      <c r="K73" s="1"/>
    </row>
    <row r="74" spans="1:11" ht="21" customHeight="1">
      <c r="A74" s="1"/>
      <c r="B74" s="29"/>
      <c r="C74" s="1"/>
      <c r="D74" s="154" t="s">
        <v>103</v>
      </c>
      <c r="E74" s="151"/>
      <c r="F74" s="151"/>
      <c r="G74" s="151"/>
      <c r="H74" s="15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xr:uid="{00000000-0009-0000-0000-000007000000}"/>
  <mergeCells count="67">
    <mergeCell ref="A62:C62"/>
    <mergeCell ref="A63:C63"/>
    <mergeCell ref="D74:H74"/>
    <mergeCell ref="B53:D53"/>
    <mergeCell ref="B54:D54"/>
    <mergeCell ref="B55:D55"/>
    <mergeCell ref="B57:D57"/>
    <mergeCell ref="D58:D59"/>
    <mergeCell ref="E58:F58"/>
    <mergeCell ref="G58:H58"/>
    <mergeCell ref="D65:H65"/>
    <mergeCell ref="E66:H66"/>
    <mergeCell ref="B71:H71"/>
    <mergeCell ref="B72:H72"/>
    <mergeCell ref="D73:H73"/>
    <mergeCell ref="A58:C59"/>
    <mergeCell ref="A60:C60"/>
    <mergeCell ref="A61:C61"/>
    <mergeCell ref="A2:C2"/>
    <mergeCell ref="D2:H2"/>
    <mergeCell ref="A3:B3"/>
    <mergeCell ref="A5:H5"/>
    <mergeCell ref="B7:H7"/>
    <mergeCell ref="B8:H8"/>
    <mergeCell ref="B9:H9"/>
    <mergeCell ref="B10:H10"/>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9:D49"/>
    <mergeCell ref="B50:D50"/>
    <mergeCell ref="B51:D51"/>
    <mergeCell ref="B52:D52"/>
    <mergeCell ref="B44:D44"/>
    <mergeCell ref="B45:D45"/>
    <mergeCell ref="B46:D46"/>
    <mergeCell ref="B47:D47"/>
    <mergeCell ref="B48:D48"/>
  </mergeCells>
  <printOptions horizontalCentered="1"/>
  <pageMargins left="0.31" right="0.3" top="0.45" bottom="0.39" header="0" footer="0"/>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A1:K1000"/>
  <sheetViews>
    <sheetView workbookViewId="0"/>
  </sheetViews>
  <sheetFormatPr defaultColWidth="14.42578125" defaultRowHeight="15" customHeight="1"/>
  <cols>
    <col min="1" max="1" width="5.42578125" customWidth="1"/>
    <col min="2" max="2" width="27.140625" customWidth="1"/>
    <col min="3" max="3" width="12.85546875" customWidth="1"/>
    <col min="4" max="4" width="10.5703125" customWidth="1"/>
    <col min="5" max="5" width="11.5703125" customWidth="1"/>
    <col min="6" max="6" width="10.5703125" customWidth="1"/>
    <col min="7" max="8" width="10.140625" customWidth="1"/>
    <col min="9" max="11" width="8.7109375" customWidth="1"/>
  </cols>
  <sheetData>
    <row r="1" spans="1:11" ht="15.75" customHeight="1">
      <c r="A1" s="1"/>
      <c r="B1" s="2"/>
      <c r="C1" s="1"/>
      <c r="D1" s="1"/>
      <c r="E1" s="1"/>
      <c r="F1" s="1"/>
      <c r="G1" s="1"/>
      <c r="H1" s="3" t="s">
        <v>0</v>
      </c>
      <c r="I1" s="1"/>
      <c r="J1" s="1"/>
      <c r="K1" s="1"/>
    </row>
    <row r="2" spans="1:11" ht="48.75" customHeight="1">
      <c r="A2" s="153" t="s">
        <v>119</v>
      </c>
      <c r="B2" s="151"/>
      <c r="C2" s="151"/>
      <c r="D2" s="1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155" t="s">
        <v>3</v>
      </c>
      <c r="B5" s="151"/>
      <c r="C5" s="151"/>
      <c r="D5" s="151"/>
      <c r="E5" s="151"/>
      <c r="F5" s="151"/>
      <c r="G5" s="151"/>
      <c r="H5" s="151"/>
      <c r="I5" s="1"/>
      <c r="J5" s="1"/>
      <c r="K5" s="1"/>
    </row>
    <row r="6" spans="1:11" ht="12" customHeight="1">
      <c r="A6" s="1"/>
      <c r="B6" s="2"/>
      <c r="C6" s="1"/>
      <c r="D6" s="1"/>
      <c r="E6" s="1"/>
      <c r="F6" s="1"/>
      <c r="G6" s="1"/>
      <c r="H6" s="1"/>
      <c r="I6" s="1"/>
      <c r="J6" s="1"/>
      <c r="K6" s="1"/>
    </row>
    <row r="7" spans="1:11" ht="24.75" customHeight="1">
      <c r="A7" s="6"/>
      <c r="B7" s="150" t="s">
        <v>120</v>
      </c>
      <c r="C7" s="151"/>
      <c r="D7" s="151"/>
      <c r="E7" s="151"/>
      <c r="F7" s="151"/>
      <c r="G7" s="151"/>
      <c r="H7" s="151"/>
      <c r="I7" s="6"/>
      <c r="J7" s="6"/>
      <c r="K7" s="6"/>
    </row>
    <row r="8" spans="1:11" ht="19.5" customHeight="1">
      <c r="A8" s="6"/>
      <c r="B8" s="150" t="s">
        <v>121</v>
      </c>
      <c r="C8" s="151"/>
      <c r="D8" s="151"/>
      <c r="E8" s="151"/>
      <c r="F8" s="151"/>
      <c r="G8" s="151"/>
      <c r="H8" s="151"/>
      <c r="I8" s="6"/>
      <c r="J8" s="6"/>
      <c r="K8" s="6"/>
    </row>
    <row r="9" spans="1:11" ht="19.5" customHeight="1">
      <c r="A9" s="6"/>
      <c r="B9" s="150" t="s">
        <v>122</v>
      </c>
      <c r="C9" s="151"/>
      <c r="D9" s="151"/>
      <c r="E9" s="151"/>
      <c r="F9" s="151"/>
      <c r="G9" s="151"/>
      <c r="H9" s="151"/>
      <c r="I9" s="6"/>
      <c r="J9" s="6"/>
      <c r="K9" s="6"/>
    </row>
    <row r="10" spans="1:11" ht="19.5" customHeight="1">
      <c r="A10" s="6"/>
      <c r="B10" s="8" t="s">
        <v>123</v>
      </c>
      <c r="C10" s="33"/>
      <c r="D10" s="7"/>
      <c r="E10" s="7"/>
      <c r="F10" s="7"/>
      <c r="G10" s="7"/>
      <c r="H10" s="7"/>
      <c r="I10" s="6"/>
      <c r="J10" s="6"/>
      <c r="K10" s="6"/>
    </row>
    <row r="11" spans="1:11" ht="12.75" customHeight="1">
      <c r="A11" s="6"/>
      <c r="B11" s="7"/>
      <c r="C11" s="7"/>
      <c r="D11" s="6"/>
      <c r="E11" s="6"/>
      <c r="F11" s="6"/>
      <c r="G11" s="6"/>
      <c r="H11" s="6"/>
      <c r="I11" s="6"/>
      <c r="J11" s="6"/>
      <c r="K11" s="6"/>
    </row>
    <row r="12" spans="1:11" ht="54.75"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89.25" customHeight="1">
      <c r="A14" s="9" t="s">
        <v>20</v>
      </c>
      <c r="B14" s="149" t="s">
        <v>124</v>
      </c>
      <c r="C14" s="146"/>
      <c r="D14" s="147"/>
      <c r="E14" s="13">
        <f>E15+E19+E25+E28</f>
        <v>20</v>
      </c>
      <c r="F14" s="14">
        <f t="shared" ref="F14:G14" si="0">ROUND(F15+F19+F25+F28,1)</f>
        <v>20</v>
      </c>
      <c r="G14" s="15">
        <f t="shared" si="0"/>
        <v>20</v>
      </c>
      <c r="H14" s="9"/>
      <c r="I14" s="4"/>
      <c r="J14" s="4"/>
      <c r="K14" s="4"/>
    </row>
    <row r="15" spans="1:11" ht="24" customHeight="1">
      <c r="A15" s="16">
        <v>1</v>
      </c>
      <c r="B15" s="149" t="s">
        <v>22</v>
      </c>
      <c r="C15" s="146"/>
      <c r="D15" s="147"/>
      <c r="E15" s="13">
        <f>5-(E16+E17+E18)</f>
        <v>5</v>
      </c>
      <c r="F15" s="14">
        <f t="shared" ref="F15:G15" si="1">ROUND(5-(F16+F17+F18),1)</f>
        <v>5</v>
      </c>
      <c r="G15" s="15">
        <f t="shared" si="1"/>
        <v>5</v>
      </c>
      <c r="H15" s="16"/>
      <c r="I15" s="17"/>
      <c r="J15" s="17"/>
      <c r="K15" s="17"/>
    </row>
    <row r="16" spans="1:11" ht="119.25" customHeight="1">
      <c r="A16" s="16" t="s">
        <v>23</v>
      </c>
      <c r="B16" s="145" t="s">
        <v>24</v>
      </c>
      <c r="C16" s="146"/>
      <c r="D16" s="147"/>
      <c r="E16" s="16"/>
      <c r="F16" s="14"/>
      <c r="G16" s="14"/>
      <c r="H16" s="16"/>
      <c r="I16" s="17"/>
      <c r="J16" s="17"/>
      <c r="K16" s="17"/>
    </row>
    <row r="17" spans="1:11" ht="67.5" customHeight="1">
      <c r="A17" s="16" t="s">
        <v>25</v>
      </c>
      <c r="B17" s="145" t="s">
        <v>26</v>
      </c>
      <c r="C17" s="146"/>
      <c r="D17" s="147"/>
      <c r="E17" s="16"/>
      <c r="F17" s="14"/>
      <c r="G17" s="14"/>
      <c r="H17" s="18"/>
      <c r="I17" s="19"/>
      <c r="J17" s="19"/>
      <c r="K17" s="19"/>
    </row>
    <row r="18" spans="1:11" ht="85.5" customHeight="1">
      <c r="A18" s="16" t="s">
        <v>27</v>
      </c>
      <c r="B18" s="145" t="s">
        <v>28</v>
      </c>
      <c r="C18" s="146"/>
      <c r="D18" s="147"/>
      <c r="E18" s="16"/>
      <c r="F18" s="14"/>
      <c r="G18" s="14"/>
      <c r="H18" s="18"/>
      <c r="I18" s="19"/>
      <c r="J18" s="19"/>
      <c r="K18" s="19"/>
    </row>
    <row r="19" spans="1:11" ht="47.25" customHeight="1">
      <c r="A19" s="16">
        <v>2</v>
      </c>
      <c r="B19" s="149" t="s">
        <v>29</v>
      </c>
      <c r="C19" s="146"/>
      <c r="D19" s="147"/>
      <c r="E19" s="13">
        <f>6-(E20+E21+E22+E23+E24)</f>
        <v>6</v>
      </c>
      <c r="F19" s="14">
        <f t="shared" ref="F19:G19" si="2">ROUND(6-(F20+F21+F22+F23+F24),1)</f>
        <v>6</v>
      </c>
      <c r="G19" s="15">
        <f t="shared" si="2"/>
        <v>6</v>
      </c>
      <c r="H19" s="20"/>
      <c r="I19" s="19"/>
      <c r="J19" s="19"/>
      <c r="K19" s="19"/>
    </row>
    <row r="20" spans="1:11" ht="39.75" customHeight="1">
      <c r="A20" s="16" t="s">
        <v>30</v>
      </c>
      <c r="B20" s="145" t="s">
        <v>31</v>
      </c>
      <c r="C20" s="146"/>
      <c r="D20" s="147"/>
      <c r="E20" s="16"/>
      <c r="F20" s="14"/>
      <c r="G20" s="14"/>
      <c r="H20" s="18"/>
      <c r="I20" s="19"/>
      <c r="J20" s="19"/>
      <c r="K20" s="19"/>
    </row>
    <row r="21" spans="1:11" ht="48.75" customHeight="1">
      <c r="A21" s="16" t="s">
        <v>32</v>
      </c>
      <c r="B21" s="145" t="s">
        <v>33</v>
      </c>
      <c r="C21" s="146"/>
      <c r="D21" s="147"/>
      <c r="E21" s="16"/>
      <c r="F21" s="14"/>
      <c r="G21" s="14"/>
      <c r="H21" s="18"/>
      <c r="I21" s="19"/>
      <c r="J21" s="19"/>
      <c r="K21" s="19"/>
    </row>
    <row r="22" spans="1:11" ht="52.5" customHeight="1">
      <c r="A22" s="16" t="s">
        <v>34</v>
      </c>
      <c r="B22" s="145" t="s">
        <v>35</v>
      </c>
      <c r="C22" s="146"/>
      <c r="D22" s="147"/>
      <c r="E22" s="16"/>
      <c r="F22" s="14"/>
      <c r="G22" s="14"/>
      <c r="H22" s="18"/>
      <c r="I22" s="19"/>
      <c r="J22" s="19"/>
      <c r="K22" s="19"/>
    </row>
    <row r="23" spans="1:11" ht="70.5" customHeight="1">
      <c r="A23" s="16" t="s">
        <v>36</v>
      </c>
      <c r="B23" s="145" t="s">
        <v>37</v>
      </c>
      <c r="C23" s="146"/>
      <c r="D23" s="147"/>
      <c r="E23" s="16"/>
      <c r="F23" s="14"/>
      <c r="G23" s="14"/>
      <c r="H23" s="18"/>
      <c r="I23" s="19"/>
      <c r="J23" s="19"/>
      <c r="K23" s="19"/>
    </row>
    <row r="24" spans="1:11" ht="34.5" customHeight="1">
      <c r="A24" s="16" t="s">
        <v>38</v>
      </c>
      <c r="B24" s="145" t="s">
        <v>39</v>
      </c>
      <c r="C24" s="146"/>
      <c r="D24" s="147"/>
      <c r="E24" s="16"/>
      <c r="F24" s="14"/>
      <c r="G24" s="14"/>
      <c r="H24" s="18"/>
      <c r="I24" s="19"/>
      <c r="J24" s="19"/>
      <c r="K24" s="19"/>
    </row>
    <row r="25" spans="1:11" ht="50.25" customHeight="1">
      <c r="A25" s="16">
        <v>3</v>
      </c>
      <c r="B25" s="149" t="s">
        <v>40</v>
      </c>
      <c r="C25" s="146"/>
      <c r="D25" s="147"/>
      <c r="E25" s="13">
        <f>5-(E26+E27)</f>
        <v>5</v>
      </c>
      <c r="F25" s="14">
        <f t="shared" ref="F25:G25" si="3">ROUND(5-(F26+F27),1)</f>
        <v>5</v>
      </c>
      <c r="G25" s="15">
        <f t="shared" si="3"/>
        <v>5</v>
      </c>
      <c r="H25" s="16"/>
      <c r="I25" s="17"/>
      <c r="J25" s="17"/>
      <c r="K25" s="17"/>
    </row>
    <row r="26" spans="1:11" ht="98.25" customHeight="1">
      <c r="A26" s="16" t="s">
        <v>41</v>
      </c>
      <c r="B26" s="145" t="s">
        <v>125</v>
      </c>
      <c r="C26" s="146"/>
      <c r="D26" s="147"/>
      <c r="E26" s="16"/>
      <c r="F26" s="16"/>
      <c r="G26" s="18"/>
      <c r="H26" s="18"/>
      <c r="I26" s="19"/>
      <c r="J26" s="19"/>
      <c r="K26" s="19"/>
    </row>
    <row r="27" spans="1:11" ht="54.75" customHeight="1">
      <c r="A27" s="16" t="s">
        <v>43</v>
      </c>
      <c r="B27" s="145" t="s">
        <v>44</v>
      </c>
      <c r="C27" s="146"/>
      <c r="D27" s="147"/>
      <c r="E27" s="16"/>
      <c r="F27" s="16"/>
      <c r="G27" s="18"/>
      <c r="H27" s="18"/>
      <c r="I27" s="19"/>
      <c r="J27" s="19"/>
      <c r="K27" s="19"/>
    </row>
    <row r="28" spans="1:11" ht="149.25" customHeight="1">
      <c r="A28" s="21">
        <v>4</v>
      </c>
      <c r="B28" s="149" t="s">
        <v>45</v>
      </c>
      <c r="C28" s="146"/>
      <c r="D28" s="147"/>
      <c r="E28" s="13">
        <f>4-(E29+E30+E31)</f>
        <v>4</v>
      </c>
      <c r="F28" s="14">
        <f t="shared" ref="F28:G28" si="4">ROUND(4-(F29+F30+F31),1)</f>
        <v>4</v>
      </c>
      <c r="G28" s="15">
        <f t="shared" si="4"/>
        <v>4</v>
      </c>
      <c r="H28" s="20"/>
      <c r="I28" s="19"/>
      <c r="J28" s="19"/>
      <c r="K28" s="19"/>
    </row>
    <row r="29" spans="1:11" ht="49.5" customHeight="1">
      <c r="A29" s="16" t="s">
        <v>46</v>
      </c>
      <c r="B29" s="145" t="s">
        <v>47</v>
      </c>
      <c r="C29" s="146"/>
      <c r="D29" s="147"/>
      <c r="E29" s="16"/>
      <c r="F29" s="16"/>
      <c r="G29" s="18"/>
      <c r="H29" s="18"/>
      <c r="I29" s="19"/>
      <c r="J29" s="19"/>
      <c r="K29" s="19"/>
    </row>
    <row r="30" spans="1:11" ht="54" customHeight="1">
      <c r="A30" s="16" t="s">
        <v>48</v>
      </c>
      <c r="B30" s="145" t="s">
        <v>49</v>
      </c>
      <c r="C30" s="146"/>
      <c r="D30" s="147"/>
      <c r="E30" s="16"/>
      <c r="F30" s="16"/>
      <c r="G30" s="18"/>
      <c r="H30" s="18"/>
      <c r="I30" s="19"/>
      <c r="J30" s="19"/>
      <c r="K30" s="19"/>
    </row>
    <row r="31" spans="1:11" ht="50.25" customHeight="1">
      <c r="A31" s="16" t="s">
        <v>50</v>
      </c>
      <c r="B31" s="145" t="s">
        <v>51</v>
      </c>
      <c r="C31" s="146"/>
      <c r="D31" s="147"/>
      <c r="E31" s="16"/>
      <c r="F31" s="16"/>
      <c r="G31" s="18"/>
      <c r="H31" s="18"/>
      <c r="I31" s="19"/>
      <c r="J31" s="19"/>
      <c r="K31" s="19"/>
    </row>
    <row r="32" spans="1:11" ht="27.75" customHeight="1">
      <c r="A32" s="9" t="s">
        <v>52</v>
      </c>
      <c r="B32" s="149" t="s">
        <v>126</v>
      </c>
      <c r="C32" s="146"/>
      <c r="D32" s="147"/>
      <c r="E32" s="13">
        <f>E33+E35+E37+E39+E41+E43</f>
        <v>20</v>
      </c>
      <c r="F32" s="14">
        <f t="shared" ref="F32:G32" si="5">ROUND(F33+F35+F37+F39+F41+F43,1)</f>
        <v>14</v>
      </c>
      <c r="G32" s="15">
        <f t="shared" si="5"/>
        <v>0</v>
      </c>
      <c r="H32" s="9"/>
      <c r="I32" s="4"/>
      <c r="J32" s="4"/>
      <c r="K32" s="4"/>
    </row>
    <row r="33" spans="1:11" ht="49.5" customHeight="1">
      <c r="A33" s="16">
        <v>5</v>
      </c>
      <c r="B33" s="149" t="s">
        <v>54</v>
      </c>
      <c r="C33" s="146"/>
      <c r="D33" s="147"/>
      <c r="E33" s="13">
        <v>1</v>
      </c>
      <c r="F33" s="14">
        <f>IF(F34&gt;1,"1",F34)</f>
        <v>0</v>
      </c>
      <c r="G33" s="15">
        <f>G34</f>
        <v>0</v>
      </c>
      <c r="H33" s="16"/>
      <c r="I33" s="17"/>
      <c r="J33" s="17"/>
      <c r="K33" s="17"/>
    </row>
    <row r="34" spans="1:11" ht="57" customHeight="1">
      <c r="A34" s="16"/>
      <c r="B34" s="145" t="s">
        <v>55</v>
      </c>
      <c r="C34" s="146"/>
      <c r="D34" s="147"/>
      <c r="E34" s="13"/>
      <c r="F34" s="14"/>
      <c r="G34" s="15"/>
      <c r="H34" s="16"/>
      <c r="I34" s="17"/>
      <c r="J34" s="17"/>
      <c r="K34" s="17"/>
    </row>
    <row r="35" spans="1:11" ht="51.75" customHeight="1">
      <c r="A35" s="16">
        <v>6</v>
      </c>
      <c r="B35" s="149" t="s">
        <v>56</v>
      </c>
      <c r="C35" s="146"/>
      <c r="D35" s="147"/>
      <c r="E35" s="13">
        <v>2</v>
      </c>
      <c r="F35" s="14">
        <f>IF(F36&gt;2,"2",F36)</f>
        <v>2</v>
      </c>
      <c r="G35" s="15">
        <f>G36</f>
        <v>0</v>
      </c>
      <c r="H35" s="16"/>
      <c r="I35" s="17"/>
      <c r="J35" s="17"/>
      <c r="K35" s="17"/>
    </row>
    <row r="36" spans="1:11" ht="56.25" customHeight="1">
      <c r="A36" s="16"/>
      <c r="B36" s="145" t="s">
        <v>57</v>
      </c>
      <c r="C36" s="146"/>
      <c r="D36" s="147"/>
      <c r="E36" s="13"/>
      <c r="F36" s="14">
        <v>2</v>
      </c>
      <c r="G36" s="15"/>
      <c r="H36" s="16"/>
      <c r="I36" s="17"/>
      <c r="J36" s="17"/>
      <c r="K36" s="17"/>
    </row>
    <row r="37" spans="1:11" ht="51.75" customHeight="1">
      <c r="A37" s="16">
        <v>7</v>
      </c>
      <c r="B37" s="149" t="s">
        <v>58</v>
      </c>
      <c r="C37" s="146"/>
      <c r="D37" s="147"/>
      <c r="E37" s="13">
        <v>2</v>
      </c>
      <c r="F37" s="14">
        <f>IF(F38&gt;2,"2",F38)</f>
        <v>0</v>
      </c>
      <c r="G37" s="15">
        <f>G38</f>
        <v>0</v>
      </c>
      <c r="H37" s="16"/>
      <c r="I37" s="17"/>
      <c r="J37" s="17"/>
      <c r="K37" s="17"/>
    </row>
    <row r="38" spans="1:11" ht="75.75" customHeight="1">
      <c r="A38" s="16"/>
      <c r="B38" s="145" t="s">
        <v>59</v>
      </c>
      <c r="C38" s="146"/>
      <c r="D38" s="147"/>
      <c r="E38" s="13"/>
      <c r="F38" s="14"/>
      <c r="G38" s="15"/>
      <c r="H38" s="16"/>
      <c r="I38" s="17"/>
      <c r="J38" s="17"/>
      <c r="K38" s="17"/>
    </row>
    <row r="39" spans="1:11" ht="58.5" customHeight="1">
      <c r="A39" s="16">
        <v>8</v>
      </c>
      <c r="B39" s="149" t="s">
        <v>60</v>
      </c>
      <c r="C39" s="146"/>
      <c r="D39" s="147"/>
      <c r="E39" s="13">
        <v>2</v>
      </c>
      <c r="F39" s="14">
        <f>IF(F40&gt;2,"2",F40)</f>
        <v>2</v>
      </c>
      <c r="G39" s="15">
        <f>G40</f>
        <v>0</v>
      </c>
      <c r="H39" s="16"/>
      <c r="I39" s="17"/>
      <c r="J39" s="17"/>
      <c r="K39" s="17"/>
    </row>
    <row r="40" spans="1:11" ht="70.5" customHeight="1">
      <c r="A40" s="16"/>
      <c r="B40" s="145" t="s">
        <v>61</v>
      </c>
      <c r="C40" s="146"/>
      <c r="D40" s="147"/>
      <c r="E40" s="13"/>
      <c r="F40" s="14">
        <v>2</v>
      </c>
      <c r="G40" s="15"/>
      <c r="H40" s="16"/>
      <c r="I40" s="17"/>
      <c r="J40" s="17"/>
      <c r="K40" s="17"/>
    </row>
    <row r="41" spans="1:11" ht="129.75" customHeight="1">
      <c r="A41" s="16">
        <v>9</v>
      </c>
      <c r="B41" s="149" t="s">
        <v>127</v>
      </c>
      <c r="C41" s="146"/>
      <c r="D41" s="147"/>
      <c r="E41" s="13">
        <v>8</v>
      </c>
      <c r="F41" s="14" t="str">
        <f>IF(F42&gt;=8,"8",IF(F42&lt;8,"0"))</f>
        <v>8</v>
      </c>
      <c r="G41" s="15">
        <f>G42</f>
        <v>0</v>
      </c>
      <c r="H41" s="16"/>
      <c r="I41" s="17"/>
      <c r="J41" s="17"/>
      <c r="K41" s="17"/>
    </row>
    <row r="42" spans="1:11" ht="186" customHeight="1">
      <c r="A42" s="16"/>
      <c r="B42" s="145" t="s">
        <v>63</v>
      </c>
      <c r="C42" s="146"/>
      <c r="D42" s="147"/>
      <c r="E42" s="13"/>
      <c r="F42" s="14">
        <v>8</v>
      </c>
      <c r="G42" s="15"/>
      <c r="H42" s="16"/>
      <c r="I42" s="17"/>
      <c r="J42" s="17"/>
      <c r="K42" s="17"/>
    </row>
    <row r="43" spans="1:11" ht="55.5" customHeight="1">
      <c r="A43" s="16">
        <v>10</v>
      </c>
      <c r="B43" s="149" t="s">
        <v>128</v>
      </c>
      <c r="C43" s="146"/>
      <c r="D43" s="147"/>
      <c r="E43" s="13">
        <v>5</v>
      </c>
      <c r="F43" s="14">
        <f t="shared" ref="F43:G43" si="6">ROUND(IF((F44+F45)&gt;5,"5",(F44+F45)),1)</f>
        <v>2</v>
      </c>
      <c r="G43" s="15">
        <f t="shared" si="6"/>
        <v>0</v>
      </c>
      <c r="H43" s="16"/>
      <c r="I43" s="17"/>
      <c r="J43" s="17"/>
      <c r="K43" s="17"/>
    </row>
    <row r="44" spans="1:11" ht="108" customHeight="1">
      <c r="A44" s="16" t="s">
        <v>65</v>
      </c>
      <c r="B44" s="145" t="s">
        <v>66</v>
      </c>
      <c r="C44" s="146"/>
      <c r="D44" s="147"/>
      <c r="E44" s="13"/>
      <c r="F44" s="14"/>
      <c r="G44" s="15"/>
      <c r="H44" s="16"/>
      <c r="I44" s="17"/>
      <c r="J44" s="17"/>
      <c r="K44" s="17"/>
    </row>
    <row r="45" spans="1:11" ht="82.5" customHeight="1">
      <c r="A45" s="16" t="s">
        <v>67</v>
      </c>
      <c r="B45" s="145" t="s">
        <v>68</v>
      </c>
      <c r="C45" s="146"/>
      <c r="D45" s="147"/>
      <c r="E45" s="13"/>
      <c r="F45" s="14">
        <v>2</v>
      </c>
      <c r="G45" s="15"/>
      <c r="H45" s="16"/>
      <c r="I45" s="17"/>
      <c r="J45" s="17"/>
      <c r="K45" s="17"/>
    </row>
    <row r="46" spans="1:11" ht="60.75" customHeight="1">
      <c r="A46" s="9" t="s">
        <v>69</v>
      </c>
      <c r="B46" s="149" t="s">
        <v>129</v>
      </c>
      <c r="C46" s="146"/>
      <c r="D46" s="147"/>
      <c r="E46" s="13">
        <v>60</v>
      </c>
      <c r="F46" s="14">
        <f t="shared" ref="F46:G46" si="7">SUM(F47:F52)</f>
        <v>60</v>
      </c>
      <c r="G46" s="15">
        <f t="shared" si="7"/>
        <v>0</v>
      </c>
      <c r="H46" s="9"/>
      <c r="I46" s="4"/>
      <c r="J46" s="4"/>
      <c r="K46" s="4"/>
    </row>
    <row r="47" spans="1:11" ht="34.5" customHeight="1">
      <c r="A47" s="16"/>
      <c r="B47" s="145" t="s">
        <v>71</v>
      </c>
      <c r="C47" s="146"/>
      <c r="D47" s="147"/>
      <c r="E47" s="16">
        <v>60</v>
      </c>
      <c r="F47" s="16">
        <v>60</v>
      </c>
      <c r="G47" s="16"/>
      <c r="H47" s="16"/>
      <c r="I47" s="17"/>
      <c r="J47" s="17"/>
      <c r="K47" s="17"/>
    </row>
    <row r="48" spans="1:11" ht="34.5" customHeight="1">
      <c r="A48" s="16"/>
      <c r="B48" s="145" t="s">
        <v>72</v>
      </c>
      <c r="C48" s="146"/>
      <c r="D48" s="147"/>
      <c r="E48" s="16">
        <v>50</v>
      </c>
      <c r="F48" s="16"/>
      <c r="G48" s="16"/>
      <c r="H48" s="16"/>
      <c r="I48" s="17"/>
      <c r="J48" s="17"/>
      <c r="K48" s="17"/>
    </row>
    <row r="49" spans="1:11" ht="34.5" customHeight="1">
      <c r="A49" s="16"/>
      <c r="B49" s="145" t="s">
        <v>73</v>
      </c>
      <c r="C49" s="146"/>
      <c r="D49" s="147"/>
      <c r="E49" s="16">
        <v>40</v>
      </c>
      <c r="F49" s="16"/>
      <c r="G49" s="16"/>
      <c r="H49" s="16"/>
      <c r="I49" s="17"/>
      <c r="J49" s="17"/>
      <c r="K49" s="17"/>
    </row>
    <row r="50" spans="1:11" ht="34.5" customHeight="1">
      <c r="A50" s="16"/>
      <c r="B50" s="145" t="s">
        <v>74</v>
      </c>
      <c r="C50" s="146"/>
      <c r="D50" s="147"/>
      <c r="E50" s="16">
        <v>30</v>
      </c>
      <c r="F50" s="16"/>
      <c r="G50" s="16"/>
      <c r="H50" s="16"/>
      <c r="I50" s="17"/>
      <c r="J50" s="17"/>
      <c r="K50" s="17"/>
    </row>
    <row r="51" spans="1:11" ht="34.5" customHeight="1">
      <c r="A51" s="16"/>
      <c r="B51" s="145" t="s">
        <v>75</v>
      </c>
      <c r="C51" s="146"/>
      <c r="D51" s="147"/>
      <c r="E51" s="16">
        <v>20</v>
      </c>
      <c r="F51" s="16"/>
      <c r="G51" s="16"/>
      <c r="H51" s="16"/>
      <c r="I51" s="17"/>
      <c r="J51" s="17"/>
      <c r="K51" s="17"/>
    </row>
    <row r="52" spans="1:11" ht="34.5" customHeight="1">
      <c r="A52" s="16"/>
      <c r="B52" s="145" t="s">
        <v>76</v>
      </c>
      <c r="C52" s="146"/>
      <c r="D52" s="147"/>
      <c r="E52" s="16">
        <v>0</v>
      </c>
      <c r="F52" s="16"/>
      <c r="G52" s="16"/>
      <c r="H52" s="16"/>
      <c r="I52" s="17"/>
      <c r="J52" s="17"/>
      <c r="K52" s="17"/>
    </row>
    <row r="53" spans="1:11" ht="34.5" customHeight="1">
      <c r="A53" s="9"/>
      <c r="B53" s="148" t="s">
        <v>77</v>
      </c>
      <c r="C53" s="146"/>
      <c r="D53" s="147"/>
      <c r="E53" s="9">
        <f t="shared" ref="E53:G53" si="8">E14+E32+E46</f>
        <v>100</v>
      </c>
      <c r="F53" s="22">
        <f t="shared" si="8"/>
        <v>94</v>
      </c>
      <c r="G53" s="15">
        <f t="shared" si="8"/>
        <v>20</v>
      </c>
      <c r="H53" s="9"/>
      <c r="I53" s="4"/>
      <c r="J53" s="4"/>
      <c r="K53" s="4"/>
    </row>
    <row r="54" spans="1:11" ht="34.5" customHeight="1">
      <c r="A54" s="23"/>
      <c r="B54" s="165" t="s">
        <v>78</v>
      </c>
      <c r="C54" s="146"/>
      <c r="D54" s="147"/>
      <c r="E54" s="23"/>
      <c r="F54" s="23"/>
      <c r="G54" s="23"/>
      <c r="H54" s="23"/>
      <c r="I54" s="1"/>
      <c r="J54" s="1"/>
      <c r="K54" s="1"/>
    </row>
    <row r="55" spans="1:11" ht="45.75" customHeight="1">
      <c r="A55" s="23"/>
      <c r="B55" s="148" t="s">
        <v>130</v>
      </c>
      <c r="C55" s="146"/>
      <c r="D55" s="147"/>
      <c r="E55" s="9">
        <f>E53-E54</f>
        <v>100</v>
      </c>
      <c r="F55" s="22">
        <f t="shared" ref="F55:G55" si="9">ROUND(F53-F54,1)</f>
        <v>94</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150" t="s">
        <v>80</v>
      </c>
      <c r="C57" s="151"/>
      <c r="D57" s="151"/>
      <c r="E57" s="1"/>
      <c r="F57" s="1"/>
      <c r="G57" s="1"/>
      <c r="H57" s="1"/>
      <c r="I57" s="1"/>
      <c r="J57" s="1"/>
      <c r="K57" s="1"/>
    </row>
    <row r="58" spans="1:11" ht="32.25" customHeight="1">
      <c r="A58" s="166" t="s">
        <v>81</v>
      </c>
      <c r="B58" s="159"/>
      <c r="C58" s="167"/>
      <c r="D58" s="170" t="s">
        <v>82</v>
      </c>
      <c r="E58" s="156" t="s">
        <v>83</v>
      </c>
      <c r="F58" s="147"/>
      <c r="G58" s="156" t="s">
        <v>131</v>
      </c>
      <c r="H58" s="147"/>
      <c r="I58" s="6"/>
      <c r="J58" s="6"/>
      <c r="K58" s="6"/>
    </row>
    <row r="59" spans="1:11" ht="15.75" customHeight="1">
      <c r="A59" s="168"/>
      <c r="B59" s="163"/>
      <c r="C59" s="169"/>
      <c r="D59" s="171"/>
      <c r="E59" s="10" t="s">
        <v>85</v>
      </c>
      <c r="F59" s="10" t="s">
        <v>86</v>
      </c>
      <c r="G59" s="10" t="s">
        <v>87</v>
      </c>
      <c r="H59" s="10" t="s">
        <v>88</v>
      </c>
      <c r="I59" s="6"/>
      <c r="J59" s="6"/>
      <c r="K59" s="6"/>
    </row>
    <row r="60" spans="1:11" ht="33.75" customHeight="1">
      <c r="A60" s="160" t="s">
        <v>89</v>
      </c>
      <c r="B60" s="146"/>
      <c r="C60" s="147"/>
      <c r="D60" s="16" t="s">
        <v>90</v>
      </c>
      <c r="E60" s="24">
        <f>IF(AND(90&lt;=F55,F55&lt;100),F55,"")</f>
        <v>94</v>
      </c>
      <c r="F60" s="16" t="str">
        <f>IF(AND(90&lt;=G55,G55&lt;=100),G55,"")</f>
        <v/>
      </c>
      <c r="G60" s="16" t="str">
        <f t="shared" ref="G60:H60" si="10">IF(ISNUMBER(E60)=TRUE,"X","")</f>
        <v>X</v>
      </c>
      <c r="H60" s="16" t="str">
        <f t="shared" si="10"/>
        <v/>
      </c>
      <c r="I60" s="1"/>
      <c r="J60" s="1"/>
      <c r="K60" s="1"/>
    </row>
    <row r="61" spans="1:11" ht="45.75" customHeight="1">
      <c r="A61" s="160" t="s">
        <v>91</v>
      </c>
      <c r="B61" s="146"/>
      <c r="C61" s="147"/>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160" t="s">
        <v>93</v>
      </c>
      <c r="B62" s="146"/>
      <c r="C62" s="147"/>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160" t="s">
        <v>95</v>
      </c>
      <c r="B63" s="146"/>
      <c r="C63" s="147"/>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161" t="s">
        <v>97</v>
      </c>
      <c r="E65" s="151"/>
      <c r="F65" s="151"/>
      <c r="G65" s="151"/>
      <c r="H65" s="151"/>
      <c r="I65" s="27"/>
      <c r="J65" s="27"/>
      <c r="K65" s="27"/>
    </row>
    <row r="66" spans="1:11" ht="35.25" customHeight="1">
      <c r="A66" s="4"/>
      <c r="B66" s="4"/>
      <c r="C66" s="4"/>
      <c r="D66" s="29"/>
      <c r="E66" s="153" t="s">
        <v>132</v>
      </c>
      <c r="F66" s="151"/>
      <c r="G66" s="151"/>
      <c r="H66" s="151"/>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31" t="s">
        <v>133</v>
      </c>
      <c r="G69" s="1"/>
      <c r="H69" s="1"/>
      <c r="I69" s="1"/>
      <c r="J69" s="1"/>
      <c r="K69" s="1"/>
    </row>
    <row r="70" spans="1:11" ht="15.75" customHeight="1">
      <c r="A70" s="1"/>
      <c r="B70" s="2"/>
      <c r="C70" s="1"/>
      <c r="D70" s="1"/>
      <c r="E70" s="1"/>
      <c r="F70" s="1"/>
      <c r="G70" s="1"/>
      <c r="H70" s="1"/>
      <c r="I70" s="1"/>
      <c r="J70" s="1"/>
      <c r="K70" s="1"/>
    </row>
    <row r="71" spans="1:11" ht="24.75" customHeight="1">
      <c r="A71" s="1"/>
      <c r="B71" s="162" t="s">
        <v>100</v>
      </c>
      <c r="C71" s="163"/>
      <c r="D71" s="163"/>
      <c r="E71" s="163"/>
      <c r="F71" s="163"/>
      <c r="G71" s="163"/>
      <c r="H71" s="163"/>
      <c r="I71" s="1"/>
      <c r="J71" s="1"/>
      <c r="K71" s="1"/>
    </row>
    <row r="72" spans="1:11" ht="106.5" customHeight="1">
      <c r="A72" s="1"/>
      <c r="B72" s="157" t="s">
        <v>101</v>
      </c>
      <c r="C72" s="146"/>
      <c r="D72" s="146"/>
      <c r="E72" s="146"/>
      <c r="F72" s="146"/>
      <c r="G72" s="146"/>
      <c r="H72" s="147"/>
      <c r="I72" s="1"/>
      <c r="J72" s="1"/>
      <c r="K72" s="1"/>
    </row>
    <row r="73" spans="1:11" ht="24.75" customHeight="1">
      <c r="A73" s="1"/>
      <c r="B73" s="32"/>
      <c r="C73" s="1"/>
      <c r="D73" s="158" t="s">
        <v>102</v>
      </c>
      <c r="E73" s="159"/>
      <c r="F73" s="159"/>
      <c r="G73" s="159"/>
      <c r="H73" s="159"/>
      <c r="I73" s="1"/>
      <c r="J73" s="1"/>
      <c r="K73" s="1"/>
    </row>
    <row r="74" spans="1:11" ht="21" customHeight="1">
      <c r="A74" s="1"/>
      <c r="B74" s="29"/>
      <c r="C74" s="1"/>
      <c r="D74" s="154" t="s">
        <v>103</v>
      </c>
      <c r="E74" s="151"/>
      <c r="F74" s="151"/>
      <c r="G74" s="151"/>
      <c r="H74" s="15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xr:uid="{00000000-0009-0000-0000-000008000000}"/>
  <mergeCells count="66">
    <mergeCell ref="B54:D54"/>
    <mergeCell ref="B55:D55"/>
    <mergeCell ref="B57:D57"/>
    <mergeCell ref="A58:C59"/>
    <mergeCell ref="D58:D59"/>
    <mergeCell ref="E58:F58"/>
    <mergeCell ref="G58:H58"/>
    <mergeCell ref="B72:H72"/>
    <mergeCell ref="D73:H73"/>
    <mergeCell ref="D74:H74"/>
    <mergeCell ref="A60:C60"/>
    <mergeCell ref="A61:C61"/>
    <mergeCell ref="A62:C62"/>
    <mergeCell ref="A63:C63"/>
    <mergeCell ref="D65:H65"/>
    <mergeCell ref="E66:H66"/>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39" header="0" footer="0"/>
  <pageSetup paperSize="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K1000"/>
  <sheetViews>
    <sheetView workbookViewId="0"/>
  </sheetViews>
  <sheetFormatPr defaultColWidth="14.42578125" defaultRowHeight="15" customHeight="1"/>
  <cols>
    <col min="1" max="1" width="5.42578125" customWidth="1"/>
    <col min="2" max="2" width="27.140625" customWidth="1"/>
    <col min="3" max="3" width="11" customWidth="1"/>
    <col min="4" max="4" width="10.5703125" customWidth="1"/>
    <col min="5" max="5" width="9.7109375" customWidth="1"/>
    <col min="6" max="6" width="10.5703125" customWidth="1"/>
    <col min="7" max="7" width="10.140625" customWidth="1"/>
    <col min="8" max="8" width="13.85546875" customWidth="1"/>
    <col min="9" max="11" width="8.7109375" customWidth="1"/>
  </cols>
  <sheetData>
    <row r="1" spans="1:11" ht="15.75" customHeight="1">
      <c r="A1" s="1"/>
      <c r="B1" s="2"/>
      <c r="C1" s="1"/>
      <c r="D1" s="1"/>
      <c r="E1" s="1"/>
      <c r="F1" s="1"/>
      <c r="G1" s="1"/>
      <c r="H1" s="3" t="s">
        <v>134</v>
      </c>
      <c r="I1" s="1"/>
      <c r="J1" s="1"/>
      <c r="K1" s="1"/>
    </row>
    <row r="2" spans="1:11" ht="48.75" customHeight="1">
      <c r="A2" s="153" t="s">
        <v>135</v>
      </c>
      <c r="B2" s="151"/>
      <c r="C2" s="151"/>
      <c r="D2" s="1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155" t="s">
        <v>136</v>
      </c>
      <c r="B5" s="151"/>
      <c r="C5" s="151"/>
      <c r="D5" s="151"/>
      <c r="E5" s="151"/>
      <c r="F5" s="151"/>
      <c r="G5" s="151"/>
      <c r="H5" s="151"/>
      <c r="I5" s="1"/>
      <c r="J5" s="1"/>
      <c r="K5" s="1"/>
    </row>
    <row r="6" spans="1:11" ht="12" customHeight="1">
      <c r="A6" s="1"/>
      <c r="B6" s="2"/>
      <c r="C6" s="1"/>
      <c r="D6" s="1"/>
      <c r="E6" s="1"/>
      <c r="F6" s="1"/>
      <c r="G6" s="1"/>
      <c r="H6" s="1"/>
      <c r="I6" s="1"/>
      <c r="J6" s="1"/>
      <c r="K6" s="1"/>
    </row>
    <row r="7" spans="1:11" ht="24.75" customHeight="1">
      <c r="A7" s="6"/>
      <c r="B7" s="150" t="s">
        <v>137</v>
      </c>
      <c r="C7" s="151"/>
      <c r="D7" s="151"/>
      <c r="E7" s="151"/>
      <c r="F7" s="151"/>
      <c r="G7" s="151"/>
      <c r="H7" s="151"/>
      <c r="I7" s="6"/>
      <c r="J7" s="6"/>
      <c r="K7" s="6"/>
    </row>
    <row r="8" spans="1:11" ht="19.5" customHeight="1">
      <c r="A8" s="6"/>
      <c r="B8" s="150" t="s">
        <v>138</v>
      </c>
      <c r="C8" s="151"/>
      <c r="D8" s="151"/>
      <c r="E8" s="151"/>
      <c r="F8" s="151"/>
      <c r="G8" s="151"/>
      <c r="H8" s="151"/>
      <c r="I8" s="6"/>
      <c r="J8" s="6"/>
      <c r="K8" s="6"/>
    </row>
    <row r="9" spans="1:11" ht="19.5" customHeight="1">
      <c r="A9" s="6"/>
      <c r="B9" s="150" t="s">
        <v>139</v>
      </c>
      <c r="C9" s="151"/>
      <c r="D9" s="151"/>
      <c r="E9" s="151"/>
      <c r="F9" s="151"/>
      <c r="G9" s="151"/>
      <c r="H9" s="151"/>
      <c r="I9" s="6"/>
      <c r="J9" s="6"/>
      <c r="K9" s="6"/>
    </row>
    <row r="10" spans="1:11" ht="19.5" customHeight="1">
      <c r="A10" s="6"/>
      <c r="B10" s="8" t="s">
        <v>140</v>
      </c>
      <c r="C10" s="8"/>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93.75" customHeight="1">
      <c r="A14" s="9" t="s">
        <v>20</v>
      </c>
      <c r="B14" s="149" t="s">
        <v>141</v>
      </c>
      <c r="C14" s="146"/>
      <c r="D14" s="147"/>
      <c r="E14" s="13">
        <f>E15+E19+E25+E28</f>
        <v>20</v>
      </c>
      <c r="F14" s="14">
        <f t="shared" ref="F14:G14" si="0">ROUND(F15+F19+F25+F28,1)</f>
        <v>20</v>
      </c>
      <c r="G14" s="15">
        <f t="shared" si="0"/>
        <v>20</v>
      </c>
      <c r="H14" s="9"/>
      <c r="I14" s="4"/>
      <c r="J14" s="4"/>
      <c r="K14" s="4"/>
    </row>
    <row r="15" spans="1:11" ht="33.75" customHeight="1">
      <c r="A15" s="16">
        <v>1</v>
      </c>
      <c r="B15" s="149" t="s">
        <v>22</v>
      </c>
      <c r="C15" s="146"/>
      <c r="D15" s="147"/>
      <c r="E15" s="13">
        <f>5-(E16+E17+E18)</f>
        <v>5</v>
      </c>
      <c r="F15" s="14">
        <f t="shared" ref="F15:G15" si="1">ROUND(5-(F16+F17+F18),1)</f>
        <v>5</v>
      </c>
      <c r="G15" s="15">
        <f t="shared" si="1"/>
        <v>5</v>
      </c>
      <c r="H15" s="16"/>
      <c r="I15" s="17"/>
      <c r="J15" s="17"/>
      <c r="K15" s="17"/>
    </row>
    <row r="16" spans="1:11" ht="115.5" customHeight="1">
      <c r="A16" s="16" t="s">
        <v>23</v>
      </c>
      <c r="B16" s="145" t="s">
        <v>24</v>
      </c>
      <c r="C16" s="146"/>
      <c r="D16" s="147"/>
      <c r="E16" s="16"/>
      <c r="F16" s="16"/>
      <c r="G16" s="16"/>
      <c r="H16" s="16"/>
      <c r="I16" s="17"/>
      <c r="J16" s="17"/>
      <c r="K16" s="17"/>
    </row>
    <row r="17" spans="1:11" ht="102" customHeight="1">
      <c r="A17" s="16" t="s">
        <v>25</v>
      </c>
      <c r="B17" s="145" t="s">
        <v>142</v>
      </c>
      <c r="C17" s="146"/>
      <c r="D17" s="147"/>
      <c r="E17" s="16"/>
      <c r="F17" s="16"/>
      <c r="G17" s="18"/>
      <c r="H17" s="18"/>
      <c r="I17" s="19"/>
      <c r="J17" s="19"/>
      <c r="K17" s="19"/>
    </row>
    <row r="18" spans="1:11" ht="92.25" customHeight="1">
      <c r="A18" s="16" t="s">
        <v>27</v>
      </c>
      <c r="B18" s="145" t="s">
        <v>143</v>
      </c>
      <c r="C18" s="146"/>
      <c r="D18" s="147"/>
      <c r="E18" s="16"/>
      <c r="F18" s="16"/>
      <c r="G18" s="18"/>
      <c r="H18" s="18"/>
      <c r="I18" s="19"/>
      <c r="J18" s="19"/>
      <c r="K18" s="19"/>
    </row>
    <row r="19" spans="1:11" ht="52.5" customHeight="1">
      <c r="A19" s="16">
        <v>2</v>
      </c>
      <c r="B19" s="149" t="s">
        <v>29</v>
      </c>
      <c r="C19" s="146"/>
      <c r="D19" s="147"/>
      <c r="E19" s="13">
        <f>6-(E20+E21+E22+E23+E24)</f>
        <v>6</v>
      </c>
      <c r="F19" s="14">
        <f t="shared" ref="F19:G19" si="2">ROUND(6-(F20+F21+F22+F23+F24),1)</f>
        <v>6</v>
      </c>
      <c r="G19" s="15">
        <f t="shared" si="2"/>
        <v>6</v>
      </c>
      <c r="H19" s="20"/>
      <c r="I19" s="19"/>
      <c r="J19" s="19"/>
      <c r="K19" s="19"/>
    </row>
    <row r="20" spans="1:11" ht="39.75" customHeight="1">
      <c r="A20" s="16" t="s">
        <v>30</v>
      </c>
      <c r="B20" s="145" t="s">
        <v>31</v>
      </c>
      <c r="C20" s="146"/>
      <c r="D20" s="147"/>
      <c r="E20" s="16"/>
      <c r="F20" s="16"/>
      <c r="G20" s="18"/>
      <c r="H20" s="18"/>
      <c r="I20" s="19"/>
      <c r="J20" s="19"/>
      <c r="K20" s="19"/>
    </row>
    <row r="21" spans="1:11" ht="57" customHeight="1">
      <c r="A21" s="16" t="s">
        <v>32</v>
      </c>
      <c r="B21" s="145" t="s">
        <v>33</v>
      </c>
      <c r="C21" s="146"/>
      <c r="D21" s="147"/>
      <c r="E21" s="16"/>
      <c r="F21" s="16"/>
      <c r="G21" s="34"/>
      <c r="H21" s="18"/>
      <c r="I21" s="19"/>
      <c r="J21" s="19"/>
      <c r="K21" s="19"/>
    </row>
    <row r="22" spans="1:11" ht="52.5" customHeight="1">
      <c r="A22" s="16" t="s">
        <v>34</v>
      </c>
      <c r="B22" s="145" t="s">
        <v>144</v>
      </c>
      <c r="C22" s="146"/>
      <c r="D22" s="147"/>
      <c r="E22" s="16"/>
      <c r="F22" s="16"/>
      <c r="G22" s="35"/>
      <c r="H22" s="18"/>
      <c r="I22" s="19"/>
      <c r="J22" s="19"/>
      <c r="K22" s="19"/>
    </row>
    <row r="23" spans="1:11" ht="70.5" customHeight="1">
      <c r="A23" s="16" t="s">
        <v>36</v>
      </c>
      <c r="B23" s="145" t="s">
        <v>145</v>
      </c>
      <c r="C23" s="146"/>
      <c r="D23" s="147"/>
      <c r="E23" s="16"/>
      <c r="F23" s="16"/>
      <c r="G23" s="35"/>
      <c r="H23" s="18"/>
      <c r="I23" s="19"/>
      <c r="J23" s="19"/>
      <c r="K23" s="19"/>
    </row>
    <row r="24" spans="1:11" ht="42.75" customHeight="1">
      <c r="A24" s="16" t="s">
        <v>38</v>
      </c>
      <c r="B24" s="145" t="s">
        <v>146</v>
      </c>
      <c r="C24" s="146"/>
      <c r="D24" s="147"/>
      <c r="E24" s="16"/>
      <c r="F24" s="16"/>
      <c r="G24" s="18"/>
      <c r="H24" s="18"/>
      <c r="I24" s="19"/>
      <c r="J24" s="19"/>
      <c r="K24" s="19"/>
    </row>
    <row r="25" spans="1:11" ht="60.75" customHeight="1">
      <c r="A25" s="16">
        <v>3</v>
      </c>
      <c r="B25" s="149" t="s">
        <v>40</v>
      </c>
      <c r="C25" s="146"/>
      <c r="D25" s="147"/>
      <c r="E25" s="13">
        <f>5-(E26+E27)</f>
        <v>5</v>
      </c>
      <c r="F25" s="14">
        <f t="shared" ref="F25:G25" si="3">ROUND(5-(F26+F27),1)</f>
        <v>5</v>
      </c>
      <c r="G25" s="15">
        <f t="shared" si="3"/>
        <v>5</v>
      </c>
      <c r="H25" s="16"/>
      <c r="I25" s="17"/>
      <c r="J25" s="17"/>
      <c r="K25" s="17"/>
    </row>
    <row r="26" spans="1:11" ht="100.5" customHeight="1">
      <c r="A26" s="16" t="s">
        <v>41</v>
      </c>
      <c r="B26" s="145" t="s">
        <v>147</v>
      </c>
      <c r="C26" s="146"/>
      <c r="D26" s="147"/>
      <c r="E26" s="16"/>
      <c r="F26" s="16"/>
      <c r="G26" s="18"/>
      <c r="H26" s="18"/>
      <c r="I26" s="19"/>
      <c r="J26" s="19"/>
      <c r="K26" s="19"/>
    </row>
    <row r="27" spans="1:11" ht="54.75" customHeight="1">
      <c r="A27" s="16" t="s">
        <v>43</v>
      </c>
      <c r="B27" s="145" t="s">
        <v>148</v>
      </c>
      <c r="C27" s="146"/>
      <c r="D27" s="147"/>
      <c r="E27" s="16"/>
      <c r="F27" s="16"/>
      <c r="G27" s="18"/>
      <c r="H27" s="18"/>
      <c r="I27" s="19"/>
      <c r="J27" s="19"/>
      <c r="K27" s="19"/>
    </row>
    <row r="28" spans="1:11" ht="149.25" customHeight="1">
      <c r="A28" s="21">
        <v>4</v>
      </c>
      <c r="B28" s="149" t="s">
        <v>45</v>
      </c>
      <c r="C28" s="146"/>
      <c r="D28" s="147"/>
      <c r="E28" s="13">
        <f>4-(E29+E30+E31)</f>
        <v>4</v>
      </c>
      <c r="F28" s="14">
        <f t="shared" ref="F28:G28" si="4">ROUND(4-(F29+F30+F31),1)</f>
        <v>4</v>
      </c>
      <c r="G28" s="15">
        <f t="shared" si="4"/>
        <v>4</v>
      </c>
      <c r="H28" s="20"/>
      <c r="I28" s="19"/>
      <c r="J28" s="19"/>
      <c r="K28" s="19"/>
    </row>
    <row r="29" spans="1:11" ht="54" customHeight="1">
      <c r="A29" s="16" t="s">
        <v>46</v>
      </c>
      <c r="B29" s="145" t="s">
        <v>47</v>
      </c>
      <c r="C29" s="146"/>
      <c r="D29" s="147"/>
      <c r="E29" s="16"/>
      <c r="F29" s="16"/>
      <c r="G29" s="18"/>
      <c r="H29" s="18"/>
      <c r="I29" s="19"/>
      <c r="J29" s="19"/>
      <c r="K29" s="19"/>
    </row>
    <row r="30" spans="1:11" ht="60.75" customHeight="1">
      <c r="A30" s="16" t="s">
        <v>48</v>
      </c>
      <c r="B30" s="145" t="s">
        <v>49</v>
      </c>
      <c r="C30" s="146"/>
      <c r="D30" s="147"/>
      <c r="E30" s="16"/>
      <c r="F30" s="16"/>
      <c r="G30" s="18"/>
      <c r="H30" s="18"/>
      <c r="I30" s="19"/>
      <c r="J30" s="19"/>
      <c r="K30" s="19"/>
    </row>
    <row r="31" spans="1:11" ht="52.5" customHeight="1">
      <c r="A31" s="16" t="s">
        <v>50</v>
      </c>
      <c r="B31" s="145" t="s">
        <v>51</v>
      </c>
      <c r="C31" s="146"/>
      <c r="D31" s="147"/>
      <c r="E31" s="16"/>
      <c r="F31" s="16"/>
      <c r="G31" s="18"/>
      <c r="H31" s="18"/>
      <c r="I31" s="19"/>
      <c r="J31" s="19"/>
      <c r="K31" s="19"/>
    </row>
    <row r="32" spans="1:11" ht="27.75" customHeight="1">
      <c r="A32" s="9" t="s">
        <v>52</v>
      </c>
      <c r="B32" s="149" t="s">
        <v>149</v>
      </c>
      <c r="C32" s="146"/>
      <c r="D32" s="147"/>
      <c r="E32" s="13">
        <f>E33+E35+E37+E39+E41+E43</f>
        <v>20</v>
      </c>
      <c r="F32" s="14">
        <f t="shared" ref="F32:G32" si="5">ROUND(F33+F35+F37+F39+F41+F43,1)</f>
        <v>17</v>
      </c>
      <c r="G32" s="15">
        <f t="shared" si="5"/>
        <v>0</v>
      </c>
      <c r="H32" s="9"/>
      <c r="I32" s="4"/>
      <c r="J32" s="4"/>
      <c r="K32" s="4"/>
    </row>
    <row r="33" spans="1:11" ht="72.75" customHeight="1">
      <c r="A33" s="16">
        <v>5</v>
      </c>
      <c r="B33" s="149" t="s">
        <v>150</v>
      </c>
      <c r="C33" s="146"/>
      <c r="D33" s="147"/>
      <c r="E33" s="13">
        <v>1</v>
      </c>
      <c r="F33" s="14" t="str">
        <f>IF(F34&gt;1,"1",F34)</f>
        <v>1</v>
      </c>
      <c r="G33" s="15">
        <f>G34</f>
        <v>0</v>
      </c>
      <c r="H33" s="16"/>
      <c r="I33" s="17"/>
      <c r="J33" s="17"/>
      <c r="K33" s="17"/>
    </row>
    <row r="34" spans="1:11" ht="117.75" customHeight="1">
      <c r="A34" s="16"/>
      <c r="B34" s="145" t="s">
        <v>151</v>
      </c>
      <c r="C34" s="146"/>
      <c r="D34" s="147"/>
      <c r="E34" s="13"/>
      <c r="F34" s="14">
        <v>2</v>
      </c>
      <c r="G34" s="15"/>
      <c r="H34" s="16"/>
      <c r="I34" s="17"/>
      <c r="J34" s="17"/>
      <c r="K34" s="17"/>
    </row>
    <row r="35" spans="1:11" ht="35.25" customHeight="1">
      <c r="A35" s="16">
        <v>6</v>
      </c>
      <c r="B35" s="149" t="s">
        <v>152</v>
      </c>
      <c r="C35" s="146"/>
      <c r="D35" s="147"/>
      <c r="E35" s="13">
        <v>2</v>
      </c>
      <c r="F35" s="14">
        <f>IF(F36&gt;2,"2",F36)</f>
        <v>1</v>
      </c>
      <c r="G35" s="15">
        <f>G36</f>
        <v>0</v>
      </c>
      <c r="H35" s="16"/>
      <c r="I35" s="17"/>
      <c r="J35" s="17"/>
      <c r="K35" s="17"/>
    </row>
    <row r="36" spans="1:11" ht="60.75" customHeight="1">
      <c r="A36" s="16"/>
      <c r="B36" s="145" t="s">
        <v>153</v>
      </c>
      <c r="C36" s="146"/>
      <c r="D36" s="147"/>
      <c r="E36" s="13"/>
      <c r="F36" s="14">
        <v>1</v>
      </c>
      <c r="G36" s="15"/>
      <c r="H36" s="16" t="s">
        <v>154</v>
      </c>
      <c r="I36" s="17"/>
      <c r="J36" s="17"/>
      <c r="K36" s="17"/>
    </row>
    <row r="37" spans="1:11" ht="52.5" customHeight="1">
      <c r="A37" s="16">
        <v>7</v>
      </c>
      <c r="B37" s="149" t="s">
        <v>58</v>
      </c>
      <c r="C37" s="146"/>
      <c r="D37" s="147"/>
      <c r="E37" s="13">
        <v>2</v>
      </c>
      <c r="F37" s="14">
        <f>IF(F38&gt;2,"2",F38)</f>
        <v>0</v>
      </c>
      <c r="G37" s="15">
        <f>G38</f>
        <v>0</v>
      </c>
      <c r="H37" s="16"/>
      <c r="I37" s="17"/>
      <c r="J37" s="17"/>
      <c r="K37" s="17"/>
    </row>
    <row r="38" spans="1:11" ht="68.25" customHeight="1">
      <c r="A38" s="16"/>
      <c r="B38" s="145" t="s">
        <v>155</v>
      </c>
      <c r="C38" s="146"/>
      <c r="D38" s="147"/>
      <c r="E38" s="13"/>
      <c r="F38" s="14">
        <v>0</v>
      </c>
      <c r="G38" s="15"/>
      <c r="H38" s="16"/>
      <c r="I38" s="17"/>
      <c r="J38" s="17"/>
      <c r="K38" s="17"/>
    </row>
    <row r="39" spans="1:11" ht="61.5" customHeight="1">
      <c r="A39" s="16">
        <v>8</v>
      </c>
      <c r="B39" s="149" t="s">
        <v>60</v>
      </c>
      <c r="C39" s="146"/>
      <c r="D39" s="147"/>
      <c r="E39" s="13">
        <v>2</v>
      </c>
      <c r="F39" s="14">
        <f>IF(F40&gt;2,"2",F40)</f>
        <v>2</v>
      </c>
      <c r="G39" s="15">
        <f>G40</f>
        <v>0</v>
      </c>
      <c r="H39" s="16"/>
      <c r="I39" s="17"/>
      <c r="J39" s="17"/>
      <c r="K39" s="17"/>
    </row>
    <row r="40" spans="1:11" ht="70.5" customHeight="1">
      <c r="A40" s="16"/>
      <c r="B40" s="145" t="s">
        <v>156</v>
      </c>
      <c r="C40" s="146"/>
      <c r="D40" s="147"/>
      <c r="E40" s="13"/>
      <c r="F40" s="14">
        <v>2</v>
      </c>
      <c r="G40" s="15"/>
      <c r="H40" s="16"/>
      <c r="I40" s="17"/>
      <c r="J40" s="17"/>
      <c r="K40" s="17"/>
    </row>
    <row r="41" spans="1:11" ht="116.25" customHeight="1">
      <c r="A41" s="16">
        <v>9</v>
      </c>
      <c r="B41" s="149" t="s">
        <v>157</v>
      </c>
      <c r="C41" s="146"/>
      <c r="D41" s="147"/>
      <c r="E41" s="13">
        <v>8</v>
      </c>
      <c r="F41" s="14" t="str">
        <f>IF(F42&gt;=8,"8",IF(F42&lt;8,"0"))</f>
        <v>8</v>
      </c>
      <c r="G41" s="15">
        <f>G42</f>
        <v>0</v>
      </c>
      <c r="H41" s="16"/>
      <c r="I41" s="17"/>
      <c r="J41" s="17"/>
      <c r="K41" s="17"/>
    </row>
    <row r="42" spans="1:11" ht="127.5" customHeight="1">
      <c r="A42" s="16"/>
      <c r="B42" s="145" t="s">
        <v>158</v>
      </c>
      <c r="C42" s="146"/>
      <c r="D42" s="147"/>
      <c r="E42" s="13"/>
      <c r="F42" s="14">
        <v>8</v>
      </c>
      <c r="G42" s="15"/>
      <c r="H42" s="16" t="s">
        <v>159</v>
      </c>
      <c r="I42" s="17"/>
      <c r="J42" s="17"/>
      <c r="K42" s="17"/>
    </row>
    <row r="43" spans="1:11" ht="45" customHeight="1">
      <c r="A43" s="16">
        <v>10</v>
      </c>
      <c r="B43" s="149" t="s">
        <v>160</v>
      </c>
      <c r="C43" s="146"/>
      <c r="D43" s="147"/>
      <c r="E43" s="13">
        <v>5</v>
      </c>
      <c r="F43" s="14">
        <f>IF(F44&gt;5,"5",F44)</f>
        <v>5</v>
      </c>
      <c r="G43" s="15">
        <f>G44</f>
        <v>0</v>
      </c>
      <c r="H43" s="16"/>
      <c r="I43" s="17"/>
      <c r="J43" s="17"/>
      <c r="K43" s="17"/>
    </row>
    <row r="44" spans="1:11" ht="156.75" customHeight="1">
      <c r="A44" s="16"/>
      <c r="B44" s="145" t="s">
        <v>161</v>
      </c>
      <c r="C44" s="146"/>
      <c r="D44" s="147"/>
      <c r="E44" s="13"/>
      <c r="F44" s="14">
        <v>5</v>
      </c>
      <c r="G44" s="15"/>
      <c r="H44" s="16"/>
      <c r="I44" s="17"/>
      <c r="J44" s="17"/>
      <c r="K44" s="17"/>
    </row>
    <row r="45" spans="1:11" ht="61.5" customHeight="1">
      <c r="A45" s="9" t="s">
        <v>69</v>
      </c>
      <c r="B45" s="149" t="s">
        <v>162</v>
      </c>
      <c r="C45" s="146"/>
      <c r="D45" s="147"/>
      <c r="E45" s="13">
        <v>60</v>
      </c>
      <c r="F45" s="14">
        <f t="shared" ref="F45:G45" si="6">SUM(F46:F51)</f>
        <v>60</v>
      </c>
      <c r="G45" s="15">
        <f t="shared" si="6"/>
        <v>0</v>
      </c>
      <c r="H45" s="9"/>
      <c r="I45" s="4"/>
      <c r="J45" s="4"/>
      <c r="K45" s="4"/>
    </row>
    <row r="46" spans="1:11" ht="26.25" customHeight="1">
      <c r="A46" s="16"/>
      <c r="B46" s="145" t="s">
        <v>71</v>
      </c>
      <c r="C46" s="146"/>
      <c r="D46" s="147"/>
      <c r="E46" s="16">
        <v>60</v>
      </c>
      <c r="F46" s="16">
        <v>60</v>
      </c>
      <c r="G46" s="16"/>
      <c r="H46" s="16"/>
      <c r="I46" s="17"/>
      <c r="J46" s="17"/>
      <c r="K46" s="17"/>
    </row>
    <row r="47" spans="1:11" ht="26.25" customHeight="1">
      <c r="A47" s="16"/>
      <c r="B47" s="145" t="s">
        <v>72</v>
      </c>
      <c r="C47" s="146"/>
      <c r="D47" s="147"/>
      <c r="E47" s="16">
        <v>50</v>
      </c>
      <c r="F47" s="16"/>
      <c r="G47" s="16"/>
      <c r="H47" s="16"/>
      <c r="I47" s="17"/>
      <c r="J47" s="17"/>
      <c r="K47" s="17"/>
    </row>
    <row r="48" spans="1:11" ht="26.25" customHeight="1">
      <c r="A48" s="16"/>
      <c r="B48" s="145" t="s">
        <v>73</v>
      </c>
      <c r="C48" s="146"/>
      <c r="D48" s="147"/>
      <c r="E48" s="16">
        <v>40</v>
      </c>
      <c r="F48" s="16"/>
      <c r="G48" s="16"/>
      <c r="H48" s="16"/>
      <c r="I48" s="17"/>
      <c r="J48" s="17"/>
      <c r="K48" s="17"/>
    </row>
    <row r="49" spans="1:11" ht="26.25" customHeight="1">
      <c r="A49" s="16"/>
      <c r="B49" s="145" t="s">
        <v>74</v>
      </c>
      <c r="C49" s="146"/>
      <c r="D49" s="147"/>
      <c r="E49" s="16">
        <v>30</v>
      </c>
      <c r="F49" s="16"/>
      <c r="G49" s="16"/>
      <c r="H49" s="16"/>
      <c r="I49" s="17"/>
      <c r="J49" s="17"/>
      <c r="K49" s="17"/>
    </row>
    <row r="50" spans="1:11" ht="26.25" customHeight="1">
      <c r="A50" s="16"/>
      <c r="B50" s="145" t="s">
        <v>75</v>
      </c>
      <c r="C50" s="146"/>
      <c r="D50" s="147"/>
      <c r="E50" s="16">
        <v>20</v>
      </c>
      <c r="F50" s="16"/>
      <c r="G50" s="16"/>
      <c r="H50" s="16"/>
      <c r="I50" s="17"/>
      <c r="J50" s="17"/>
      <c r="K50" s="17"/>
    </row>
    <row r="51" spans="1:11" ht="26.25" customHeight="1">
      <c r="A51" s="16"/>
      <c r="B51" s="145" t="s">
        <v>76</v>
      </c>
      <c r="C51" s="146"/>
      <c r="D51" s="147"/>
      <c r="E51" s="16">
        <v>0</v>
      </c>
      <c r="F51" s="16"/>
      <c r="G51" s="16"/>
      <c r="H51" s="16"/>
      <c r="I51" s="17"/>
      <c r="J51" s="17"/>
      <c r="K51" s="17"/>
    </row>
    <row r="52" spans="1:11" ht="24" customHeight="1">
      <c r="A52" s="9"/>
      <c r="B52" s="148" t="s">
        <v>77</v>
      </c>
      <c r="C52" s="146"/>
      <c r="D52" s="147"/>
      <c r="E52" s="9">
        <f t="shared" ref="E52:G52" si="7">E14+E32+E45</f>
        <v>100</v>
      </c>
      <c r="F52" s="22">
        <f t="shared" si="7"/>
        <v>97</v>
      </c>
      <c r="G52" s="15">
        <f t="shared" si="7"/>
        <v>20</v>
      </c>
      <c r="H52" s="9"/>
      <c r="I52" s="4"/>
      <c r="J52" s="4"/>
      <c r="K52" s="4"/>
    </row>
    <row r="53" spans="1:11" ht="26.25" customHeight="1">
      <c r="A53" s="23"/>
      <c r="B53" s="165" t="s">
        <v>78</v>
      </c>
      <c r="C53" s="146"/>
      <c r="D53" s="147"/>
      <c r="E53" s="23"/>
      <c r="F53" s="23"/>
      <c r="G53" s="23"/>
      <c r="H53" s="23"/>
      <c r="I53" s="1"/>
      <c r="J53" s="1"/>
      <c r="K53" s="1"/>
    </row>
    <row r="54" spans="1:11" ht="53.25" customHeight="1">
      <c r="A54" s="23"/>
      <c r="B54" s="148" t="s">
        <v>163</v>
      </c>
      <c r="C54" s="146"/>
      <c r="D54" s="147"/>
      <c r="E54" s="9">
        <f>E52-E53</f>
        <v>100</v>
      </c>
      <c r="F54" s="22">
        <f t="shared" ref="F54:G54" si="8">ROUND(F52-F53,1)</f>
        <v>97</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50" t="s">
        <v>80</v>
      </c>
      <c r="C56" s="151"/>
      <c r="D56" s="151"/>
      <c r="E56" s="1"/>
      <c r="F56" s="1"/>
      <c r="G56" s="1"/>
      <c r="H56" s="1"/>
      <c r="I56" s="1"/>
      <c r="J56" s="1"/>
      <c r="K56" s="1"/>
    </row>
    <row r="57" spans="1:11" ht="32.25" customHeight="1">
      <c r="A57" s="166" t="s">
        <v>81</v>
      </c>
      <c r="B57" s="159"/>
      <c r="C57" s="167"/>
      <c r="D57" s="170" t="s">
        <v>82</v>
      </c>
      <c r="E57" s="156" t="s">
        <v>83</v>
      </c>
      <c r="F57" s="147"/>
      <c r="G57" s="156" t="s">
        <v>164</v>
      </c>
      <c r="H57" s="147"/>
      <c r="I57" s="6"/>
      <c r="J57" s="6"/>
      <c r="K57" s="6"/>
    </row>
    <row r="58" spans="1:11" ht="15.75" customHeight="1">
      <c r="A58" s="168"/>
      <c r="B58" s="163"/>
      <c r="C58" s="169"/>
      <c r="D58" s="171"/>
      <c r="E58" s="10" t="s">
        <v>85</v>
      </c>
      <c r="F58" s="10" t="s">
        <v>86</v>
      </c>
      <c r="G58" s="10" t="s">
        <v>87</v>
      </c>
      <c r="H58" s="10" t="s">
        <v>88</v>
      </c>
      <c r="I58" s="6"/>
      <c r="J58" s="6"/>
      <c r="K58" s="6"/>
    </row>
    <row r="59" spans="1:11" ht="33.75" customHeight="1">
      <c r="A59" s="160" t="s">
        <v>89</v>
      </c>
      <c r="B59" s="146"/>
      <c r="C59" s="147"/>
      <c r="D59" s="16" t="s">
        <v>90</v>
      </c>
      <c r="E59" s="24">
        <f>IF(AND(90&lt;=F54,F54&lt;100),F54,"")</f>
        <v>97</v>
      </c>
      <c r="F59" s="16" t="str">
        <f>IF(AND(90&lt;=G54,G54&lt;=100),G54,"")</f>
        <v/>
      </c>
      <c r="G59" s="16" t="str">
        <f t="shared" ref="G59:H59" si="9">IF(ISNUMBER(E59)=TRUE,"X","")</f>
        <v>X</v>
      </c>
      <c r="H59" s="16" t="str">
        <f t="shared" si="9"/>
        <v/>
      </c>
      <c r="I59" s="1"/>
      <c r="J59" s="1"/>
      <c r="K59" s="1"/>
    </row>
    <row r="60" spans="1:11" ht="45.75" customHeight="1">
      <c r="A60" s="160" t="s">
        <v>91</v>
      </c>
      <c r="B60" s="146"/>
      <c r="C60" s="147"/>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160" t="s">
        <v>93</v>
      </c>
      <c r="B61" s="146"/>
      <c r="C61" s="147"/>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60" t="s">
        <v>95</v>
      </c>
      <c r="B62" s="146"/>
      <c r="C62" s="147"/>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61" t="s">
        <v>165</v>
      </c>
      <c r="E64" s="151"/>
      <c r="F64" s="151"/>
      <c r="G64" s="151"/>
      <c r="H64" s="151"/>
      <c r="I64" s="27"/>
      <c r="J64" s="27"/>
      <c r="K64" s="27"/>
    </row>
    <row r="65" spans="1:11" ht="35.25" customHeight="1">
      <c r="A65" s="4"/>
      <c r="B65" s="4"/>
      <c r="C65" s="4"/>
      <c r="D65" s="29"/>
      <c r="E65" s="153" t="s">
        <v>166</v>
      </c>
      <c r="F65" s="151"/>
      <c r="G65" s="151"/>
      <c r="H65" s="15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1"/>
      <c r="G68" s="31" t="s">
        <v>167</v>
      </c>
      <c r="H68" s="1"/>
      <c r="I68" s="1"/>
      <c r="J68" s="1"/>
      <c r="K68" s="1"/>
    </row>
    <row r="69" spans="1:11" ht="15.75" customHeight="1">
      <c r="A69" s="1"/>
      <c r="B69" s="2"/>
      <c r="C69" s="1"/>
      <c r="D69" s="1"/>
      <c r="E69" s="1"/>
      <c r="F69" s="1"/>
      <c r="G69" s="1"/>
      <c r="H69" s="1"/>
      <c r="I69" s="1"/>
      <c r="J69" s="1"/>
      <c r="K69" s="1"/>
    </row>
    <row r="70" spans="1:11" ht="24.75" customHeight="1">
      <c r="A70" s="1"/>
      <c r="B70" s="162" t="s">
        <v>100</v>
      </c>
      <c r="C70" s="163"/>
      <c r="D70" s="163"/>
      <c r="E70" s="163"/>
      <c r="F70" s="163"/>
      <c r="G70" s="163"/>
      <c r="H70" s="163"/>
      <c r="I70" s="1"/>
      <c r="J70" s="1"/>
      <c r="K70" s="1"/>
    </row>
    <row r="71" spans="1:11" ht="106.5" customHeight="1">
      <c r="A71" s="1"/>
      <c r="B71" s="157" t="s">
        <v>101</v>
      </c>
      <c r="C71" s="146"/>
      <c r="D71" s="146"/>
      <c r="E71" s="146"/>
      <c r="F71" s="146"/>
      <c r="G71" s="146"/>
      <c r="H71" s="147"/>
      <c r="I71" s="1"/>
      <c r="J71" s="1"/>
      <c r="K71" s="1"/>
    </row>
    <row r="72" spans="1:11" ht="24.75" customHeight="1">
      <c r="A72" s="1"/>
      <c r="B72" s="32"/>
      <c r="C72" s="1"/>
      <c r="D72" s="158" t="s">
        <v>102</v>
      </c>
      <c r="E72" s="159"/>
      <c r="F72" s="159"/>
      <c r="G72" s="159"/>
      <c r="H72" s="159"/>
      <c r="I72" s="1"/>
      <c r="J72" s="1"/>
      <c r="K72" s="1"/>
    </row>
    <row r="73" spans="1:11" ht="21" customHeight="1">
      <c r="A73" s="1"/>
      <c r="B73" s="29"/>
      <c r="C73" s="1"/>
      <c r="D73" s="154" t="s">
        <v>103</v>
      </c>
      <c r="E73" s="151"/>
      <c r="F73" s="151"/>
      <c r="G73" s="151"/>
      <c r="H73" s="15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09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62" header="0" footer="0"/>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sheetPr>
  <dimension ref="A1:K1000"/>
  <sheetViews>
    <sheetView topLeftCell="A52" workbookViewId="0">
      <selection activeCell="F14" sqref="F14"/>
    </sheetView>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7" width="10.140625" customWidth="1"/>
    <col min="8" max="8" width="24" customWidth="1"/>
    <col min="9" max="9" width="2.5703125" customWidth="1"/>
    <col min="10" max="10" width="9.140625" customWidth="1"/>
    <col min="11" max="11" width="34.85546875" customWidth="1"/>
  </cols>
  <sheetData>
    <row r="1" spans="1:11" ht="15.75" customHeight="1">
      <c r="A1" s="1"/>
      <c r="B1" s="2"/>
      <c r="C1" s="1"/>
      <c r="D1" s="1"/>
      <c r="E1" s="1"/>
      <c r="F1" s="1"/>
      <c r="G1" s="1"/>
      <c r="H1" s="3" t="s">
        <v>0</v>
      </c>
      <c r="I1" s="1"/>
      <c r="J1" s="1"/>
      <c r="K1" s="1"/>
    </row>
    <row r="2" spans="1:11" ht="48.75" customHeight="1">
      <c r="A2" s="153" t="s">
        <v>168</v>
      </c>
      <c r="B2" s="151"/>
      <c r="C2" s="151"/>
      <c r="D2" s="1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249" t="s">
        <v>169</v>
      </c>
      <c r="B5" s="151"/>
      <c r="C5" s="151"/>
      <c r="D5" s="151"/>
      <c r="E5" s="151"/>
      <c r="F5" s="151"/>
      <c r="G5" s="151"/>
      <c r="H5" s="151"/>
      <c r="I5" s="1"/>
      <c r="J5" s="1"/>
      <c r="K5" s="1"/>
    </row>
    <row r="6" spans="1:11" ht="12" customHeight="1">
      <c r="A6" s="1"/>
      <c r="B6" s="2"/>
      <c r="C6" s="1"/>
      <c r="D6" s="1"/>
      <c r="E6" s="1"/>
      <c r="F6" s="1"/>
      <c r="G6" s="1"/>
      <c r="H6" s="1"/>
      <c r="I6" s="1"/>
      <c r="J6" s="1"/>
      <c r="K6" s="1"/>
    </row>
    <row r="7" spans="1:11" ht="24.75" customHeight="1">
      <c r="A7" s="6"/>
      <c r="B7" s="150" t="s">
        <v>170</v>
      </c>
      <c r="C7" s="151"/>
      <c r="D7" s="151"/>
      <c r="E7" s="151"/>
      <c r="F7" s="151"/>
      <c r="G7" s="151"/>
      <c r="H7" s="151"/>
      <c r="I7" s="6"/>
      <c r="J7" s="6"/>
      <c r="K7" s="36"/>
    </row>
    <row r="8" spans="1:11" ht="19.5" customHeight="1">
      <c r="A8" s="6"/>
      <c r="B8" s="150" t="s">
        <v>171</v>
      </c>
      <c r="C8" s="151"/>
      <c r="D8" s="151"/>
      <c r="E8" s="151"/>
      <c r="F8" s="151"/>
      <c r="G8" s="151"/>
      <c r="H8" s="151"/>
      <c r="I8" s="6"/>
      <c r="J8" s="6"/>
      <c r="K8" s="6"/>
    </row>
    <row r="9" spans="1:11" ht="19.5" customHeight="1">
      <c r="A9" s="6"/>
      <c r="B9" s="150" t="s">
        <v>172</v>
      </c>
      <c r="C9" s="151"/>
      <c r="D9" s="151"/>
      <c r="E9" s="151"/>
      <c r="F9" s="151"/>
      <c r="G9" s="151"/>
      <c r="H9" s="151"/>
      <c r="I9" s="6"/>
      <c r="J9" s="6"/>
      <c r="K9" s="6"/>
    </row>
    <row r="10" spans="1:11" ht="19.5" customHeight="1">
      <c r="A10" s="6"/>
      <c r="B10" s="8" t="s">
        <v>140</v>
      </c>
      <c r="C10" s="8"/>
      <c r="D10" s="8"/>
      <c r="E10" s="7"/>
      <c r="F10" s="7"/>
      <c r="G10" s="7"/>
      <c r="H10" s="7"/>
      <c r="I10" s="6"/>
      <c r="J10" s="6"/>
      <c r="K10" s="6"/>
    </row>
    <row r="11" spans="1:11" ht="19.5" customHeight="1">
      <c r="A11" s="6"/>
      <c r="B11" s="7"/>
      <c r="C11" s="7"/>
      <c r="D11" s="6"/>
      <c r="E11" s="6"/>
      <c r="F11" s="6"/>
      <c r="G11" s="6"/>
      <c r="H11" s="6"/>
      <c r="I11" s="6"/>
      <c r="J11" s="6"/>
      <c r="K11" s="6"/>
    </row>
    <row r="12" spans="1:11" ht="54.75"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89.25" customHeight="1">
      <c r="A14" s="9" t="s">
        <v>20</v>
      </c>
      <c r="B14" s="149" t="s">
        <v>173</v>
      </c>
      <c r="C14" s="146"/>
      <c r="D14" s="147"/>
      <c r="E14" s="13">
        <f>E15+E19+E25+E28</f>
        <v>20</v>
      </c>
      <c r="F14" s="14">
        <f t="shared" ref="F14:G14" si="0">ROUND(F15+F19+F25+F28,1)</f>
        <v>20</v>
      </c>
      <c r="G14" s="15">
        <f t="shared" si="0"/>
        <v>20</v>
      </c>
      <c r="H14" s="9"/>
      <c r="I14" s="4"/>
      <c r="J14" s="4"/>
      <c r="K14" s="4"/>
    </row>
    <row r="15" spans="1:11" ht="24" customHeight="1">
      <c r="A15" s="16">
        <v>1</v>
      </c>
      <c r="B15" s="149" t="s">
        <v>22</v>
      </c>
      <c r="C15" s="146"/>
      <c r="D15" s="147"/>
      <c r="E15" s="13">
        <f>5-(E16+E17+E18)</f>
        <v>5</v>
      </c>
      <c r="F15" s="14">
        <f t="shared" ref="F15:G15" si="1">ROUND(5-(F16+F17+F18),1)</f>
        <v>5</v>
      </c>
      <c r="G15" s="15">
        <f t="shared" si="1"/>
        <v>5</v>
      </c>
      <c r="H15" s="16"/>
      <c r="I15" s="17"/>
      <c r="J15" s="17"/>
      <c r="K15" s="17"/>
    </row>
    <row r="16" spans="1:11" ht="119.25" customHeight="1">
      <c r="A16" s="16" t="s">
        <v>23</v>
      </c>
      <c r="B16" s="145" t="s">
        <v>24</v>
      </c>
      <c r="C16" s="146"/>
      <c r="D16" s="147"/>
      <c r="E16" s="16"/>
      <c r="F16" s="14">
        <v>0</v>
      </c>
      <c r="G16" s="14"/>
      <c r="H16" s="16"/>
      <c r="I16" s="17"/>
      <c r="J16" s="17"/>
      <c r="K16" s="17"/>
    </row>
    <row r="17" spans="1:11" ht="67.5" customHeight="1">
      <c r="A17" s="16" t="s">
        <v>25</v>
      </c>
      <c r="B17" s="145" t="s">
        <v>26</v>
      </c>
      <c r="C17" s="146"/>
      <c r="D17" s="147"/>
      <c r="E17" s="16"/>
      <c r="F17" s="14">
        <v>0</v>
      </c>
      <c r="G17" s="14"/>
      <c r="H17" s="18"/>
      <c r="I17" s="19"/>
      <c r="J17" s="19"/>
      <c r="K17" s="19"/>
    </row>
    <row r="18" spans="1:11" ht="85.5" customHeight="1">
      <c r="A18" s="16" t="s">
        <v>27</v>
      </c>
      <c r="B18" s="145" t="s">
        <v>28</v>
      </c>
      <c r="C18" s="146"/>
      <c r="D18" s="147"/>
      <c r="E18" s="16"/>
      <c r="F18" s="14">
        <v>0</v>
      </c>
      <c r="G18" s="14"/>
      <c r="H18" s="18"/>
      <c r="I18" s="19"/>
      <c r="J18" s="19"/>
      <c r="K18" s="19"/>
    </row>
    <row r="19" spans="1:11" ht="47.25" customHeight="1">
      <c r="A19" s="16">
        <v>2</v>
      </c>
      <c r="B19" s="149" t="s">
        <v>29</v>
      </c>
      <c r="C19" s="146"/>
      <c r="D19" s="147"/>
      <c r="E19" s="13">
        <f>6-(E20+E21+E22+E23+E24)</f>
        <v>6</v>
      </c>
      <c r="F19" s="14">
        <f t="shared" ref="F19:G19" si="2">ROUND(6-(F20+F21+F22+F23+F24),1)</f>
        <v>6</v>
      </c>
      <c r="G19" s="15">
        <f t="shared" si="2"/>
        <v>6</v>
      </c>
      <c r="H19" s="20"/>
      <c r="I19" s="19"/>
      <c r="J19" s="19"/>
      <c r="K19" s="19"/>
    </row>
    <row r="20" spans="1:11" ht="39.75" customHeight="1">
      <c r="A20" s="16" t="s">
        <v>30</v>
      </c>
      <c r="B20" s="145" t="s">
        <v>31</v>
      </c>
      <c r="C20" s="146"/>
      <c r="D20" s="147"/>
      <c r="E20" s="16"/>
      <c r="F20" s="14">
        <v>0</v>
      </c>
      <c r="G20" s="14"/>
      <c r="H20" s="18"/>
      <c r="I20" s="19"/>
      <c r="J20" s="19"/>
      <c r="K20" s="19"/>
    </row>
    <row r="21" spans="1:11" ht="48.75" customHeight="1">
      <c r="A21" s="16" t="s">
        <v>32</v>
      </c>
      <c r="B21" s="145" t="s">
        <v>33</v>
      </c>
      <c r="C21" s="146"/>
      <c r="D21" s="147"/>
      <c r="E21" s="16"/>
      <c r="F21" s="14">
        <v>0</v>
      </c>
      <c r="G21" s="14"/>
      <c r="H21" s="18"/>
      <c r="I21" s="19"/>
      <c r="J21" s="19"/>
      <c r="K21" s="19"/>
    </row>
    <row r="22" spans="1:11" ht="52.5" customHeight="1">
      <c r="A22" s="16" t="s">
        <v>34</v>
      </c>
      <c r="B22" s="145" t="s">
        <v>35</v>
      </c>
      <c r="C22" s="146"/>
      <c r="D22" s="147"/>
      <c r="E22" s="16"/>
      <c r="F22" s="14">
        <v>0</v>
      </c>
      <c r="G22" s="14"/>
      <c r="H22" s="18"/>
      <c r="I22" s="19"/>
      <c r="J22" s="19"/>
      <c r="K22" s="19"/>
    </row>
    <row r="23" spans="1:11" ht="70.5" customHeight="1">
      <c r="A23" s="16" t="s">
        <v>36</v>
      </c>
      <c r="B23" s="145" t="s">
        <v>37</v>
      </c>
      <c r="C23" s="146"/>
      <c r="D23" s="147"/>
      <c r="E23" s="16"/>
      <c r="F23" s="14">
        <v>0</v>
      </c>
      <c r="G23" s="14"/>
      <c r="H23" s="18"/>
      <c r="I23" s="19"/>
      <c r="J23" s="19"/>
      <c r="K23" s="19"/>
    </row>
    <row r="24" spans="1:11" ht="34.5" customHeight="1">
      <c r="A24" s="16" t="s">
        <v>38</v>
      </c>
      <c r="B24" s="145" t="s">
        <v>39</v>
      </c>
      <c r="C24" s="146"/>
      <c r="D24" s="147"/>
      <c r="E24" s="16"/>
      <c r="F24" s="14">
        <v>0</v>
      </c>
      <c r="G24" s="14"/>
      <c r="H24" s="18"/>
      <c r="I24" s="19"/>
      <c r="J24" s="19"/>
      <c r="K24" s="19"/>
    </row>
    <row r="25" spans="1:11" ht="50.25" customHeight="1">
      <c r="A25" s="16">
        <v>3</v>
      </c>
      <c r="B25" s="149" t="s">
        <v>40</v>
      </c>
      <c r="C25" s="146"/>
      <c r="D25" s="147"/>
      <c r="E25" s="13">
        <f>5-(E26+E27)</f>
        <v>5</v>
      </c>
      <c r="F25" s="14">
        <f t="shared" ref="F25:G25" si="3">ROUND(5-(F26+F27),1)</f>
        <v>5</v>
      </c>
      <c r="G25" s="15">
        <f t="shared" si="3"/>
        <v>5</v>
      </c>
      <c r="H25" s="16"/>
      <c r="I25" s="17"/>
      <c r="J25" s="17"/>
      <c r="K25" s="17"/>
    </row>
    <row r="26" spans="1:11" ht="98.25" customHeight="1">
      <c r="A26" s="16" t="s">
        <v>41</v>
      </c>
      <c r="B26" s="145" t="s">
        <v>174</v>
      </c>
      <c r="C26" s="146"/>
      <c r="D26" s="147"/>
      <c r="E26" s="16"/>
      <c r="F26" s="16">
        <v>0</v>
      </c>
      <c r="G26" s="18"/>
      <c r="H26" s="18"/>
      <c r="I26" s="19"/>
      <c r="J26" s="19"/>
      <c r="K26" s="19"/>
    </row>
    <row r="27" spans="1:11" ht="54.75" customHeight="1">
      <c r="A27" s="16" t="s">
        <v>43</v>
      </c>
      <c r="B27" s="145" t="s">
        <v>44</v>
      </c>
      <c r="C27" s="146"/>
      <c r="D27" s="147"/>
      <c r="E27" s="16"/>
      <c r="F27" s="16">
        <v>0</v>
      </c>
      <c r="G27" s="18"/>
      <c r="H27" s="18"/>
      <c r="I27" s="19"/>
      <c r="J27" s="19"/>
      <c r="K27" s="19"/>
    </row>
    <row r="28" spans="1:11" ht="149.25" customHeight="1">
      <c r="A28" s="21">
        <v>4</v>
      </c>
      <c r="B28" s="149" t="s">
        <v>45</v>
      </c>
      <c r="C28" s="146"/>
      <c r="D28" s="147"/>
      <c r="E28" s="13">
        <f>4-(E29+E30+E31)</f>
        <v>4</v>
      </c>
      <c r="F28" s="14">
        <f t="shared" ref="F28:G28" si="4">ROUND(4-(F29+F30+F31),1)</f>
        <v>4</v>
      </c>
      <c r="G28" s="15">
        <f t="shared" si="4"/>
        <v>4</v>
      </c>
      <c r="H28" s="20"/>
      <c r="I28" s="19"/>
      <c r="J28" s="19"/>
      <c r="K28" s="19"/>
    </row>
    <row r="29" spans="1:11" ht="49.5" customHeight="1">
      <c r="A29" s="16" t="s">
        <v>46</v>
      </c>
      <c r="B29" s="145" t="s">
        <v>47</v>
      </c>
      <c r="C29" s="146"/>
      <c r="D29" s="147"/>
      <c r="E29" s="16"/>
      <c r="F29" s="16">
        <v>0</v>
      </c>
      <c r="G29" s="18"/>
      <c r="H29" s="18"/>
      <c r="I29" s="19"/>
      <c r="J29" s="19"/>
      <c r="K29" s="19"/>
    </row>
    <row r="30" spans="1:11" ht="54" customHeight="1">
      <c r="A30" s="16" t="s">
        <v>48</v>
      </c>
      <c r="B30" s="145" t="s">
        <v>49</v>
      </c>
      <c r="C30" s="146"/>
      <c r="D30" s="147"/>
      <c r="E30" s="16"/>
      <c r="F30" s="16">
        <v>0</v>
      </c>
      <c r="G30" s="18"/>
      <c r="H30" s="18"/>
      <c r="I30" s="19"/>
      <c r="J30" s="19"/>
      <c r="K30" s="19"/>
    </row>
    <row r="31" spans="1:11" ht="50.25" customHeight="1">
      <c r="A31" s="16" t="s">
        <v>50</v>
      </c>
      <c r="B31" s="145" t="s">
        <v>51</v>
      </c>
      <c r="C31" s="146"/>
      <c r="D31" s="147"/>
      <c r="E31" s="16"/>
      <c r="F31" s="16">
        <v>0</v>
      </c>
      <c r="G31" s="18"/>
      <c r="H31" s="18"/>
      <c r="I31" s="19"/>
      <c r="J31" s="19"/>
      <c r="K31" s="19"/>
    </row>
    <row r="32" spans="1:11" ht="27.75" customHeight="1">
      <c r="A32" s="9" t="s">
        <v>52</v>
      </c>
      <c r="B32" s="149" t="s">
        <v>175</v>
      </c>
      <c r="C32" s="146"/>
      <c r="D32" s="147"/>
      <c r="E32" s="13">
        <f>E33+E35+E37+E39+E41+E43</f>
        <v>20</v>
      </c>
      <c r="F32" s="14">
        <f t="shared" ref="F32:G32" si="5">ROUND(F33+F35+F37+F39+F41+F43,1)</f>
        <v>0</v>
      </c>
      <c r="G32" s="15">
        <f t="shared" si="5"/>
        <v>0</v>
      </c>
      <c r="H32" s="9"/>
      <c r="I32" s="4"/>
      <c r="J32" s="4"/>
      <c r="K32" s="4"/>
    </row>
    <row r="33" spans="1:11" ht="49.5" customHeight="1">
      <c r="A33" s="16">
        <v>5</v>
      </c>
      <c r="B33" s="149" t="s">
        <v>54</v>
      </c>
      <c r="C33" s="146"/>
      <c r="D33" s="147"/>
      <c r="E33" s="13">
        <v>1</v>
      </c>
      <c r="F33" s="14"/>
      <c r="G33" s="15">
        <f>G34</f>
        <v>0</v>
      </c>
      <c r="H33" s="16"/>
      <c r="I33" s="17"/>
      <c r="J33" s="17"/>
      <c r="K33" s="17"/>
    </row>
    <row r="34" spans="1:11" ht="57" customHeight="1">
      <c r="A34" s="16"/>
      <c r="B34" s="145" t="s">
        <v>55</v>
      </c>
      <c r="C34" s="146"/>
      <c r="D34" s="147"/>
      <c r="E34" s="13"/>
      <c r="F34" s="14"/>
      <c r="G34" s="15"/>
      <c r="H34" s="16"/>
      <c r="I34" s="17"/>
      <c r="J34" s="17"/>
      <c r="K34" s="17"/>
    </row>
    <row r="35" spans="1:11" ht="51.75" customHeight="1">
      <c r="A35" s="16">
        <v>6</v>
      </c>
      <c r="B35" s="149" t="s">
        <v>56</v>
      </c>
      <c r="C35" s="146"/>
      <c r="D35" s="147"/>
      <c r="E35" s="13">
        <v>2</v>
      </c>
      <c r="F35" s="14"/>
      <c r="G35" s="15">
        <f>G36</f>
        <v>0</v>
      </c>
      <c r="H35" s="16"/>
      <c r="I35" s="17"/>
      <c r="J35" s="17"/>
      <c r="K35" s="17"/>
    </row>
    <row r="36" spans="1:11" ht="56.25" customHeight="1">
      <c r="A36" s="16"/>
      <c r="B36" s="145" t="s">
        <v>57</v>
      </c>
      <c r="C36" s="146"/>
      <c r="D36" s="147"/>
      <c r="E36" s="13"/>
      <c r="F36" s="14"/>
      <c r="G36" s="15"/>
      <c r="H36" s="16"/>
      <c r="I36" s="17"/>
      <c r="J36" s="17"/>
      <c r="K36" s="17"/>
    </row>
    <row r="37" spans="1:11" ht="51.75" customHeight="1">
      <c r="A37" s="16">
        <v>7</v>
      </c>
      <c r="B37" s="149" t="s">
        <v>58</v>
      </c>
      <c r="C37" s="146"/>
      <c r="D37" s="147"/>
      <c r="E37" s="13">
        <v>2</v>
      </c>
      <c r="F37" s="14"/>
      <c r="G37" s="15">
        <f>G38</f>
        <v>0</v>
      </c>
      <c r="H37" s="16"/>
      <c r="I37" s="17"/>
      <c r="J37" s="17"/>
      <c r="K37" s="17"/>
    </row>
    <row r="38" spans="1:11" ht="75.75" customHeight="1">
      <c r="A38" s="16"/>
      <c r="B38" s="145" t="s">
        <v>59</v>
      </c>
      <c r="C38" s="146"/>
      <c r="D38" s="147"/>
      <c r="E38" s="13"/>
      <c r="F38" s="14"/>
      <c r="G38" s="15"/>
      <c r="H38" s="16"/>
      <c r="I38" s="17"/>
      <c r="J38" s="17"/>
      <c r="K38" s="17"/>
    </row>
    <row r="39" spans="1:11" ht="58.5" customHeight="1">
      <c r="A39" s="16">
        <v>8</v>
      </c>
      <c r="B39" s="149" t="s">
        <v>60</v>
      </c>
      <c r="C39" s="146"/>
      <c r="D39" s="147"/>
      <c r="E39" s="13">
        <v>2</v>
      </c>
      <c r="F39" s="14"/>
      <c r="G39" s="15">
        <f>G40</f>
        <v>0</v>
      </c>
      <c r="H39" s="16"/>
      <c r="I39" s="17"/>
      <c r="J39" s="17"/>
      <c r="K39" s="17"/>
    </row>
    <row r="40" spans="1:11" ht="70.5" customHeight="1">
      <c r="A40" s="16"/>
      <c r="B40" s="145" t="s">
        <v>61</v>
      </c>
      <c r="C40" s="146"/>
      <c r="D40" s="147"/>
      <c r="E40" s="13"/>
      <c r="F40" s="14"/>
      <c r="G40" s="15"/>
      <c r="H40" s="16"/>
      <c r="I40" s="17"/>
      <c r="J40" s="17"/>
      <c r="K40" s="17"/>
    </row>
    <row r="41" spans="1:11" ht="129.75" customHeight="1">
      <c r="A41" s="16">
        <v>9</v>
      </c>
      <c r="B41" s="149" t="s">
        <v>176</v>
      </c>
      <c r="C41" s="146"/>
      <c r="D41" s="147"/>
      <c r="E41" s="13">
        <v>8</v>
      </c>
      <c r="F41" s="14"/>
      <c r="G41" s="15">
        <f>G42</f>
        <v>0</v>
      </c>
      <c r="H41" s="16"/>
      <c r="I41" s="17"/>
      <c r="J41" s="17"/>
      <c r="K41" s="17"/>
    </row>
    <row r="42" spans="1:11" ht="171" customHeight="1">
      <c r="A42" s="16"/>
      <c r="B42" s="145" t="s">
        <v>63</v>
      </c>
      <c r="C42" s="146"/>
      <c r="D42" s="147"/>
      <c r="E42" s="13"/>
      <c r="F42" s="14">
        <v>8</v>
      </c>
      <c r="G42" s="15"/>
      <c r="H42" s="16"/>
      <c r="I42" s="17"/>
      <c r="J42" s="17"/>
      <c r="K42" s="17"/>
    </row>
    <row r="43" spans="1:11" ht="55.5" customHeight="1">
      <c r="A43" s="16">
        <v>10</v>
      </c>
      <c r="B43" s="149" t="s">
        <v>177</v>
      </c>
      <c r="C43" s="146"/>
      <c r="D43" s="147"/>
      <c r="E43" s="13">
        <v>5</v>
      </c>
      <c r="F43" s="14"/>
      <c r="G43" s="15">
        <f>ROUND(IF((G44+G45)&gt;5,"5",(G44+G45)),1)</f>
        <v>0</v>
      </c>
      <c r="H43" s="16"/>
      <c r="I43" s="17"/>
      <c r="J43" s="17"/>
      <c r="K43" s="17"/>
    </row>
    <row r="44" spans="1:11" ht="108" customHeight="1">
      <c r="A44" s="16" t="s">
        <v>65</v>
      </c>
      <c r="B44" s="145" t="s">
        <v>66</v>
      </c>
      <c r="C44" s="146"/>
      <c r="D44" s="147"/>
      <c r="E44" s="13"/>
      <c r="F44" s="14"/>
      <c r="G44" s="15"/>
      <c r="H44" s="16"/>
      <c r="I44" s="17"/>
      <c r="J44" s="17"/>
      <c r="K44" s="17"/>
    </row>
    <row r="45" spans="1:11" ht="168" customHeight="1">
      <c r="A45" s="16" t="s">
        <v>67</v>
      </c>
      <c r="B45" s="145" t="s">
        <v>68</v>
      </c>
      <c r="C45" s="146"/>
      <c r="D45" s="147"/>
      <c r="E45" s="13"/>
      <c r="F45" s="14"/>
      <c r="G45" s="15"/>
      <c r="H45" s="16" t="s">
        <v>178</v>
      </c>
      <c r="I45" s="17"/>
      <c r="J45" s="17"/>
      <c r="K45" s="17"/>
    </row>
    <row r="46" spans="1:11" ht="60.75" customHeight="1">
      <c r="A46" s="9" t="s">
        <v>69</v>
      </c>
      <c r="B46" s="149" t="s">
        <v>179</v>
      </c>
      <c r="C46" s="146"/>
      <c r="D46" s="147"/>
      <c r="E46" s="13">
        <v>60</v>
      </c>
      <c r="F46" s="14">
        <f t="shared" ref="F46:G46" si="6">SUM(F47:F52)</f>
        <v>0</v>
      </c>
      <c r="G46" s="15">
        <f t="shared" si="6"/>
        <v>0</v>
      </c>
      <c r="H46" s="9"/>
      <c r="I46" s="4"/>
      <c r="J46" s="4"/>
      <c r="K46" s="4"/>
    </row>
    <row r="47" spans="1:11" ht="34.5" customHeight="1">
      <c r="A47" s="16"/>
      <c r="B47" s="145" t="s">
        <v>71</v>
      </c>
      <c r="C47" s="146"/>
      <c r="D47" s="147"/>
      <c r="E47" s="16">
        <v>60</v>
      </c>
      <c r="F47" s="16"/>
      <c r="G47" s="16"/>
      <c r="H47" s="16"/>
      <c r="I47" s="17"/>
      <c r="J47" s="17"/>
      <c r="K47" s="17"/>
    </row>
    <row r="48" spans="1:11" ht="34.5" customHeight="1">
      <c r="A48" s="16"/>
      <c r="B48" s="145" t="s">
        <v>72</v>
      </c>
      <c r="C48" s="146"/>
      <c r="D48" s="147"/>
      <c r="E48" s="16">
        <v>50</v>
      </c>
      <c r="F48" s="16"/>
      <c r="G48" s="16"/>
      <c r="H48" s="16"/>
      <c r="I48" s="17"/>
      <c r="J48" s="17"/>
      <c r="K48" s="17"/>
    </row>
    <row r="49" spans="1:11" ht="34.5" customHeight="1">
      <c r="A49" s="16"/>
      <c r="B49" s="145" t="s">
        <v>73</v>
      </c>
      <c r="C49" s="146"/>
      <c r="D49" s="147"/>
      <c r="E49" s="16">
        <v>40</v>
      </c>
      <c r="F49" s="16"/>
      <c r="G49" s="16"/>
      <c r="H49" s="16"/>
      <c r="I49" s="17"/>
      <c r="J49" s="17"/>
      <c r="K49" s="17"/>
    </row>
    <row r="50" spans="1:11" ht="34.5" customHeight="1">
      <c r="A50" s="16"/>
      <c r="B50" s="145" t="s">
        <v>74</v>
      </c>
      <c r="C50" s="146"/>
      <c r="D50" s="147"/>
      <c r="E50" s="16">
        <v>30</v>
      </c>
      <c r="F50" s="16"/>
      <c r="G50" s="16"/>
      <c r="H50" s="16"/>
      <c r="I50" s="17"/>
      <c r="J50" s="17"/>
      <c r="K50" s="17"/>
    </row>
    <row r="51" spans="1:11" ht="34.5" customHeight="1">
      <c r="A51" s="16"/>
      <c r="B51" s="145" t="s">
        <v>75</v>
      </c>
      <c r="C51" s="146"/>
      <c r="D51" s="147"/>
      <c r="E51" s="16">
        <v>20</v>
      </c>
      <c r="F51" s="16"/>
      <c r="G51" s="16"/>
      <c r="H51" s="16"/>
      <c r="I51" s="17"/>
      <c r="J51" s="17"/>
      <c r="K51" s="17"/>
    </row>
    <row r="52" spans="1:11" ht="34.5" customHeight="1">
      <c r="A52" s="16"/>
      <c r="B52" s="145" t="s">
        <v>76</v>
      </c>
      <c r="C52" s="146"/>
      <c r="D52" s="147"/>
      <c r="E52" s="16">
        <v>0</v>
      </c>
      <c r="F52" s="16"/>
      <c r="G52" s="16"/>
      <c r="H52" s="16"/>
      <c r="I52" s="17"/>
      <c r="J52" s="17"/>
      <c r="K52" s="17"/>
    </row>
    <row r="53" spans="1:11" ht="34.5" customHeight="1">
      <c r="A53" s="9"/>
      <c r="B53" s="148" t="s">
        <v>77</v>
      </c>
      <c r="C53" s="146"/>
      <c r="D53" s="147"/>
      <c r="E53" s="9">
        <f t="shared" ref="E53:G53" si="7">E14+E32+E46</f>
        <v>100</v>
      </c>
      <c r="F53" s="22">
        <f t="shared" si="7"/>
        <v>20</v>
      </c>
      <c r="G53" s="15">
        <f t="shared" si="7"/>
        <v>20</v>
      </c>
      <c r="H53" s="9"/>
      <c r="I53" s="4"/>
      <c r="J53" s="4"/>
      <c r="K53" s="4"/>
    </row>
    <row r="54" spans="1:11" ht="34.5" customHeight="1">
      <c r="A54" s="23"/>
      <c r="B54" s="165" t="s">
        <v>78</v>
      </c>
      <c r="C54" s="146"/>
      <c r="D54" s="147"/>
      <c r="E54" s="23"/>
      <c r="F54" s="23"/>
      <c r="G54" s="23"/>
      <c r="H54" s="23"/>
      <c r="I54" s="1"/>
      <c r="J54" s="1"/>
      <c r="K54" s="1"/>
    </row>
    <row r="55" spans="1:11" ht="45.75" customHeight="1">
      <c r="A55" s="23"/>
      <c r="B55" s="148" t="s">
        <v>180</v>
      </c>
      <c r="C55" s="146"/>
      <c r="D55" s="147"/>
      <c r="E55" s="9">
        <f>E53-E54</f>
        <v>100</v>
      </c>
      <c r="F55" s="22">
        <f t="shared" ref="F55:G55" si="8">ROUND(F53-F54,1)</f>
        <v>20</v>
      </c>
      <c r="G55" s="15">
        <f t="shared" si="8"/>
        <v>20</v>
      </c>
      <c r="H55" s="9"/>
      <c r="I55" s="1"/>
      <c r="J55" s="1"/>
      <c r="K55" s="1"/>
    </row>
    <row r="56" spans="1:11" ht="25.5" customHeight="1">
      <c r="A56" s="1"/>
      <c r="B56" s="4"/>
      <c r="C56" s="4"/>
      <c r="D56" s="4"/>
      <c r="E56" s="1"/>
      <c r="F56" s="1"/>
      <c r="G56" s="1"/>
      <c r="H56" s="1"/>
      <c r="I56" s="1"/>
      <c r="J56" s="1"/>
      <c r="K56" s="1"/>
    </row>
    <row r="57" spans="1:11" ht="20.25" customHeight="1">
      <c r="A57" s="1"/>
      <c r="B57" s="150" t="s">
        <v>80</v>
      </c>
      <c r="C57" s="151"/>
      <c r="D57" s="151"/>
      <c r="E57" s="1"/>
      <c r="F57" s="1"/>
      <c r="G57" s="1"/>
      <c r="H57" s="1"/>
      <c r="I57" s="1"/>
      <c r="J57" s="1"/>
      <c r="K57" s="1"/>
    </row>
    <row r="58" spans="1:11" ht="32.25" customHeight="1">
      <c r="A58" s="166" t="s">
        <v>81</v>
      </c>
      <c r="B58" s="159"/>
      <c r="C58" s="167"/>
      <c r="D58" s="170" t="s">
        <v>82</v>
      </c>
      <c r="E58" s="251" t="s">
        <v>83</v>
      </c>
      <c r="F58" s="147"/>
      <c r="G58" s="251" t="s">
        <v>181</v>
      </c>
      <c r="H58" s="147"/>
      <c r="I58" s="6"/>
      <c r="J58" s="6"/>
      <c r="K58" s="6"/>
    </row>
    <row r="59" spans="1:11" ht="65.25" customHeight="1">
      <c r="A59" s="168"/>
      <c r="B59" s="163"/>
      <c r="C59" s="169"/>
      <c r="D59" s="171"/>
      <c r="E59" s="37" t="s">
        <v>85</v>
      </c>
      <c r="F59" s="37" t="s">
        <v>86</v>
      </c>
      <c r="G59" s="37" t="s">
        <v>87</v>
      </c>
      <c r="H59" s="37" t="s">
        <v>88</v>
      </c>
      <c r="I59" s="6"/>
      <c r="J59" s="6"/>
      <c r="K59" s="6"/>
    </row>
    <row r="60" spans="1:11" ht="33.75" customHeight="1">
      <c r="A60" s="160" t="s">
        <v>89</v>
      </c>
      <c r="B60" s="146"/>
      <c r="C60" s="147"/>
      <c r="D60" s="16" t="s">
        <v>90</v>
      </c>
      <c r="E60" s="24" t="str">
        <f>IF(AND(90&lt;=F55,F55&lt;100),F55,"")</f>
        <v/>
      </c>
      <c r="F60" s="16" t="str">
        <f>IF(AND(90&lt;=G55,G55&lt;=100),G55,"")</f>
        <v/>
      </c>
      <c r="G60" s="16" t="str">
        <f t="shared" ref="G60:H60" si="9">IF(ISNUMBER(E60)=TRUE,"X","")</f>
        <v/>
      </c>
      <c r="H60" s="16" t="str">
        <f t="shared" si="9"/>
        <v/>
      </c>
      <c r="I60" s="1"/>
      <c r="J60" s="1"/>
      <c r="K60" s="1"/>
    </row>
    <row r="61" spans="1:11" ht="45.75" customHeight="1">
      <c r="A61" s="160" t="s">
        <v>91</v>
      </c>
      <c r="B61" s="146"/>
      <c r="C61" s="147"/>
      <c r="D61" s="16" t="s">
        <v>92</v>
      </c>
      <c r="E61" s="16" t="str">
        <f t="shared" ref="E61:F61" si="10">IF(AND(75&lt;=F55,F55&lt;90),F55,"")</f>
        <v/>
      </c>
      <c r="F61" s="16" t="str">
        <f t="shared" si="10"/>
        <v/>
      </c>
      <c r="G61" s="16" t="str">
        <f t="shared" ref="G61:H61" si="11">IF(ISNUMBER(E61)=TRUE,"X","")</f>
        <v/>
      </c>
      <c r="H61" s="16" t="str">
        <f t="shared" si="11"/>
        <v/>
      </c>
      <c r="I61" s="1"/>
      <c r="J61" s="1"/>
      <c r="K61" s="1"/>
    </row>
    <row r="62" spans="1:11" ht="48" customHeight="1">
      <c r="A62" s="160" t="s">
        <v>93</v>
      </c>
      <c r="B62" s="146"/>
      <c r="C62" s="147"/>
      <c r="D62" s="16" t="s">
        <v>94</v>
      </c>
      <c r="E62" s="16" t="str">
        <f t="shared" ref="E62:F62" si="12">IF(AND(50&lt;=F55,F55&lt;75),F55,"")</f>
        <v/>
      </c>
      <c r="F62" s="16" t="str">
        <f t="shared" si="12"/>
        <v/>
      </c>
      <c r="G62" s="16" t="str">
        <f t="shared" ref="G62:H62" si="13">IF(ISNUMBER(E62)=TRUE,"X","")</f>
        <v/>
      </c>
      <c r="H62" s="16" t="str">
        <f t="shared" si="13"/>
        <v/>
      </c>
      <c r="I62" s="1"/>
      <c r="J62" s="1"/>
      <c r="K62" s="1"/>
    </row>
    <row r="63" spans="1:11" ht="30.75" customHeight="1">
      <c r="A63" s="160" t="s">
        <v>95</v>
      </c>
      <c r="B63" s="146"/>
      <c r="C63" s="147"/>
      <c r="D63" s="16" t="s">
        <v>96</v>
      </c>
      <c r="E63" s="24">
        <f t="shared" ref="E63:F63" si="14">IF(AND(0&lt;F55,F55&lt;50),F55,"")</f>
        <v>20</v>
      </c>
      <c r="F63" s="25">
        <f t="shared" si="14"/>
        <v>20</v>
      </c>
      <c r="G63" s="16" t="str">
        <f t="shared" ref="G63:H63" si="15">IF(ISNUMBER(E63)=TRUE,"X","")</f>
        <v>X</v>
      </c>
      <c r="H63" s="26" t="str">
        <f t="shared" si="15"/>
        <v>X</v>
      </c>
      <c r="I63" s="1"/>
      <c r="J63" s="1"/>
      <c r="K63" s="1"/>
    </row>
    <row r="64" spans="1:11" ht="15.75" customHeight="1">
      <c r="A64" s="1"/>
      <c r="B64" s="2"/>
      <c r="C64" s="1"/>
      <c r="D64" s="1"/>
      <c r="E64" s="1"/>
      <c r="F64" s="1"/>
      <c r="G64" s="1"/>
      <c r="H64" s="1"/>
      <c r="I64" s="1"/>
      <c r="J64" s="1"/>
      <c r="K64" s="1"/>
    </row>
    <row r="65" spans="1:11" ht="20.25" customHeight="1">
      <c r="A65" s="27"/>
      <c r="B65" s="28"/>
      <c r="C65" s="27"/>
      <c r="D65" s="161" t="s">
        <v>182</v>
      </c>
      <c r="E65" s="151"/>
      <c r="F65" s="151"/>
      <c r="G65" s="151"/>
      <c r="H65" s="151"/>
      <c r="I65" s="27"/>
      <c r="J65" s="27"/>
      <c r="K65" s="27"/>
    </row>
    <row r="66" spans="1:11" ht="35.25" customHeight="1">
      <c r="A66" s="4"/>
      <c r="B66" s="4"/>
      <c r="C66" s="4"/>
      <c r="D66" s="29"/>
      <c r="E66" s="153" t="s">
        <v>183</v>
      </c>
      <c r="F66" s="151"/>
      <c r="G66" s="151"/>
      <c r="H66" s="151"/>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1"/>
      <c r="G69" s="1"/>
      <c r="H69" s="1"/>
      <c r="I69" s="1"/>
      <c r="J69" s="1"/>
      <c r="K69" s="1"/>
    </row>
    <row r="70" spans="1:11" ht="15.75" customHeight="1">
      <c r="A70" s="1"/>
      <c r="B70" s="2"/>
      <c r="C70" s="1"/>
      <c r="D70" s="1"/>
      <c r="E70" s="250" t="s">
        <v>167</v>
      </c>
      <c r="F70" s="151"/>
      <c r="G70" s="151"/>
      <c r="H70" s="151"/>
      <c r="I70" s="1"/>
      <c r="J70" s="1"/>
      <c r="K70" s="1"/>
    </row>
    <row r="71" spans="1:11" ht="24.75" customHeight="1">
      <c r="A71" s="1"/>
      <c r="B71" s="162" t="s">
        <v>100</v>
      </c>
      <c r="C71" s="163"/>
      <c r="D71" s="163"/>
      <c r="E71" s="163"/>
      <c r="F71" s="163"/>
      <c r="G71" s="163"/>
      <c r="H71" s="163"/>
      <c r="I71" s="1"/>
      <c r="J71" s="1"/>
      <c r="K71" s="1"/>
    </row>
    <row r="72" spans="1:11" ht="106.5" customHeight="1">
      <c r="A72" s="1"/>
      <c r="B72" s="157" t="s">
        <v>101</v>
      </c>
      <c r="C72" s="146"/>
      <c r="D72" s="146"/>
      <c r="E72" s="146"/>
      <c r="F72" s="146"/>
      <c r="G72" s="146"/>
      <c r="H72" s="147"/>
      <c r="I72" s="1"/>
      <c r="J72" s="1"/>
      <c r="K72" s="1"/>
    </row>
    <row r="73" spans="1:11" ht="24.75" customHeight="1">
      <c r="A73" s="1"/>
      <c r="B73" s="32"/>
      <c r="C73" s="1"/>
      <c r="D73" s="158" t="s">
        <v>184</v>
      </c>
      <c r="E73" s="159"/>
      <c r="F73" s="159"/>
      <c r="G73" s="159"/>
      <c r="H73" s="159"/>
      <c r="I73" s="1"/>
      <c r="J73" s="1"/>
      <c r="K73" s="1"/>
    </row>
    <row r="74" spans="1:11" ht="21" customHeight="1">
      <c r="A74" s="1"/>
      <c r="B74" s="29"/>
      <c r="C74" s="1"/>
      <c r="D74" s="154" t="s">
        <v>103</v>
      </c>
      <c r="E74" s="151"/>
      <c r="F74" s="151"/>
      <c r="G74" s="151"/>
      <c r="H74" s="15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xr:uid="{00000000-0009-0000-0000-00000A000000}"/>
  <mergeCells count="67">
    <mergeCell ref="B54:D54"/>
    <mergeCell ref="B55:D55"/>
    <mergeCell ref="B57:D57"/>
    <mergeCell ref="A58:C59"/>
    <mergeCell ref="D58:D59"/>
    <mergeCell ref="E58:F58"/>
    <mergeCell ref="G58:H58"/>
    <mergeCell ref="B71:H71"/>
    <mergeCell ref="B72:H72"/>
    <mergeCell ref="D73:H73"/>
    <mergeCell ref="D74:H74"/>
    <mergeCell ref="A60:C60"/>
    <mergeCell ref="A61:C61"/>
    <mergeCell ref="A62:C62"/>
    <mergeCell ref="A63:C63"/>
    <mergeCell ref="D65:H65"/>
    <mergeCell ref="E66:H66"/>
    <mergeCell ref="E70:H70"/>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39" header="0" footer="0"/>
  <pageSetup paperSize="9"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FF00"/>
  </sheetPr>
  <dimension ref="A1:K1000"/>
  <sheetViews>
    <sheetView workbookViewId="0"/>
  </sheetViews>
  <sheetFormatPr defaultColWidth="14.42578125" defaultRowHeight="15" customHeight="1"/>
  <cols>
    <col min="1" max="1" width="5.42578125" customWidth="1"/>
    <col min="2" max="2" width="27.140625" customWidth="1"/>
    <col min="3" max="3" width="11" customWidth="1"/>
    <col min="4" max="4" width="12" customWidth="1"/>
    <col min="5" max="5" width="9.85546875" customWidth="1"/>
    <col min="6" max="6" width="10.5703125" customWidth="1"/>
    <col min="7" max="7" width="10.140625" customWidth="1"/>
    <col min="8" max="8" width="13.42578125" customWidth="1"/>
    <col min="9" max="9" width="2.5703125" customWidth="1"/>
    <col min="10" max="10" width="9.140625" customWidth="1"/>
    <col min="11" max="11" width="34.85546875" customWidth="1"/>
  </cols>
  <sheetData>
    <row r="1" spans="1:11" ht="15.75" customHeight="1">
      <c r="A1" s="1"/>
      <c r="B1" s="2"/>
      <c r="C1" s="1"/>
      <c r="D1" s="1"/>
      <c r="E1" s="1"/>
      <c r="F1" s="1"/>
      <c r="G1" s="1"/>
      <c r="H1" s="3" t="s">
        <v>0</v>
      </c>
      <c r="I1" s="1"/>
      <c r="J1" s="1"/>
      <c r="K1" s="1"/>
    </row>
    <row r="2" spans="1:11" ht="48.75" customHeight="1">
      <c r="A2" s="153" t="s">
        <v>185</v>
      </c>
      <c r="B2" s="151"/>
      <c r="C2" s="151"/>
      <c r="D2" s="1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155" t="s">
        <v>186</v>
      </c>
      <c r="B5" s="151"/>
      <c r="C5" s="151"/>
      <c r="D5" s="151"/>
      <c r="E5" s="151"/>
      <c r="F5" s="151"/>
      <c r="G5" s="151"/>
      <c r="H5" s="151"/>
      <c r="I5" s="1"/>
      <c r="J5" s="1"/>
      <c r="K5" s="1"/>
    </row>
    <row r="6" spans="1:11" ht="12" customHeight="1">
      <c r="A6" s="1"/>
      <c r="B6" s="2"/>
      <c r="C6" s="1"/>
      <c r="D6" s="1"/>
      <c r="E6" s="1"/>
      <c r="F6" s="1"/>
      <c r="G6" s="1"/>
      <c r="H6" s="1"/>
      <c r="I6" s="1"/>
      <c r="J6" s="1"/>
      <c r="K6" s="1"/>
    </row>
    <row r="7" spans="1:11" ht="30.75" customHeight="1">
      <c r="A7" s="6"/>
      <c r="B7" s="150" t="s">
        <v>187</v>
      </c>
      <c r="C7" s="151"/>
      <c r="D7" s="151"/>
      <c r="E7" s="151"/>
      <c r="F7" s="151"/>
      <c r="G7" s="151"/>
      <c r="H7" s="151"/>
      <c r="I7" s="6"/>
      <c r="J7" s="6"/>
      <c r="K7" s="36" t="s">
        <v>188</v>
      </c>
    </row>
    <row r="8" spans="1:11" ht="19.5" customHeight="1">
      <c r="A8" s="6"/>
      <c r="B8" s="150" t="s">
        <v>138</v>
      </c>
      <c r="C8" s="151"/>
      <c r="D8" s="151"/>
      <c r="E8" s="151"/>
      <c r="F8" s="151"/>
      <c r="G8" s="151"/>
      <c r="H8" s="151"/>
      <c r="I8" s="6"/>
      <c r="J8" s="6"/>
      <c r="K8" s="6"/>
    </row>
    <row r="9" spans="1:11" ht="19.5" customHeight="1">
      <c r="A9" s="6"/>
      <c r="B9" s="150" t="s">
        <v>189</v>
      </c>
      <c r="C9" s="151"/>
      <c r="D9" s="151"/>
      <c r="E9" s="151"/>
      <c r="F9" s="151"/>
      <c r="G9" s="151"/>
      <c r="H9" s="151"/>
      <c r="I9" s="6"/>
      <c r="J9" s="6"/>
      <c r="K9" s="6"/>
    </row>
    <row r="10" spans="1:11" ht="19.5" customHeight="1">
      <c r="A10" s="6"/>
      <c r="B10" s="8" t="s">
        <v>190</v>
      </c>
      <c r="C10" s="7"/>
      <c r="D10" s="7"/>
      <c r="E10" s="7"/>
      <c r="F10" s="7"/>
      <c r="G10" s="7"/>
      <c r="H10" s="7"/>
      <c r="I10" s="6"/>
      <c r="J10" s="6"/>
      <c r="K10" s="6"/>
    </row>
    <row r="11" spans="1:11" ht="19.5" customHeight="1">
      <c r="A11" s="6"/>
      <c r="B11" s="7"/>
      <c r="C11" s="7"/>
      <c r="D11" s="6"/>
      <c r="E11" s="6"/>
      <c r="F11" s="6"/>
      <c r="G11" s="6"/>
      <c r="H11" s="6"/>
      <c r="I11" s="6"/>
      <c r="J11" s="6"/>
      <c r="K11" s="6"/>
    </row>
    <row r="12" spans="1:11" ht="67.5"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89.25" customHeight="1">
      <c r="A14" s="9" t="s">
        <v>20</v>
      </c>
      <c r="B14" s="149" t="s">
        <v>191</v>
      </c>
      <c r="C14" s="146"/>
      <c r="D14" s="147"/>
      <c r="E14" s="13">
        <f>E15+E19+E25+E28</f>
        <v>20</v>
      </c>
      <c r="F14" s="14">
        <f t="shared" ref="F14:G14" si="0">ROUND(F15+F19+F25+F28,1)</f>
        <v>20</v>
      </c>
      <c r="G14" s="15">
        <f t="shared" si="0"/>
        <v>20</v>
      </c>
      <c r="H14" s="9"/>
      <c r="I14" s="4"/>
      <c r="J14" s="4"/>
      <c r="K14" s="4"/>
    </row>
    <row r="15" spans="1:11" ht="24" customHeight="1">
      <c r="A15" s="16">
        <v>1</v>
      </c>
      <c r="B15" s="149" t="s">
        <v>22</v>
      </c>
      <c r="C15" s="146"/>
      <c r="D15" s="147"/>
      <c r="E15" s="13">
        <f>5-(E16+E17+E18)</f>
        <v>5</v>
      </c>
      <c r="F15" s="14">
        <f t="shared" ref="F15:G15" si="1">ROUND(5-(F16+F17+F18),1)</f>
        <v>5</v>
      </c>
      <c r="G15" s="15">
        <f t="shared" si="1"/>
        <v>5</v>
      </c>
      <c r="H15" s="16"/>
      <c r="I15" s="17"/>
      <c r="J15" s="17"/>
      <c r="K15" s="17"/>
    </row>
    <row r="16" spans="1:11" ht="119.25" customHeight="1">
      <c r="A16" s="16" t="s">
        <v>23</v>
      </c>
      <c r="B16" s="145" t="s">
        <v>24</v>
      </c>
      <c r="C16" s="146"/>
      <c r="D16" s="147"/>
      <c r="E16" s="16"/>
      <c r="F16" s="14">
        <v>0</v>
      </c>
      <c r="G16" s="14"/>
      <c r="H16" s="16"/>
      <c r="I16" s="17"/>
      <c r="J16" s="17"/>
      <c r="K16" s="17"/>
    </row>
    <row r="17" spans="1:11" ht="67.5" customHeight="1">
      <c r="A17" s="16" t="s">
        <v>25</v>
      </c>
      <c r="B17" s="145" t="s">
        <v>26</v>
      </c>
      <c r="C17" s="146"/>
      <c r="D17" s="147"/>
      <c r="E17" s="16"/>
      <c r="F17" s="14">
        <v>0</v>
      </c>
      <c r="G17" s="14"/>
      <c r="H17" s="18"/>
      <c r="I17" s="19"/>
      <c r="J17" s="19"/>
      <c r="K17" s="19"/>
    </row>
    <row r="18" spans="1:11" ht="85.5" customHeight="1">
      <c r="A18" s="16" t="s">
        <v>27</v>
      </c>
      <c r="B18" s="145" t="s">
        <v>28</v>
      </c>
      <c r="C18" s="146"/>
      <c r="D18" s="147"/>
      <c r="E18" s="16"/>
      <c r="F18" s="14">
        <v>0</v>
      </c>
      <c r="G18" s="14"/>
      <c r="H18" s="18"/>
      <c r="I18" s="19"/>
      <c r="J18" s="19"/>
      <c r="K18" s="19"/>
    </row>
    <row r="19" spans="1:11" ht="47.25" customHeight="1">
      <c r="A19" s="16">
        <v>2</v>
      </c>
      <c r="B19" s="149" t="s">
        <v>29</v>
      </c>
      <c r="C19" s="146"/>
      <c r="D19" s="147"/>
      <c r="E19" s="13">
        <f>6-(E20+E21+E22+E23+E24)</f>
        <v>6</v>
      </c>
      <c r="F19" s="14">
        <f t="shared" ref="F19:G19" si="2">ROUND(6-(F20+F21+F22+F23+F24),1)</f>
        <v>6</v>
      </c>
      <c r="G19" s="15">
        <f t="shared" si="2"/>
        <v>6</v>
      </c>
      <c r="H19" s="20"/>
      <c r="I19" s="19"/>
      <c r="J19" s="19"/>
      <c r="K19" s="19"/>
    </row>
    <row r="20" spans="1:11" ht="39.75" customHeight="1">
      <c r="A20" s="16" t="s">
        <v>30</v>
      </c>
      <c r="B20" s="145" t="s">
        <v>31</v>
      </c>
      <c r="C20" s="146"/>
      <c r="D20" s="147"/>
      <c r="E20" s="16"/>
      <c r="F20" s="14">
        <v>0</v>
      </c>
      <c r="G20" s="14"/>
      <c r="H20" s="18"/>
      <c r="I20" s="19"/>
      <c r="J20" s="19"/>
      <c r="K20" s="19"/>
    </row>
    <row r="21" spans="1:11" ht="48.75" customHeight="1">
      <c r="A21" s="16" t="s">
        <v>32</v>
      </c>
      <c r="B21" s="145" t="s">
        <v>33</v>
      </c>
      <c r="C21" s="146"/>
      <c r="D21" s="147"/>
      <c r="E21" s="16"/>
      <c r="F21" s="14">
        <v>0</v>
      </c>
      <c r="G21" s="14"/>
      <c r="H21" s="18"/>
      <c r="I21" s="19"/>
      <c r="J21" s="19"/>
      <c r="K21" s="19"/>
    </row>
    <row r="22" spans="1:11" ht="52.5" customHeight="1">
      <c r="A22" s="16" t="s">
        <v>34</v>
      </c>
      <c r="B22" s="145" t="s">
        <v>35</v>
      </c>
      <c r="C22" s="146"/>
      <c r="D22" s="147"/>
      <c r="E22" s="16"/>
      <c r="F22" s="14">
        <v>0</v>
      </c>
      <c r="G22" s="14"/>
      <c r="H22" s="18"/>
      <c r="I22" s="19"/>
      <c r="J22" s="19"/>
      <c r="K22" s="19"/>
    </row>
    <row r="23" spans="1:11" ht="70.5" customHeight="1">
      <c r="A23" s="16" t="s">
        <v>36</v>
      </c>
      <c r="B23" s="145" t="s">
        <v>37</v>
      </c>
      <c r="C23" s="146"/>
      <c r="D23" s="147"/>
      <c r="E23" s="16"/>
      <c r="F23" s="14">
        <v>0</v>
      </c>
      <c r="G23" s="14"/>
      <c r="H23" s="18"/>
      <c r="I23" s="19"/>
      <c r="J23" s="19"/>
      <c r="K23" s="19"/>
    </row>
    <row r="24" spans="1:11" ht="34.5" customHeight="1">
      <c r="A24" s="16" t="s">
        <v>38</v>
      </c>
      <c r="B24" s="145" t="s">
        <v>39</v>
      </c>
      <c r="C24" s="146"/>
      <c r="D24" s="147"/>
      <c r="E24" s="16"/>
      <c r="F24" s="14">
        <v>0</v>
      </c>
      <c r="G24" s="14"/>
      <c r="H24" s="18"/>
      <c r="I24" s="19"/>
      <c r="J24" s="19"/>
      <c r="K24" s="19"/>
    </row>
    <row r="25" spans="1:11" ht="50.25" customHeight="1">
      <c r="A25" s="16">
        <v>3</v>
      </c>
      <c r="B25" s="149" t="s">
        <v>40</v>
      </c>
      <c r="C25" s="146"/>
      <c r="D25" s="147"/>
      <c r="E25" s="13">
        <f>5-(E26+E27)</f>
        <v>5</v>
      </c>
      <c r="F25" s="14">
        <f t="shared" ref="F25:G25" si="3">ROUND(5-(F26+F27),1)</f>
        <v>5</v>
      </c>
      <c r="G25" s="15">
        <f t="shared" si="3"/>
        <v>5</v>
      </c>
      <c r="H25" s="16"/>
      <c r="I25" s="17"/>
      <c r="J25" s="17"/>
      <c r="K25" s="17"/>
    </row>
    <row r="26" spans="1:11" ht="98.25" customHeight="1">
      <c r="A26" s="16" t="s">
        <v>41</v>
      </c>
      <c r="B26" s="145" t="s">
        <v>192</v>
      </c>
      <c r="C26" s="146"/>
      <c r="D26" s="147"/>
      <c r="E26" s="16"/>
      <c r="F26" s="16">
        <v>0</v>
      </c>
      <c r="G26" s="18"/>
      <c r="H26" s="18"/>
      <c r="I26" s="19"/>
      <c r="J26" s="19"/>
      <c r="K26" s="19"/>
    </row>
    <row r="27" spans="1:11" ht="71.25" customHeight="1">
      <c r="A27" s="16" t="s">
        <v>43</v>
      </c>
      <c r="B27" s="145" t="s">
        <v>44</v>
      </c>
      <c r="C27" s="146"/>
      <c r="D27" s="147"/>
      <c r="E27" s="16"/>
      <c r="F27" s="16">
        <v>0</v>
      </c>
      <c r="G27" s="18"/>
      <c r="H27" s="18"/>
      <c r="I27" s="19"/>
      <c r="J27" s="19"/>
      <c r="K27" s="19"/>
    </row>
    <row r="28" spans="1:11" ht="149.25" customHeight="1">
      <c r="A28" s="21">
        <v>4</v>
      </c>
      <c r="B28" s="149" t="s">
        <v>45</v>
      </c>
      <c r="C28" s="146"/>
      <c r="D28" s="147"/>
      <c r="E28" s="13">
        <f>4-(E29+E30+E31)</f>
        <v>4</v>
      </c>
      <c r="F28" s="14">
        <f t="shared" ref="F28:G28" si="4">ROUND(4-(F29+F30+F31),1)</f>
        <v>4</v>
      </c>
      <c r="G28" s="15">
        <f t="shared" si="4"/>
        <v>4</v>
      </c>
      <c r="H28" s="20"/>
      <c r="I28" s="19"/>
      <c r="J28" s="19"/>
      <c r="K28" s="19"/>
    </row>
    <row r="29" spans="1:11" ht="49.5" customHeight="1">
      <c r="A29" s="16" t="s">
        <v>46</v>
      </c>
      <c r="B29" s="145" t="s">
        <v>47</v>
      </c>
      <c r="C29" s="146"/>
      <c r="D29" s="147"/>
      <c r="E29" s="16"/>
      <c r="F29" s="16">
        <v>0</v>
      </c>
      <c r="G29" s="18"/>
      <c r="H29" s="18"/>
      <c r="I29" s="19"/>
      <c r="J29" s="19"/>
      <c r="K29" s="19"/>
    </row>
    <row r="30" spans="1:11" ht="54" customHeight="1">
      <c r="A30" s="16" t="s">
        <v>48</v>
      </c>
      <c r="B30" s="145" t="s">
        <v>49</v>
      </c>
      <c r="C30" s="146"/>
      <c r="D30" s="147"/>
      <c r="E30" s="16"/>
      <c r="F30" s="16">
        <v>0</v>
      </c>
      <c r="G30" s="18"/>
      <c r="H30" s="18"/>
      <c r="I30" s="19"/>
      <c r="J30" s="19"/>
      <c r="K30" s="19"/>
    </row>
    <row r="31" spans="1:11" ht="50.25" customHeight="1">
      <c r="A31" s="16" t="s">
        <v>50</v>
      </c>
      <c r="B31" s="145" t="s">
        <v>51</v>
      </c>
      <c r="C31" s="146"/>
      <c r="D31" s="147"/>
      <c r="E31" s="16"/>
      <c r="F31" s="16">
        <v>0</v>
      </c>
      <c r="G31" s="18"/>
      <c r="H31" s="18"/>
      <c r="I31" s="19"/>
      <c r="J31" s="19"/>
      <c r="K31" s="19"/>
    </row>
    <row r="32" spans="1:11" ht="27.75" customHeight="1">
      <c r="A32" s="9" t="s">
        <v>52</v>
      </c>
      <c r="B32" s="149" t="s">
        <v>193</v>
      </c>
      <c r="C32" s="146"/>
      <c r="D32" s="147"/>
      <c r="E32" s="13">
        <f>E33+E35+E37+E39+E41+E43</f>
        <v>20</v>
      </c>
      <c r="F32" s="14">
        <f t="shared" ref="F32:G32" si="5">ROUND(F33+F35+F37+F39+F41+F43,1)</f>
        <v>17</v>
      </c>
      <c r="G32" s="15">
        <f t="shared" si="5"/>
        <v>0</v>
      </c>
      <c r="H32" s="9"/>
      <c r="I32" s="4"/>
      <c r="J32" s="4"/>
      <c r="K32" s="4"/>
    </row>
    <row r="33" spans="1:11" ht="49.5" customHeight="1">
      <c r="A33" s="16">
        <v>5</v>
      </c>
      <c r="B33" s="149" t="s">
        <v>54</v>
      </c>
      <c r="C33" s="146"/>
      <c r="D33" s="147"/>
      <c r="E33" s="13">
        <v>1</v>
      </c>
      <c r="F33" s="14">
        <f>IF(F34&gt;1,"1",F34)</f>
        <v>1</v>
      </c>
      <c r="G33" s="15">
        <f>G34</f>
        <v>0</v>
      </c>
      <c r="H33" s="16"/>
      <c r="I33" s="17"/>
      <c r="J33" s="17"/>
      <c r="K33" s="17"/>
    </row>
    <row r="34" spans="1:11" ht="57" customHeight="1">
      <c r="A34" s="16"/>
      <c r="B34" s="145" t="s">
        <v>55</v>
      </c>
      <c r="C34" s="146"/>
      <c r="D34" s="147"/>
      <c r="E34" s="13"/>
      <c r="F34" s="14">
        <v>1</v>
      </c>
      <c r="G34" s="15"/>
      <c r="H34" s="16"/>
      <c r="I34" s="17"/>
      <c r="J34" s="17"/>
      <c r="K34" s="17"/>
    </row>
    <row r="35" spans="1:11" ht="51.75" customHeight="1">
      <c r="A35" s="16">
        <v>6</v>
      </c>
      <c r="B35" s="149" t="s">
        <v>56</v>
      </c>
      <c r="C35" s="146"/>
      <c r="D35" s="147"/>
      <c r="E35" s="13">
        <v>2</v>
      </c>
      <c r="F35" s="14">
        <f>IF(F36&gt;2,"2",F36)</f>
        <v>2</v>
      </c>
      <c r="G35" s="15">
        <f>G36</f>
        <v>0</v>
      </c>
      <c r="H35" s="16"/>
      <c r="I35" s="17"/>
      <c r="J35" s="17"/>
      <c r="K35" s="17"/>
    </row>
    <row r="36" spans="1:11" ht="56.25" customHeight="1">
      <c r="A36" s="16"/>
      <c r="B36" s="145" t="s">
        <v>57</v>
      </c>
      <c r="C36" s="146"/>
      <c r="D36" s="147"/>
      <c r="E36" s="13"/>
      <c r="F36" s="14">
        <v>2</v>
      </c>
      <c r="G36" s="15"/>
      <c r="H36" s="16"/>
      <c r="I36" s="17"/>
      <c r="J36" s="17"/>
      <c r="K36" s="17"/>
    </row>
    <row r="37" spans="1:11" ht="51.75" customHeight="1">
      <c r="A37" s="16">
        <v>7</v>
      </c>
      <c r="B37" s="149" t="s">
        <v>58</v>
      </c>
      <c r="C37" s="146"/>
      <c r="D37" s="147"/>
      <c r="E37" s="13">
        <v>2</v>
      </c>
      <c r="F37" s="14">
        <f>IF(F38&gt;2,"2",F38)</f>
        <v>2</v>
      </c>
      <c r="G37" s="15">
        <f>G38</f>
        <v>0</v>
      </c>
      <c r="H37" s="16"/>
      <c r="I37" s="17"/>
      <c r="J37" s="17"/>
      <c r="K37" s="17"/>
    </row>
    <row r="38" spans="1:11" ht="75.75" customHeight="1">
      <c r="A38" s="16"/>
      <c r="B38" s="145" t="s">
        <v>59</v>
      </c>
      <c r="C38" s="146"/>
      <c r="D38" s="147"/>
      <c r="E38" s="13"/>
      <c r="F38" s="14">
        <v>2</v>
      </c>
      <c r="G38" s="15"/>
      <c r="H38" s="16"/>
      <c r="I38" s="17"/>
      <c r="J38" s="17"/>
      <c r="K38" s="17"/>
    </row>
    <row r="39" spans="1:11" ht="58.5" customHeight="1">
      <c r="A39" s="16">
        <v>8</v>
      </c>
      <c r="B39" s="149" t="s">
        <v>60</v>
      </c>
      <c r="C39" s="146"/>
      <c r="D39" s="147"/>
      <c r="E39" s="13">
        <v>2</v>
      </c>
      <c r="F39" s="14">
        <f>IF(F40&gt;2,"2",F40)</f>
        <v>2</v>
      </c>
      <c r="G39" s="15">
        <f>G40</f>
        <v>0</v>
      </c>
      <c r="H39" s="16"/>
      <c r="I39" s="17"/>
      <c r="J39" s="17"/>
      <c r="K39" s="17"/>
    </row>
    <row r="40" spans="1:11" ht="70.5" customHeight="1">
      <c r="A40" s="16"/>
      <c r="B40" s="145" t="s">
        <v>61</v>
      </c>
      <c r="C40" s="146"/>
      <c r="D40" s="147"/>
      <c r="E40" s="13"/>
      <c r="F40" s="14">
        <v>2</v>
      </c>
      <c r="G40" s="15"/>
      <c r="H40" s="16"/>
      <c r="I40" s="17"/>
      <c r="J40" s="17"/>
      <c r="K40" s="17"/>
    </row>
    <row r="41" spans="1:11" ht="129.75" customHeight="1">
      <c r="A41" s="16">
        <v>9</v>
      </c>
      <c r="B41" s="149" t="s">
        <v>194</v>
      </c>
      <c r="C41" s="146"/>
      <c r="D41" s="147"/>
      <c r="E41" s="13">
        <v>8</v>
      </c>
      <c r="F41" s="14">
        <f>IF(F42&gt;8,"8",F42)</f>
        <v>8</v>
      </c>
      <c r="G41" s="15">
        <f>G42</f>
        <v>0</v>
      </c>
      <c r="H41" s="16"/>
      <c r="I41" s="17"/>
      <c r="J41" s="17"/>
      <c r="K41" s="17"/>
    </row>
    <row r="42" spans="1:11" ht="252" customHeight="1">
      <c r="A42" s="16"/>
      <c r="B42" s="145" t="s">
        <v>63</v>
      </c>
      <c r="C42" s="146"/>
      <c r="D42" s="147"/>
      <c r="E42" s="13"/>
      <c r="F42" s="14">
        <v>8</v>
      </c>
      <c r="G42" s="15"/>
      <c r="H42" s="16" t="s">
        <v>195</v>
      </c>
      <c r="I42" s="17"/>
      <c r="J42" s="17"/>
      <c r="K42" s="17"/>
    </row>
    <row r="43" spans="1:11" ht="55.5" customHeight="1">
      <c r="A43" s="16">
        <v>10</v>
      </c>
      <c r="B43" s="149" t="s">
        <v>196</v>
      </c>
      <c r="C43" s="146"/>
      <c r="D43" s="147"/>
      <c r="E43" s="13">
        <v>5</v>
      </c>
      <c r="F43" s="14">
        <f t="shared" ref="F43:G43" si="6">ROUND(IF((F44+F45)&gt;5,"5",(F44+F45)),1)</f>
        <v>2</v>
      </c>
      <c r="G43" s="15">
        <f t="shared" si="6"/>
        <v>0</v>
      </c>
      <c r="H43" s="16"/>
      <c r="I43" s="17"/>
      <c r="J43" s="17"/>
      <c r="K43" s="17"/>
    </row>
    <row r="44" spans="1:11" ht="99.75" customHeight="1">
      <c r="A44" s="16" t="s">
        <v>65</v>
      </c>
      <c r="B44" s="145" t="s">
        <v>66</v>
      </c>
      <c r="C44" s="146"/>
      <c r="D44" s="147"/>
      <c r="E44" s="13"/>
      <c r="F44" s="14">
        <v>2</v>
      </c>
      <c r="G44" s="15"/>
      <c r="H44" s="16"/>
      <c r="I44" s="17"/>
      <c r="J44" s="17"/>
      <c r="K44" s="17"/>
    </row>
    <row r="45" spans="1:11" ht="64.5" customHeight="1">
      <c r="A45" s="16" t="s">
        <v>67</v>
      </c>
      <c r="B45" s="145" t="s">
        <v>68</v>
      </c>
      <c r="C45" s="146"/>
      <c r="D45" s="147"/>
      <c r="E45" s="13"/>
      <c r="F45" s="14"/>
      <c r="G45" s="15"/>
      <c r="H45" s="16"/>
      <c r="I45" s="17"/>
      <c r="J45" s="17"/>
      <c r="K45" s="17"/>
    </row>
    <row r="46" spans="1:11" ht="60.75" customHeight="1">
      <c r="A46" s="9" t="s">
        <v>69</v>
      </c>
      <c r="B46" s="149" t="s">
        <v>197</v>
      </c>
      <c r="C46" s="146"/>
      <c r="D46" s="147"/>
      <c r="E46" s="13">
        <v>60</v>
      </c>
      <c r="F46" s="14">
        <f t="shared" ref="F46:G46" si="7">SUM(F47:F52)</f>
        <v>60</v>
      </c>
      <c r="G46" s="15">
        <f t="shared" si="7"/>
        <v>0</v>
      </c>
      <c r="H46" s="9"/>
      <c r="I46" s="4"/>
      <c r="J46" s="4"/>
      <c r="K46" s="4"/>
    </row>
    <row r="47" spans="1:11" ht="34.5" customHeight="1">
      <c r="A47" s="16"/>
      <c r="B47" s="145" t="s">
        <v>71</v>
      </c>
      <c r="C47" s="146"/>
      <c r="D47" s="147"/>
      <c r="E47" s="16">
        <v>60</v>
      </c>
      <c r="F47" s="16">
        <v>60</v>
      </c>
      <c r="G47" s="16"/>
      <c r="H47" s="16"/>
      <c r="I47" s="17"/>
      <c r="J47" s="17"/>
      <c r="K47" s="17"/>
    </row>
    <row r="48" spans="1:11" ht="34.5" customHeight="1">
      <c r="A48" s="16"/>
      <c r="B48" s="145" t="s">
        <v>72</v>
      </c>
      <c r="C48" s="146"/>
      <c r="D48" s="147"/>
      <c r="E48" s="16">
        <v>50</v>
      </c>
      <c r="F48" s="16"/>
      <c r="G48" s="16"/>
      <c r="H48" s="16"/>
      <c r="I48" s="17"/>
      <c r="J48" s="17"/>
      <c r="K48" s="17"/>
    </row>
    <row r="49" spans="1:11" ht="34.5" customHeight="1">
      <c r="A49" s="16"/>
      <c r="B49" s="145" t="s">
        <v>73</v>
      </c>
      <c r="C49" s="146"/>
      <c r="D49" s="147"/>
      <c r="E49" s="16">
        <v>40</v>
      </c>
      <c r="F49" s="16"/>
      <c r="G49" s="16"/>
      <c r="H49" s="16"/>
      <c r="I49" s="17"/>
      <c r="J49" s="17"/>
      <c r="K49" s="17"/>
    </row>
    <row r="50" spans="1:11" ht="34.5" customHeight="1">
      <c r="A50" s="16"/>
      <c r="B50" s="145" t="s">
        <v>74</v>
      </c>
      <c r="C50" s="146"/>
      <c r="D50" s="147"/>
      <c r="E50" s="16">
        <v>30</v>
      </c>
      <c r="F50" s="16"/>
      <c r="G50" s="16"/>
      <c r="H50" s="16"/>
      <c r="I50" s="17"/>
      <c r="J50" s="17"/>
      <c r="K50" s="17"/>
    </row>
    <row r="51" spans="1:11" ht="34.5" customHeight="1">
      <c r="A51" s="16"/>
      <c r="B51" s="145" t="s">
        <v>75</v>
      </c>
      <c r="C51" s="146"/>
      <c r="D51" s="147"/>
      <c r="E51" s="16">
        <v>20</v>
      </c>
      <c r="F51" s="16"/>
      <c r="G51" s="16"/>
      <c r="H51" s="16"/>
      <c r="I51" s="17"/>
      <c r="J51" s="17"/>
      <c r="K51" s="17"/>
    </row>
    <row r="52" spans="1:11" ht="34.5" customHeight="1">
      <c r="A52" s="16"/>
      <c r="B52" s="145" t="s">
        <v>76</v>
      </c>
      <c r="C52" s="146"/>
      <c r="D52" s="147"/>
      <c r="E52" s="16">
        <v>0</v>
      </c>
      <c r="F52" s="16"/>
      <c r="G52" s="16"/>
      <c r="H52" s="16"/>
      <c r="I52" s="17"/>
      <c r="J52" s="17"/>
      <c r="K52" s="17"/>
    </row>
    <row r="53" spans="1:11" ht="34.5" customHeight="1">
      <c r="A53" s="9"/>
      <c r="B53" s="148" t="s">
        <v>77</v>
      </c>
      <c r="C53" s="146"/>
      <c r="D53" s="147"/>
      <c r="E53" s="9">
        <f t="shared" ref="E53:G53" si="8">E14+E32+E46</f>
        <v>100</v>
      </c>
      <c r="F53" s="22">
        <f t="shared" si="8"/>
        <v>97</v>
      </c>
      <c r="G53" s="15">
        <f t="shared" si="8"/>
        <v>20</v>
      </c>
      <c r="H53" s="9"/>
      <c r="I53" s="4"/>
      <c r="J53" s="4"/>
      <c r="K53" s="4"/>
    </row>
    <row r="54" spans="1:11" ht="34.5" customHeight="1">
      <c r="A54" s="23"/>
      <c r="B54" s="165" t="s">
        <v>78</v>
      </c>
      <c r="C54" s="146"/>
      <c r="D54" s="147"/>
      <c r="E54" s="23"/>
      <c r="F54" s="23"/>
      <c r="G54" s="23"/>
      <c r="H54" s="23"/>
      <c r="I54" s="1"/>
      <c r="J54" s="1"/>
      <c r="K54" s="1"/>
    </row>
    <row r="55" spans="1:11" ht="45.75" customHeight="1">
      <c r="A55" s="23"/>
      <c r="B55" s="148" t="s">
        <v>198</v>
      </c>
      <c r="C55" s="146"/>
      <c r="D55" s="147"/>
      <c r="E55" s="9">
        <f>E53-E54</f>
        <v>100</v>
      </c>
      <c r="F55" s="22">
        <f t="shared" ref="F55:G55" si="9">ROUND(F53-F54,1)</f>
        <v>97</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150" t="s">
        <v>80</v>
      </c>
      <c r="C57" s="151"/>
      <c r="D57" s="151"/>
      <c r="E57" s="1"/>
      <c r="F57" s="1"/>
      <c r="G57" s="1"/>
      <c r="H57" s="1"/>
      <c r="I57" s="1"/>
      <c r="J57" s="1"/>
      <c r="K57" s="1"/>
    </row>
    <row r="58" spans="1:11" ht="32.25" customHeight="1">
      <c r="A58" s="166" t="s">
        <v>81</v>
      </c>
      <c r="B58" s="159"/>
      <c r="C58" s="167"/>
      <c r="D58" s="170" t="s">
        <v>82</v>
      </c>
      <c r="E58" s="156" t="s">
        <v>83</v>
      </c>
      <c r="F58" s="147"/>
      <c r="G58" s="156" t="s">
        <v>199</v>
      </c>
      <c r="H58" s="147"/>
      <c r="I58" s="6"/>
      <c r="J58" s="6"/>
      <c r="K58" s="6"/>
    </row>
    <row r="59" spans="1:11" ht="69.75" customHeight="1">
      <c r="A59" s="168"/>
      <c r="B59" s="163"/>
      <c r="C59" s="169"/>
      <c r="D59" s="171"/>
      <c r="E59" s="10" t="s">
        <v>85</v>
      </c>
      <c r="F59" s="10" t="s">
        <v>86</v>
      </c>
      <c r="G59" s="10" t="s">
        <v>87</v>
      </c>
      <c r="H59" s="10" t="s">
        <v>88</v>
      </c>
      <c r="I59" s="6"/>
      <c r="J59" s="6"/>
      <c r="K59" s="6"/>
    </row>
    <row r="60" spans="1:11" ht="33.75" customHeight="1">
      <c r="A60" s="160" t="s">
        <v>89</v>
      </c>
      <c r="B60" s="146"/>
      <c r="C60" s="147"/>
      <c r="D60" s="16" t="s">
        <v>90</v>
      </c>
      <c r="E60" s="24">
        <f>IF(AND(90&lt;=F55,F55&lt;100),F55,"")</f>
        <v>97</v>
      </c>
      <c r="F60" s="16" t="str">
        <f>IF(AND(90&lt;=G55,G55&lt;=100),G55,"")</f>
        <v/>
      </c>
      <c r="G60" s="16" t="str">
        <f t="shared" ref="G60:H60" si="10">IF(ISNUMBER(E60)=TRUE,"X","")</f>
        <v>X</v>
      </c>
      <c r="H60" s="16" t="str">
        <f t="shared" si="10"/>
        <v/>
      </c>
      <c r="I60" s="1"/>
      <c r="J60" s="1"/>
      <c r="K60" s="1"/>
    </row>
    <row r="61" spans="1:11" ht="45.75" customHeight="1">
      <c r="A61" s="160" t="s">
        <v>91</v>
      </c>
      <c r="B61" s="146"/>
      <c r="C61" s="147"/>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160" t="s">
        <v>93</v>
      </c>
      <c r="B62" s="146"/>
      <c r="C62" s="147"/>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160" t="s">
        <v>95</v>
      </c>
      <c r="B63" s="146"/>
      <c r="C63" s="147"/>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161" t="s">
        <v>200</v>
      </c>
      <c r="E65" s="151"/>
      <c r="F65" s="151"/>
      <c r="G65" s="151"/>
      <c r="H65" s="151"/>
      <c r="I65" s="27"/>
      <c r="J65" s="27"/>
      <c r="K65" s="27"/>
    </row>
    <row r="66" spans="1:11" ht="35.25" customHeight="1">
      <c r="A66" s="4"/>
      <c r="B66" s="4"/>
      <c r="C66" s="4"/>
      <c r="D66" s="153" t="s">
        <v>201</v>
      </c>
      <c r="E66" s="151"/>
      <c r="F66" s="151"/>
      <c r="G66" s="151"/>
      <c r="H66" s="151"/>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252" t="s">
        <v>202</v>
      </c>
      <c r="E69" s="151"/>
      <c r="F69" s="151"/>
      <c r="G69" s="151"/>
      <c r="H69" s="151"/>
      <c r="I69" s="1"/>
      <c r="J69" s="1"/>
      <c r="K69" s="1"/>
    </row>
    <row r="70" spans="1:11" ht="15.75" customHeight="1">
      <c r="A70" s="1"/>
      <c r="B70" s="2"/>
      <c r="C70" s="1"/>
      <c r="D70" s="1"/>
      <c r="E70" s="1"/>
      <c r="F70" s="1"/>
      <c r="G70" s="1"/>
      <c r="H70" s="1"/>
      <c r="I70" s="1"/>
      <c r="J70" s="1"/>
      <c r="K70" s="1"/>
    </row>
    <row r="71" spans="1:11" ht="24.75" customHeight="1">
      <c r="A71" s="1"/>
      <c r="B71" s="162" t="s">
        <v>100</v>
      </c>
      <c r="C71" s="163"/>
      <c r="D71" s="163"/>
      <c r="E71" s="163"/>
      <c r="F71" s="163"/>
      <c r="G71" s="163"/>
      <c r="H71" s="163"/>
      <c r="I71" s="1"/>
      <c r="J71" s="1"/>
      <c r="K71" s="1"/>
    </row>
    <row r="72" spans="1:11" ht="106.5" customHeight="1">
      <c r="A72" s="1"/>
      <c r="B72" s="157" t="s">
        <v>101</v>
      </c>
      <c r="C72" s="146"/>
      <c r="D72" s="146"/>
      <c r="E72" s="146"/>
      <c r="F72" s="146"/>
      <c r="G72" s="146"/>
      <c r="H72" s="147"/>
      <c r="I72" s="1"/>
      <c r="J72" s="1"/>
      <c r="K72" s="1"/>
    </row>
    <row r="73" spans="1:11" ht="24.75" customHeight="1">
      <c r="A73" s="1"/>
      <c r="B73" s="32"/>
      <c r="C73" s="1"/>
      <c r="D73" s="158" t="s">
        <v>203</v>
      </c>
      <c r="E73" s="159"/>
      <c r="F73" s="159"/>
      <c r="G73" s="159"/>
      <c r="H73" s="159"/>
      <c r="I73" s="1"/>
      <c r="J73" s="1"/>
      <c r="K73" s="1"/>
    </row>
    <row r="74" spans="1:11" ht="21" customHeight="1">
      <c r="A74" s="1"/>
      <c r="B74" s="29"/>
      <c r="C74" s="1"/>
      <c r="D74" s="154" t="s">
        <v>103</v>
      </c>
      <c r="E74" s="151"/>
      <c r="F74" s="151"/>
      <c r="G74" s="151"/>
      <c r="H74" s="15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xr:uid="{00000000-0009-0000-0000-00000B000000}"/>
  <mergeCells count="67">
    <mergeCell ref="B54:D54"/>
    <mergeCell ref="B55:D55"/>
    <mergeCell ref="B57:D57"/>
    <mergeCell ref="A58:C59"/>
    <mergeCell ref="D58:D59"/>
    <mergeCell ref="E58:F58"/>
    <mergeCell ref="G58:H58"/>
    <mergeCell ref="B71:H71"/>
    <mergeCell ref="B72:H72"/>
    <mergeCell ref="D73:H73"/>
    <mergeCell ref="D74:H74"/>
    <mergeCell ref="A60:C60"/>
    <mergeCell ref="A61:C61"/>
    <mergeCell ref="A62:C62"/>
    <mergeCell ref="A63:C63"/>
    <mergeCell ref="D65:H65"/>
    <mergeCell ref="D66:H66"/>
    <mergeCell ref="D69:H69"/>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39" header="0" footer="0"/>
  <pageSetup paperSize="9"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00"/>
  </sheetPr>
  <dimension ref="A1:K1000"/>
  <sheetViews>
    <sheetView workbookViewId="0"/>
  </sheetViews>
  <sheetFormatPr defaultColWidth="14.42578125" defaultRowHeight="15" customHeight="1"/>
  <cols>
    <col min="1" max="1" width="5.42578125" customWidth="1"/>
    <col min="2" max="2" width="27.140625" customWidth="1"/>
    <col min="3" max="3" width="20" customWidth="1"/>
    <col min="4" max="4" width="9.7109375" customWidth="1"/>
    <col min="5" max="5" width="8" customWidth="1"/>
    <col min="6" max="6" width="10.5703125" customWidth="1"/>
    <col min="7" max="7" width="9.140625" customWidth="1"/>
    <col min="8" max="8" width="9.28515625" customWidth="1"/>
    <col min="9" max="11" width="8.7109375" customWidth="1"/>
  </cols>
  <sheetData>
    <row r="1" spans="1:11" ht="15.75" customHeight="1">
      <c r="A1" s="1"/>
      <c r="B1" s="2"/>
      <c r="C1" s="1"/>
      <c r="D1" s="1"/>
      <c r="E1" s="1"/>
      <c r="F1" s="1"/>
      <c r="G1" s="1"/>
      <c r="H1" s="3" t="s">
        <v>0</v>
      </c>
      <c r="I1" s="1"/>
      <c r="J1" s="1"/>
      <c r="K1" s="1"/>
    </row>
    <row r="2" spans="1:11" ht="48.75" customHeight="1">
      <c r="A2" s="153" t="s">
        <v>204</v>
      </c>
      <c r="B2" s="151"/>
      <c r="C2" s="151"/>
      <c r="D2" s="2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155" t="s">
        <v>186</v>
      </c>
      <c r="B5" s="151"/>
      <c r="C5" s="151"/>
      <c r="D5" s="151"/>
      <c r="E5" s="151"/>
      <c r="F5" s="151"/>
      <c r="G5" s="151"/>
      <c r="H5" s="151"/>
      <c r="I5" s="1"/>
      <c r="J5" s="1"/>
      <c r="K5" s="1"/>
    </row>
    <row r="6" spans="1:11" ht="12" customHeight="1">
      <c r="A6" s="1"/>
      <c r="B6" s="2"/>
      <c r="C6" s="1"/>
      <c r="D6" s="1"/>
      <c r="E6" s="1"/>
      <c r="F6" s="1"/>
      <c r="G6" s="1"/>
      <c r="H6" s="1"/>
      <c r="I6" s="1"/>
      <c r="J6" s="1"/>
      <c r="K6" s="1"/>
    </row>
    <row r="7" spans="1:11" ht="24.75" customHeight="1">
      <c r="A7" s="6"/>
      <c r="B7" s="150" t="s">
        <v>205</v>
      </c>
      <c r="C7" s="151"/>
      <c r="D7" s="151"/>
      <c r="E7" s="151"/>
      <c r="F7" s="151"/>
      <c r="G7" s="151"/>
      <c r="H7" s="151"/>
      <c r="I7" s="6"/>
      <c r="J7" s="6"/>
      <c r="K7" s="6"/>
    </row>
    <row r="8" spans="1:11" ht="19.5" customHeight="1">
      <c r="A8" s="6"/>
      <c r="B8" s="150" t="s">
        <v>106</v>
      </c>
      <c r="C8" s="151"/>
      <c r="D8" s="151"/>
      <c r="E8" s="151"/>
      <c r="F8" s="151"/>
      <c r="G8" s="151"/>
      <c r="H8" s="151"/>
      <c r="I8" s="6"/>
      <c r="J8" s="6"/>
      <c r="K8" s="6"/>
    </row>
    <row r="9" spans="1:11" ht="19.5" customHeight="1">
      <c r="A9" s="6"/>
      <c r="B9" s="150" t="s">
        <v>122</v>
      </c>
      <c r="C9" s="151"/>
      <c r="D9" s="151"/>
      <c r="E9" s="151"/>
      <c r="F9" s="151"/>
      <c r="G9" s="151"/>
      <c r="H9" s="151"/>
      <c r="I9" s="6"/>
      <c r="J9" s="6"/>
      <c r="K9" s="6"/>
    </row>
    <row r="10" spans="1:11" ht="19.5" customHeight="1">
      <c r="A10" s="6"/>
      <c r="B10" s="7" t="s">
        <v>206</v>
      </c>
      <c r="C10" s="38">
        <v>11100096289</v>
      </c>
      <c r="D10" s="7"/>
      <c r="E10" s="7"/>
      <c r="F10" s="7"/>
      <c r="G10" s="7"/>
      <c r="H10" s="7"/>
      <c r="I10" s="6"/>
      <c r="J10" s="6"/>
      <c r="K10" s="6"/>
    </row>
    <row r="11" spans="1:11" ht="12.75" customHeight="1">
      <c r="A11" s="6"/>
      <c r="B11" s="7"/>
      <c r="C11" s="7"/>
      <c r="D11" s="6"/>
      <c r="E11" s="6"/>
      <c r="F11" s="6"/>
      <c r="G11" s="6"/>
      <c r="H11" s="6"/>
      <c r="I11" s="6"/>
      <c r="J11" s="6"/>
      <c r="K11" s="6"/>
    </row>
    <row r="12" spans="1:11" ht="58.5"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89.25" customHeight="1">
      <c r="A14" s="9" t="s">
        <v>20</v>
      </c>
      <c r="B14" s="149" t="s">
        <v>207</v>
      </c>
      <c r="C14" s="146"/>
      <c r="D14" s="147"/>
      <c r="E14" s="13">
        <f>E15+E19+E25+E28</f>
        <v>20</v>
      </c>
      <c r="F14" s="14">
        <f t="shared" ref="F14:G14" si="0">ROUND(F15+F19+F25+F28,1)</f>
        <v>20</v>
      </c>
      <c r="G14" s="15">
        <f t="shared" si="0"/>
        <v>20</v>
      </c>
      <c r="H14" s="9"/>
      <c r="I14" s="4"/>
      <c r="J14" s="4"/>
      <c r="K14" s="4"/>
    </row>
    <row r="15" spans="1:11" ht="24" customHeight="1">
      <c r="A15" s="16">
        <v>1</v>
      </c>
      <c r="B15" s="149" t="s">
        <v>22</v>
      </c>
      <c r="C15" s="146"/>
      <c r="D15" s="147"/>
      <c r="E15" s="13">
        <f>5-(E16+E17+E18)</f>
        <v>5</v>
      </c>
      <c r="F15" s="14">
        <f t="shared" ref="F15:G15" si="1">ROUND(5-(F16+F17+F18),1)</f>
        <v>5</v>
      </c>
      <c r="G15" s="15">
        <f t="shared" si="1"/>
        <v>5</v>
      </c>
      <c r="H15" s="16"/>
      <c r="I15" s="17"/>
      <c r="J15" s="17"/>
      <c r="K15" s="17"/>
    </row>
    <row r="16" spans="1:11" ht="119.25" customHeight="1">
      <c r="A16" s="16" t="s">
        <v>23</v>
      </c>
      <c r="B16" s="145" t="s">
        <v>24</v>
      </c>
      <c r="C16" s="146"/>
      <c r="D16" s="147"/>
      <c r="E16" s="16"/>
      <c r="F16" s="14"/>
      <c r="G16" s="14"/>
      <c r="H16" s="16"/>
      <c r="I16" s="17"/>
      <c r="J16" s="17"/>
      <c r="K16" s="17"/>
    </row>
    <row r="17" spans="1:11" ht="67.5" customHeight="1">
      <c r="A17" s="16" t="s">
        <v>25</v>
      </c>
      <c r="B17" s="145" t="s">
        <v>26</v>
      </c>
      <c r="C17" s="146"/>
      <c r="D17" s="147"/>
      <c r="E17" s="16"/>
      <c r="F17" s="14"/>
      <c r="G17" s="14"/>
      <c r="H17" s="18"/>
      <c r="I17" s="19"/>
      <c r="J17" s="19"/>
      <c r="K17" s="19"/>
    </row>
    <row r="18" spans="1:11" ht="85.5" customHeight="1">
      <c r="A18" s="16" t="s">
        <v>27</v>
      </c>
      <c r="B18" s="145" t="s">
        <v>28</v>
      </c>
      <c r="C18" s="146"/>
      <c r="D18" s="147"/>
      <c r="E18" s="16"/>
      <c r="F18" s="14"/>
      <c r="G18" s="14"/>
      <c r="H18" s="18"/>
      <c r="I18" s="19"/>
      <c r="J18" s="19"/>
      <c r="K18" s="19"/>
    </row>
    <row r="19" spans="1:11" ht="47.25" customHeight="1">
      <c r="A19" s="16">
        <v>2</v>
      </c>
      <c r="B19" s="149" t="s">
        <v>29</v>
      </c>
      <c r="C19" s="146"/>
      <c r="D19" s="147"/>
      <c r="E19" s="13">
        <f>6-(E20+E21+E22+E23+E24)</f>
        <v>6</v>
      </c>
      <c r="F19" s="14">
        <f t="shared" ref="F19:G19" si="2">ROUND(6-(F20+F21+F22+F23+F24),1)</f>
        <v>6</v>
      </c>
      <c r="G19" s="15">
        <f t="shared" si="2"/>
        <v>6</v>
      </c>
      <c r="H19" s="20"/>
      <c r="I19" s="19"/>
      <c r="J19" s="19"/>
      <c r="K19" s="19"/>
    </row>
    <row r="20" spans="1:11" ht="39.75" customHeight="1">
      <c r="A20" s="16" t="s">
        <v>30</v>
      </c>
      <c r="B20" s="145" t="s">
        <v>31</v>
      </c>
      <c r="C20" s="146"/>
      <c r="D20" s="147"/>
      <c r="E20" s="16"/>
      <c r="F20" s="14"/>
      <c r="G20" s="14"/>
      <c r="H20" s="18"/>
      <c r="I20" s="19"/>
      <c r="J20" s="19"/>
      <c r="K20" s="19"/>
    </row>
    <row r="21" spans="1:11" ht="48.75" customHeight="1">
      <c r="A21" s="16" t="s">
        <v>32</v>
      </c>
      <c r="B21" s="145" t="s">
        <v>33</v>
      </c>
      <c r="C21" s="146"/>
      <c r="D21" s="147"/>
      <c r="E21" s="16"/>
      <c r="F21" s="14"/>
      <c r="G21" s="14"/>
      <c r="H21" s="18"/>
      <c r="I21" s="19"/>
      <c r="J21" s="19"/>
      <c r="K21" s="19"/>
    </row>
    <row r="22" spans="1:11" ht="52.5" customHeight="1">
      <c r="A22" s="16" t="s">
        <v>34</v>
      </c>
      <c r="B22" s="145" t="s">
        <v>35</v>
      </c>
      <c r="C22" s="146"/>
      <c r="D22" s="147"/>
      <c r="E22" s="16"/>
      <c r="F22" s="14"/>
      <c r="G22" s="14"/>
      <c r="H22" s="18"/>
      <c r="I22" s="19"/>
      <c r="J22" s="19"/>
      <c r="K22" s="19"/>
    </row>
    <row r="23" spans="1:11" ht="70.5" customHeight="1">
      <c r="A23" s="16" t="s">
        <v>36</v>
      </c>
      <c r="B23" s="145" t="s">
        <v>37</v>
      </c>
      <c r="C23" s="146"/>
      <c r="D23" s="147"/>
      <c r="E23" s="16"/>
      <c r="F23" s="14"/>
      <c r="G23" s="14"/>
      <c r="H23" s="18"/>
      <c r="I23" s="19"/>
      <c r="J23" s="19"/>
      <c r="K23" s="19"/>
    </row>
    <row r="24" spans="1:11" ht="34.5" customHeight="1">
      <c r="A24" s="16" t="s">
        <v>38</v>
      </c>
      <c r="B24" s="145" t="s">
        <v>39</v>
      </c>
      <c r="C24" s="146"/>
      <c r="D24" s="147"/>
      <c r="E24" s="16"/>
      <c r="F24" s="14"/>
      <c r="G24" s="14"/>
      <c r="H24" s="18"/>
      <c r="I24" s="19"/>
      <c r="J24" s="19"/>
      <c r="K24" s="19"/>
    </row>
    <row r="25" spans="1:11" ht="50.25" customHeight="1">
      <c r="A25" s="16">
        <v>3</v>
      </c>
      <c r="B25" s="149" t="s">
        <v>40</v>
      </c>
      <c r="C25" s="146"/>
      <c r="D25" s="147"/>
      <c r="E25" s="13">
        <f>5-(E26+E27)</f>
        <v>5</v>
      </c>
      <c r="F25" s="14">
        <f t="shared" ref="F25:G25" si="3">ROUND(5-(F26+F27),1)</f>
        <v>5</v>
      </c>
      <c r="G25" s="15">
        <f t="shared" si="3"/>
        <v>5</v>
      </c>
      <c r="H25" s="16"/>
      <c r="I25" s="17"/>
      <c r="J25" s="17"/>
      <c r="K25" s="17"/>
    </row>
    <row r="26" spans="1:11" ht="98.25" customHeight="1">
      <c r="A26" s="16" t="s">
        <v>41</v>
      </c>
      <c r="B26" s="145" t="s">
        <v>208</v>
      </c>
      <c r="C26" s="146"/>
      <c r="D26" s="147"/>
      <c r="E26" s="16"/>
      <c r="F26" s="16"/>
      <c r="G26" s="18"/>
      <c r="H26" s="18"/>
      <c r="I26" s="19"/>
      <c r="J26" s="19"/>
      <c r="K26" s="19"/>
    </row>
    <row r="27" spans="1:11" ht="54.75" customHeight="1">
      <c r="A27" s="16" t="s">
        <v>43</v>
      </c>
      <c r="B27" s="145" t="s">
        <v>44</v>
      </c>
      <c r="C27" s="146"/>
      <c r="D27" s="147"/>
      <c r="E27" s="16"/>
      <c r="F27" s="16"/>
      <c r="G27" s="18"/>
      <c r="H27" s="18"/>
      <c r="I27" s="19"/>
      <c r="J27" s="19"/>
      <c r="K27" s="19"/>
    </row>
    <row r="28" spans="1:11" ht="149.25" customHeight="1">
      <c r="A28" s="21">
        <v>4</v>
      </c>
      <c r="B28" s="149" t="s">
        <v>45</v>
      </c>
      <c r="C28" s="146"/>
      <c r="D28" s="147"/>
      <c r="E28" s="13">
        <f>4-(E29+E30+E31)</f>
        <v>4</v>
      </c>
      <c r="F28" s="14">
        <f t="shared" ref="F28:G28" si="4">ROUND(4-(F29+F30+F31),1)</f>
        <v>4</v>
      </c>
      <c r="G28" s="15">
        <f t="shared" si="4"/>
        <v>4</v>
      </c>
      <c r="H28" s="20"/>
      <c r="I28" s="19"/>
      <c r="J28" s="19"/>
      <c r="K28" s="19"/>
    </row>
    <row r="29" spans="1:11" ht="49.5" customHeight="1">
      <c r="A29" s="16" t="s">
        <v>46</v>
      </c>
      <c r="B29" s="145" t="s">
        <v>47</v>
      </c>
      <c r="C29" s="146"/>
      <c r="D29" s="147"/>
      <c r="E29" s="16"/>
      <c r="F29" s="16"/>
      <c r="G29" s="18"/>
      <c r="H29" s="18"/>
      <c r="I29" s="19"/>
      <c r="J29" s="19"/>
      <c r="K29" s="19"/>
    </row>
    <row r="30" spans="1:11" ht="54" customHeight="1">
      <c r="A30" s="16" t="s">
        <v>48</v>
      </c>
      <c r="B30" s="145" t="s">
        <v>49</v>
      </c>
      <c r="C30" s="146"/>
      <c r="D30" s="147"/>
      <c r="E30" s="16"/>
      <c r="F30" s="16"/>
      <c r="G30" s="18"/>
      <c r="H30" s="18"/>
      <c r="I30" s="19"/>
      <c r="J30" s="19"/>
      <c r="K30" s="19"/>
    </row>
    <row r="31" spans="1:11" ht="50.25" customHeight="1">
      <c r="A31" s="16" t="s">
        <v>50</v>
      </c>
      <c r="B31" s="145" t="s">
        <v>51</v>
      </c>
      <c r="C31" s="146"/>
      <c r="D31" s="147"/>
      <c r="E31" s="16"/>
      <c r="F31" s="16"/>
      <c r="G31" s="18"/>
      <c r="H31" s="18"/>
      <c r="I31" s="19"/>
      <c r="J31" s="19"/>
      <c r="K31" s="19"/>
    </row>
    <row r="32" spans="1:11" ht="27.75" customHeight="1">
      <c r="A32" s="9" t="s">
        <v>52</v>
      </c>
      <c r="B32" s="149" t="s">
        <v>209</v>
      </c>
      <c r="C32" s="146"/>
      <c r="D32" s="147"/>
      <c r="E32" s="13">
        <f>E33+E35+E37+E39+E41+E43</f>
        <v>20</v>
      </c>
      <c r="F32" s="14">
        <f t="shared" ref="F32:G32" si="5">ROUND(F33+F35+F37+F39+F41+F43,1)</f>
        <v>17</v>
      </c>
      <c r="G32" s="15">
        <f t="shared" si="5"/>
        <v>0</v>
      </c>
      <c r="H32" s="9"/>
      <c r="I32" s="4"/>
      <c r="J32" s="4"/>
      <c r="K32" s="4"/>
    </row>
    <row r="33" spans="1:11" ht="49.5" customHeight="1">
      <c r="A33" s="16">
        <v>5</v>
      </c>
      <c r="B33" s="149" t="s">
        <v>54</v>
      </c>
      <c r="C33" s="146"/>
      <c r="D33" s="147"/>
      <c r="E33" s="13">
        <v>1</v>
      </c>
      <c r="F33" s="14">
        <f>IF(F34&gt;1,"1",F34)</f>
        <v>1</v>
      </c>
      <c r="G33" s="15">
        <f>G34</f>
        <v>0</v>
      </c>
      <c r="H33" s="16"/>
      <c r="I33" s="17"/>
      <c r="J33" s="17"/>
      <c r="K33" s="17"/>
    </row>
    <row r="34" spans="1:11" ht="57" customHeight="1">
      <c r="A34" s="16"/>
      <c r="B34" s="145" t="s">
        <v>55</v>
      </c>
      <c r="C34" s="146"/>
      <c r="D34" s="147"/>
      <c r="E34" s="13"/>
      <c r="F34" s="14">
        <v>1</v>
      </c>
      <c r="G34" s="15"/>
      <c r="H34" s="16"/>
      <c r="I34" s="17"/>
      <c r="J34" s="17"/>
      <c r="K34" s="17"/>
    </row>
    <row r="35" spans="1:11" ht="51.75" customHeight="1">
      <c r="A35" s="16">
        <v>6</v>
      </c>
      <c r="B35" s="149" t="s">
        <v>56</v>
      </c>
      <c r="C35" s="146"/>
      <c r="D35" s="147"/>
      <c r="E35" s="13">
        <v>2</v>
      </c>
      <c r="F35" s="14">
        <f>IF(F36&gt;2,"2",F36)</f>
        <v>2</v>
      </c>
      <c r="G35" s="15">
        <f>G36</f>
        <v>0</v>
      </c>
      <c r="H35" s="16"/>
      <c r="I35" s="17"/>
      <c r="J35" s="17"/>
      <c r="K35" s="17"/>
    </row>
    <row r="36" spans="1:11" ht="56.25" customHeight="1">
      <c r="A36" s="16"/>
      <c r="B36" s="145" t="s">
        <v>57</v>
      </c>
      <c r="C36" s="146"/>
      <c r="D36" s="147"/>
      <c r="E36" s="13"/>
      <c r="F36" s="14">
        <v>2</v>
      </c>
      <c r="G36" s="15"/>
      <c r="H36" s="16"/>
      <c r="I36" s="17"/>
      <c r="J36" s="17"/>
      <c r="K36" s="17"/>
    </row>
    <row r="37" spans="1:11" ht="51.75" customHeight="1">
      <c r="A37" s="16">
        <v>7</v>
      </c>
      <c r="B37" s="149" t="s">
        <v>58</v>
      </c>
      <c r="C37" s="146"/>
      <c r="D37" s="147"/>
      <c r="E37" s="13">
        <v>2</v>
      </c>
      <c r="F37" s="14">
        <f>IF(F38&gt;2,"2",F38)</f>
        <v>2</v>
      </c>
      <c r="G37" s="15">
        <f>G38</f>
        <v>0</v>
      </c>
      <c r="H37" s="16"/>
      <c r="I37" s="17"/>
      <c r="J37" s="17"/>
      <c r="K37" s="17"/>
    </row>
    <row r="38" spans="1:11" ht="75.75" customHeight="1">
      <c r="A38" s="16"/>
      <c r="B38" s="145" t="s">
        <v>59</v>
      </c>
      <c r="C38" s="146"/>
      <c r="D38" s="147"/>
      <c r="E38" s="13"/>
      <c r="F38" s="14">
        <v>2</v>
      </c>
      <c r="G38" s="15"/>
      <c r="H38" s="16"/>
      <c r="I38" s="17"/>
      <c r="J38" s="17"/>
      <c r="K38" s="17"/>
    </row>
    <row r="39" spans="1:11" ht="58.5" customHeight="1">
      <c r="A39" s="16">
        <v>8</v>
      </c>
      <c r="B39" s="149" t="s">
        <v>60</v>
      </c>
      <c r="C39" s="146"/>
      <c r="D39" s="147"/>
      <c r="E39" s="13">
        <v>2</v>
      </c>
      <c r="F39" s="14">
        <f>IF(F40&gt;2,"2",F40)</f>
        <v>2</v>
      </c>
      <c r="G39" s="15">
        <f>G40</f>
        <v>0</v>
      </c>
      <c r="H39" s="16"/>
      <c r="I39" s="17"/>
      <c r="J39" s="17"/>
      <c r="K39" s="17"/>
    </row>
    <row r="40" spans="1:11" ht="70.5" customHeight="1">
      <c r="A40" s="16"/>
      <c r="B40" s="145" t="s">
        <v>61</v>
      </c>
      <c r="C40" s="146"/>
      <c r="D40" s="147"/>
      <c r="E40" s="13"/>
      <c r="F40" s="14">
        <v>2</v>
      </c>
      <c r="G40" s="15"/>
      <c r="H40" s="16"/>
      <c r="I40" s="17"/>
      <c r="J40" s="17"/>
      <c r="K40" s="17"/>
    </row>
    <row r="41" spans="1:11" ht="129.75" customHeight="1">
      <c r="A41" s="16">
        <v>9</v>
      </c>
      <c r="B41" s="149" t="s">
        <v>210</v>
      </c>
      <c r="C41" s="146"/>
      <c r="D41" s="147"/>
      <c r="E41" s="13">
        <v>8</v>
      </c>
      <c r="F41" s="14" t="str">
        <f>IF(F42&gt;=8,"8",IF(F42&lt;8,"0"))</f>
        <v>8</v>
      </c>
      <c r="G41" s="15">
        <f>G42</f>
        <v>0</v>
      </c>
      <c r="H41" s="16"/>
      <c r="I41" s="17"/>
      <c r="J41" s="17"/>
      <c r="K41" s="17"/>
    </row>
    <row r="42" spans="1:11" ht="186" customHeight="1">
      <c r="A42" s="16"/>
      <c r="B42" s="145" t="s">
        <v>63</v>
      </c>
      <c r="C42" s="146"/>
      <c r="D42" s="147"/>
      <c r="E42" s="13"/>
      <c r="F42" s="14">
        <v>8</v>
      </c>
      <c r="G42" s="15"/>
      <c r="H42" s="16"/>
      <c r="I42" s="17"/>
      <c r="J42" s="17"/>
      <c r="K42" s="17"/>
    </row>
    <row r="43" spans="1:11" ht="55.5" customHeight="1">
      <c r="A43" s="16">
        <v>10</v>
      </c>
      <c r="B43" s="149" t="s">
        <v>211</v>
      </c>
      <c r="C43" s="146"/>
      <c r="D43" s="147"/>
      <c r="E43" s="13">
        <v>5</v>
      </c>
      <c r="F43" s="14">
        <f t="shared" ref="F43:G43" si="6">ROUND(IF((F44+F45)&gt;5,"5",(F44+F45)),1)</f>
        <v>2</v>
      </c>
      <c r="G43" s="15">
        <f t="shared" si="6"/>
        <v>0</v>
      </c>
      <c r="H43" s="16"/>
      <c r="I43" s="17"/>
      <c r="J43" s="17"/>
      <c r="K43" s="17"/>
    </row>
    <row r="44" spans="1:11" ht="108" customHeight="1">
      <c r="A44" s="16" t="s">
        <v>65</v>
      </c>
      <c r="B44" s="145" t="s">
        <v>66</v>
      </c>
      <c r="C44" s="146"/>
      <c r="D44" s="147"/>
      <c r="E44" s="13"/>
      <c r="F44" s="14"/>
      <c r="G44" s="15"/>
      <c r="H44" s="16"/>
      <c r="I44" s="17"/>
      <c r="J44" s="17"/>
      <c r="K44" s="17"/>
    </row>
    <row r="45" spans="1:11" ht="82.5" customHeight="1">
      <c r="A45" s="16" t="s">
        <v>67</v>
      </c>
      <c r="B45" s="145" t="s">
        <v>68</v>
      </c>
      <c r="C45" s="146"/>
      <c r="D45" s="147"/>
      <c r="E45" s="13"/>
      <c r="F45" s="14">
        <v>2</v>
      </c>
      <c r="G45" s="15"/>
      <c r="H45" s="16"/>
      <c r="I45" s="17"/>
      <c r="J45" s="17"/>
      <c r="K45" s="17"/>
    </row>
    <row r="46" spans="1:11" ht="60.75" customHeight="1">
      <c r="A46" s="9" t="s">
        <v>69</v>
      </c>
      <c r="B46" s="149" t="s">
        <v>212</v>
      </c>
      <c r="C46" s="146"/>
      <c r="D46" s="147"/>
      <c r="E46" s="13">
        <v>60</v>
      </c>
      <c r="F46" s="14">
        <f t="shared" ref="F46:G46" si="7">SUM(F47:F52)</f>
        <v>60</v>
      </c>
      <c r="G46" s="15">
        <f t="shared" si="7"/>
        <v>0</v>
      </c>
      <c r="H46" s="9"/>
      <c r="I46" s="4"/>
      <c r="J46" s="4"/>
      <c r="K46" s="4"/>
    </row>
    <row r="47" spans="1:11" ht="34.5" customHeight="1">
      <c r="A47" s="16"/>
      <c r="B47" s="145" t="s">
        <v>71</v>
      </c>
      <c r="C47" s="146"/>
      <c r="D47" s="147"/>
      <c r="E47" s="16">
        <v>60</v>
      </c>
      <c r="F47" s="16">
        <v>60</v>
      </c>
      <c r="G47" s="16"/>
      <c r="H47" s="16"/>
      <c r="I47" s="17"/>
      <c r="J47" s="17"/>
      <c r="K47" s="17"/>
    </row>
    <row r="48" spans="1:11" ht="34.5" customHeight="1">
      <c r="A48" s="16"/>
      <c r="B48" s="145" t="s">
        <v>72</v>
      </c>
      <c r="C48" s="146"/>
      <c r="D48" s="147"/>
      <c r="E48" s="16">
        <v>50</v>
      </c>
      <c r="F48" s="16"/>
      <c r="G48" s="16"/>
      <c r="H48" s="16"/>
      <c r="I48" s="17"/>
      <c r="J48" s="17"/>
      <c r="K48" s="17"/>
    </row>
    <row r="49" spans="1:11" ht="34.5" customHeight="1">
      <c r="A49" s="16"/>
      <c r="B49" s="145" t="s">
        <v>73</v>
      </c>
      <c r="C49" s="146"/>
      <c r="D49" s="147"/>
      <c r="E49" s="16">
        <v>40</v>
      </c>
      <c r="F49" s="16"/>
      <c r="G49" s="16"/>
      <c r="H49" s="16"/>
      <c r="I49" s="17"/>
      <c r="J49" s="17"/>
      <c r="K49" s="17"/>
    </row>
    <row r="50" spans="1:11" ht="34.5" customHeight="1">
      <c r="A50" s="16"/>
      <c r="B50" s="145" t="s">
        <v>74</v>
      </c>
      <c r="C50" s="146"/>
      <c r="D50" s="147"/>
      <c r="E50" s="16">
        <v>30</v>
      </c>
      <c r="F50" s="16"/>
      <c r="G50" s="16"/>
      <c r="H50" s="16"/>
      <c r="I50" s="17"/>
      <c r="J50" s="17"/>
      <c r="K50" s="17"/>
    </row>
    <row r="51" spans="1:11" ht="34.5" customHeight="1">
      <c r="A51" s="16"/>
      <c r="B51" s="145" t="s">
        <v>75</v>
      </c>
      <c r="C51" s="146"/>
      <c r="D51" s="147"/>
      <c r="E51" s="16">
        <v>20</v>
      </c>
      <c r="F51" s="16"/>
      <c r="G51" s="16"/>
      <c r="H51" s="16"/>
      <c r="I51" s="17"/>
      <c r="J51" s="17"/>
      <c r="K51" s="17"/>
    </row>
    <row r="52" spans="1:11" ht="34.5" customHeight="1">
      <c r="A52" s="16"/>
      <c r="B52" s="145" t="s">
        <v>76</v>
      </c>
      <c r="C52" s="146"/>
      <c r="D52" s="147"/>
      <c r="E52" s="16">
        <v>0</v>
      </c>
      <c r="F52" s="16"/>
      <c r="G52" s="16"/>
      <c r="H52" s="16"/>
      <c r="I52" s="17"/>
      <c r="J52" s="17"/>
      <c r="K52" s="17"/>
    </row>
    <row r="53" spans="1:11" ht="34.5" customHeight="1">
      <c r="A53" s="9"/>
      <c r="B53" s="148" t="s">
        <v>77</v>
      </c>
      <c r="C53" s="146"/>
      <c r="D53" s="147"/>
      <c r="E53" s="9">
        <f t="shared" ref="E53:G53" si="8">E14+E32+E46</f>
        <v>100</v>
      </c>
      <c r="F53" s="22">
        <f t="shared" si="8"/>
        <v>97</v>
      </c>
      <c r="G53" s="15">
        <f t="shared" si="8"/>
        <v>20</v>
      </c>
      <c r="H53" s="9"/>
      <c r="I53" s="4"/>
      <c r="J53" s="4"/>
      <c r="K53" s="4"/>
    </row>
    <row r="54" spans="1:11" ht="34.5" customHeight="1">
      <c r="A54" s="23"/>
      <c r="B54" s="165" t="s">
        <v>78</v>
      </c>
      <c r="C54" s="146"/>
      <c r="D54" s="147"/>
      <c r="E54" s="23"/>
      <c r="F54" s="23"/>
      <c r="G54" s="23"/>
      <c r="H54" s="23"/>
      <c r="I54" s="1"/>
      <c r="J54" s="1"/>
      <c r="K54" s="1"/>
    </row>
    <row r="55" spans="1:11" ht="45.75" customHeight="1">
      <c r="A55" s="23"/>
      <c r="B55" s="148" t="s">
        <v>213</v>
      </c>
      <c r="C55" s="146"/>
      <c r="D55" s="147"/>
      <c r="E55" s="9">
        <f>E53-E54</f>
        <v>100</v>
      </c>
      <c r="F55" s="22">
        <f t="shared" ref="F55:G55" si="9">ROUND(F53-F54,1)</f>
        <v>97</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150" t="s">
        <v>80</v>
      </c>
      <c r="C57" s="151"/>
      <c r="D57" s="151"/>
      <c r="E57" s="1"/>
      <c r="F57" s="1"/>
      <c r="G57" s="1"/>
      <c r="H57" s="1"/>
      <c r="I57" s="1"/>
      <c r="J57" s="1"/>
      <c r="K57" s="1"/>
    </row>
    <row r="58" spans="1:11" ht="32.25" customHeight="1">
      <c r="A58" s="166" t="s">
        <v>81</v>
      </c>
      <c r="B58" s="159"/>
      <c r="C58" s="167"/>
      <c r="D58" s="170" t="s">
        <v>82</v>
      </c>
      <c r="E58" s="156" t="s">
        <v>83</v>
      </c>
      <c r="F58" s="147"/>
      <c r="G58" s="156" t="s">
        <v>214</v>
      </c>
      <c r="H58" s="147"/>
      <c r="I58" s="6"/>
      <c r="J58" s="6"/>
      <c r="K58" s="6"/>
    </row>
    <row r="59" spans="1:11" ht="15.75" customHeight="1">
      <c r="A59" s="168"/>
      <c r="B59" s="163"/>
      <c r="C59" s="169"/>
      <c r="D59" s="171"/>
      <c r="E59" s="10" t="s">
        <v>85</v>
      </c>
      <c r="F59" s="10" t="s">
        <v>86</v>
      </c>
      <c r="G59" s="10" t="s">
        <v>87</v>
      </c>
      <c r="H59" s="10" t="s">
        <v>88</v>
      </c>
      <c r="I59" s="6"/>
      <c r="J59" s="6"/>
      <c r="K59" s="6"/>
    </row>
    <row r="60" spans="1:11" ht="33.75" customHeight="1">
      <c r="A60" s="160" t="s">
        <v>89</v>
      </c>
      <c r="B60" s="146"/>
      <c r="C60" s="147"/>
      <c r="D60" s="16" t="s">
        <v>90</v>
      </c>
      <c r="E60" s="24">
        <f>IF(AND(90&lt;=F55,F55&lt;100),F55,"")</f>
        <v>97</v>
      </c>
      <c r="F60" s="16" t="str">
        <f>IF(AND(90&lt;=G55,G55&lt;=100),G55,"")</f>
        <v/>
      </c>
      <c r="G60" s="16" t="str">
        <f t="shared" ref="G60:H60" si="10">IF(ISNUMBER(E60)=TRUE,"X","")</f>
        <v>X</v>
      </c>
      <c r="H60" s="16" t="str">
        <f t="shared" si="10"/>
        <v/>
      </c>
      <c r="I60" s="1"/>
      <c r="J60" s="1"/>
      <c r="K60" s="1"/>
    </row>
    <row r="61" spans="1:11" ht="45.75" customHeight="1">
      <c r="A61" s="160" t="s">
        <v>91</v>
      </c>
      <c r="B61" s="146"/>
      <c r="C61" s="147"/>
      <c r="D61" s="16" t="s">
        <v>92</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160" t="s">
        <v>93</v>
      </c>
      <c r="B62" s="146"/>
      <c r="C62" s="147"/>
      <c r="D62" s="16" t="s">
        <v>94</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160" t="s">
        <v>95</v>
      </c>
      <c r="B63" s="146"/>
      <c r="C63" s="147"/>
      <c r="D63" s="16" t="s">
        <v>96</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161" t="s">
        <v>215</v>
      </c>
      <c r="E65" s="151"/>
      <c r="F65" s="151"/>
      <c r="G65" s="151"/>
      <c r="H65" s="151"/>
      <c r="I65" s="27"/>
      <c r="J65" s="27"/>
      <c r="K65" s="27"/>
    </row>
    <row r="66" spans="1:11" ht="35.25" customHeight="1">
      <c r="A66" s="4"/>
      <c r="B66" s="4"/>
      <c r="C66" s="4"/>
      <c r="D66" s="29"/>
      <c r="E66" s="153" t="s">
        <v>216</v>
      </c>
      <c r="F66" s="151"/>
      <c r="G66" s="151"/>
      <c r="H66" s="151"/>
      <c r="I66" s="4"/>
      <c r="J66" s="4"/>
      <c r="K66" s="4"/>
    </row>
    <row r="67" spans="1:11" ht="15.75" customHeight="1">
      <c r="A67" s="1"/>
      <c r="B67" s="2"/>
      <c r="C67" s="1"/>
      <c r="D67" s="30"/>
      <c r="E67" s="30"/>
      <c r="F67" s="30"/>
      <c r="G67" s="30"/>
      <c r="H67" s="30"/>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39" t="s">
        <v>217</v>
      </c>
      <c r="G69" s="1"/>
      <c r="H69" s="1"/>
      <c r="I69" s="1"/>
      <c r="J69" s="1"/>
      <c r="K69" s="1"/>
    </row>
    <row r="70" spans="1:11" ht="15.75" customHeight="1">
      <c r="A70" s="1"/>
      <c r="B70" s="2"/>
      <c r="C70" s="1"/>
      <c r="D70" s="1"/>
      <c r="E70" s="1"/>
      <c r="F70" s="1"/>
      <c r="G70" s="1"/>
      <c r="H70" s="1"/>
      <c r="I70" s="1"/>
      <c r="J70" s="1"/>
      <c r="K70" s="1"/>
    </row>
    <row r="71" spans="1:11" ht="24.75" customHeight="1">
      <c r="A71" s="1"/>
      <c r="B71" s="162" t="s">
        <v>100</v>
      </c>
      <c r="C71" s="163"/>
      <c r="D71" s="163"/>
      <c r="E71" s="163"/>
      <c r="F71" s="163"/>
      <c r="G71" s="163"/>
      <c r="H71" s="163"/>
      <c r="I71" s="1"/>
      <c r="J71" s="1"/>
      <c r="K71" s="1"/>
    </row>
    <row r="72" spans="1:11" ht="106.5" customHeight="1">
      <c r="A72" s="1"/>
      <c r="B72" s="157" t="s">
        <v>101</v>
      </c>
      <c r="C72" s="146"/>
      <c r="D72" s="146"/>
      <c r="E72" s="146"/>
      <c r="F72" s="146"/>
      <c r="G72" s="146"/>
      <c r="H72" s="147"/>
      <c r="I72" s="1"/>
      <c r="J72" s="1"/>
      <c r="K72" s="1"/>
    </row>
    <row r="73" spans="1:11" ht="24.75" customHeight="1">
      <c r="A73" s="1"/>
      <c r="B73" s="32"/>
      <c r="C73" s="1"/>
      <c r="D73" s="158" t="s">
        <v>218</v>
      </c>
      <c r="E73" s="159"/>
      <c r="F73" s="159"/>
      <c r="G73" s="159"/>
      <c r="H73" s="159"/>
      <c r="I73" s="1"/>
      <c r="J73" s="1"/>
      <c r="K73" s="1"/>
    </row>
    <row r="74" spans="1:11" ht="21" customHeight="1">
      <c r="A74" s="1"/>
      <c r="B74" s="29"/>
      <c r="C74" s="1"/>
      <c r="D74" s="154" t="s">
        <v>103</v>
      </c>
      <c r="E74" s="151"/>
      <c r="F74" s="151"/>
      <c r="G74" s="151"/>
      <c r="H74" s="15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xr:uid="{00000000-0009-0000-0000-00000C000000}"/>
  <mergeCells count="66">
    <mergeCell ref="B54:D54"/>
    <mergeCell ref="B55:D55"/>
    <mergeCell ref="B57:D57"/>
    <mergeCell ref="A58:C59"/>
    <mergeCell ref="D58:D59"/>
    <mergeCell ref="E58:F58"/>
    <mergeCell ref="G58:H58"/>
    <mergeCell ref="B72:H72"/>
    <mergeCell ref="D73:H73"/>
    <mergeCell ref="D74:H74"/>
    <mergeCell ref="A60:C60"/>
    <mergeCell ref="A61:C61"/>
    <mergeCell ref="A62:C62"/>
    <mergeCell ref="A63:C63"/>
    <mergeCell ref="D65:H65"/>
    <mergeCell ref="E66:H66"/>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39" header="0" footer="0"/>
  <pageSetup paperSize="9"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sheetPr>
  <dimension ref="A1:K1000"/>
  <sheetViews>
    <sheetView workbookViewId="0"/>
  </sheetViews>
  <sheetFormatPr defaultColWidth="14.42578125" defaultRowHeight="15" customHeight="1"/>
  <cols>
    <col min="1" max="1" width="5.42578125" customWidth="1"/>
    <col min="2" max="2" width="27.140625" customWidth="1"/>
    <col min="3" max="3" width="11" customWidth="1"/>
    <col min="4" max="4" width="10.5703125" customWidth="1"/>
    <col min="5" max="5" width="10.7109375" customWidth="1"/>
    <col min="6" max="6" width="10.5703125" customWidth="1"/>
    <col min="7" max="7" width="10.140625" customWidth="1"/>
    <col min="8" max="8" width="11.28515625" customWidth="1"/>
    <col min="9" max="11" width="8.7109375" customWidth="1"/>
  </cols>
  <sheetData>
    <row r="1" spans="1:11" ht="15.75" customHeight="1">
      <c r="A1" s="1"/>
      <c r="B1" s="2"/>
      <c r="C1" s="1"/>
      <c r="D1" s="1"/>
      <c r="E1" s="1"/>
      <c r="F1" s="1"/>
      <c r="G1" s="1"/>
      <c r="H1" s="3" t="s">
        <v>134</v>
      </c>
      <c r="I1" s="1"/>
      <c r="J1" s="1"/>
      <c r="K1" s="1"/>
    </row>
    <row r="2" spans="1:11" ht="48.75" customHeight="1">
      <c r="A2" s="153" t="s">
        <v>233</v>
      </c>
      <c r="B2" s="151"/>
      <c r="C2" s="151"/>
      <c r="D2" s="1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155" t="s">
        <v>186</v>
      </c>
      <c r="B5" s="151"/>
      <c r="C5" s="151"/>
      <c r="D5" s="151"/>
      <c r="E5" s="151"/>
      <c r="F5" s="151"/>
      <c r="G5" s="151"/>
      <c r="H5" s="151"/>
      <c r="I5" s="1"/>
      <c r="J5" s="1"/>
      <c r="K5" s="1"/>
    </row>
    <row r="6" spans="1:11" ht="12" customHeight="1">
      <c r="A6" s="1"/>
      <c r="B6" s="2"/>
      <c r="C6" s="1"/>
      <c r="D6" s="1"/>
      <c r="E6" s="1"/>
      <c r="F6" s="1"/>
      <c r="G6" s="1"/>
      <c r="H6" s="1"/>
      <c r="I6" s="1"/>
      <c r="J6" s="1"/>
      <c r="K6" s="1"/>
    </row>
    <row r="7" spans="1:11" ht="24.75" customHeight="1">
      <c r="A7" s="6"/>
      <c r="B7" s="150" t="s">
        <v>234</v>
      </c>
      <c r="C7" s="151"/>
      <c r="D7" s="151"/>
      <c r="E7" s="151"/>
      <c r="F7" s="151"/>
      <c r="G7" s="151"/>
      <c r="H7" s="151"/>
      <c r="I7" s="6"/>
      <c r="J7" s="6"/>
      <c r="K7" s="6"/>
    </row>
    <row r="8" spans="1:11" ht="19.5" customHeight="1">
      <c r="A8" s="6"/>
      <c r="B8" s="150" t="s">
        <v>138</v>
      </c>
      <c r="C8" s="151"/>
      <c r="D8" s="151"/>
      <c r="E8" s="151"/>
      <c r="F8" s="151"/>
      <c r="G8" s="151"/>
      <c r="H8" s="151"/>
      <c r="I8" s="6"/>
      <c r="J8" s="6"/>
      <c r="K8" s="6"/>
    </row>
    <row r="9" spans="1:11" ht="19.5" customHeight="1">
      <c r="A9" s="6"/>
      <c r="B9" s="150" t="s">
        <v>235</v>
      </c>
      <c r="C9" s="151"/>
      <c r="D9" s="151"/>
      <c r="E9" s="151"/>
      <c r="F9" s="151"/>
      <c r="G9" s="151"/>
      <c r="H9" s="151"/>
      <c r="I9" s="6"/>
      <c r="J9" s="6"/>
      <c r="K9" s="6"/>
    </row>
    <row r="10" spans="1:11" ht="19.5" customHeight="1">
      <c r="A10" s="6"/>
      <c r="B10" s="8" t="s">
        <v>236</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93.75" customHeight="1">
      <c r="A14" s="9" t="s">
        <v>20</v>
      </c>
      <c r="B14" s="149" t="s">
        <v>237</v>
      </c>
      <c r="C14" s="146"/>
      <c r="D14" s="147"/>
      <c r="E14" s="13">
        <f>E15+E19+E25+E28</f>
        <v>20</v>
      </c>
      <c r="F14" s="14">
        <f t="shared" ref="F14:G14" si="0">ROUND(F15+F19+F25+F28,1)</f>
        <v>20</v>
      </c>
      <c r="G14" s="15">
        <f t="shared" si="0"/>
        <v>20</v>
      </c>
      <c r="H14" s="9"/>
      <c r="I14" s="4"/>
      <c r="J14" s="4"/>
      <c r="K14" s="4"/>
    </row>
    <row r="15" spans="1:11" ht="33.75" customHeight="1">
      <c r="A15" s="16">
        <v>1</v>
      </c>
      <c r="B15" s="149" t="s">
        <v>22</v>
      </c>
      <c r="C15" s="146"/>
      <c r="D15" s="147"/>
      <c r="E15" s="13">
        <f>5-(E16+E17+E18)</f>
        <v>5</v>
      </c>
      <c r="F15" s="14">
        <f t="shared" ref="F15:G15" si="1">ROUND(5-(F16+F17+F18),1)</f>
        <v>5</v>
      </c>
      <c r="G15" s="15">
        <f t="shared" si="1"/>
        <v>5</v>
      </c>
      <c r="H15" s="16"/>
      <c r="I15" s="17"/>
      <c r="J15" s="17"/>
      <c r="K15" s="17"/>
    </row>
    <row r="16" spans="1:11" ht="115.5" customHeight="1">
      <c r="A16" s="16" t="s">
        <v>23</v>
      </c>
      <c r="B16" s="145" t="s">
        <v>24</v>
      </c>
      <c r="C16" s="146"/>
      <c r="D16" s="147"/>
      <c r="E16" s="16"/>
      <c r="F16" s="16"/>
      <c r="G16" s="16"/>
      <c r="H16" s="16"/>
      <c r="I16" s="17"/>
      <c r="J16" s="17"/>
      <c r="K16" s="17"/>
    </row>
    <row r="17" spans="1:11" ht="102" customHeight="1">
      <c r="A17" s="16" t="s">
        <v>25</v>
      </c>
      <c r="B17" s="145" t="s">
        <v>142</v>
      </c>
      <c r="C17" s="146"/>
      <c r="D17" s="147"/>
      <c r="E17" s="16"/>
      <c r="F17" s="16"/>
      <c r="G17" s="18"/>
      <c r="H17" s="18"/>
      <c r="I17" s="19"/>
      <c r="J17" s="19"/>
      <c r="K17" s="19"/>
    </row>
    <row r="18" spans="1:11" ht="92.25" customHeight="1">
      <c r="A18" s="16" t="s">
        <v>27</v>
      </c>
      <c r="B18" s="145" t="s">
        <v>143</v>
      </c>
      <c r="C18" s="146"/>
      <c r="D18" s="147"/>
      <c r="E18" s="16"/>
      <c r="F18" s="16"/>
      <c r="G18" s="18"/>
      <c r="H18" s="18"/>
      <c r="I18" s="19"/>
      <c r="J18" s="19"/>
      <c r="K18" s="19"/>
    </row>
    <row r="19" spans="1:11" ht="52.5" customHeight="1">
      <c r="A19" s="16">
        <v>2</v>
      </c>
      <c r="B19" s="149" t="s">
        <v>29</v>
      </c>
      <c r="C19" s="146"/>
      <c r="D19" s="147"/>
      <c r="E19" s="13">
        <f>6-(E20+E21+E22+E23+E24)</f>
        <v>6</v>
      </c>
      <c r="F19" s="14">
        <f t="shared" ref="F19:G19" si="2">ROUND(6-(F20+F21+F22+F23+F24),1)</f>
        <v>6</v>
      </c>
      <c r="G19" s="15">
        <f t="shared" si="2"/>
        <v>6</v>
      </c>
      <c r="H19" s="20"/>
      <c r="I19" s="19"/>
      <c r="J19" s="19"/>
      <c r="K19" s="19"/>
    </row>
    <row r="20" spans="1:11" ht="39.75" customHeight="1">
      <c r="A20" s="16" t="s">
        <v>30</v>
      </c>
      <c r="B20" s="145" t="s">
        <v>31</v>
      </c>
      <c r="C20" s="146"/>
      <c r="D20" s="147"/>
      <c r="E20" s="16"/>
      <c r="F20" s="16"/>
      <c r="G20" s="18"/>
      <c r="H20" s="18"/>
      <c r="I20" s="19"/>
      <c r="J20" s="19"/>
      <c r="K20" s="19"/>
    </row>
    <row r="21" spans="1:11" ht="57" customHeight="1">
      <c r="A21" s="16" t="s">
        <v>32</v>
      </c>
      <c r="B21" s="145" t="s">
        <v>33</v>
      </c>
      <c r="C21" s="146"/>
      <c r="D21" s="147"/>
      <c r="E21" s="16"/>
      <c r="F21" s="16"/>
      <c r="G21" s="34"/>
      <c r="H21" s="18"/>
      <c r="I21" s="19"/>
      <c r="J21" s="19"/>
      <c r="K21" s="19"/>
    </row>
    <row r="22" spans="1:11" ht="52.5" customHeight="1">
      <c r="A22" s="16" t="s">
        <v>34</v>
      </c>
      <c r="B22" s="145" t="s">
        <v>238</v>
      </c>
      <c r="C22" s="146"/>
      <c r="D22" s="147"/>
      <c r="E22" s="16"/>
      <c r="F22" s="16"/>
      <c r="G22" s="35"/>
      <c r="H22" s="18"/>
      <c r="I22" s="19"/>
      <c r="J22" s="19"/>
      <c r="K22" s="19"/>
    </row>
    <row r="23" spans="1:11" ht="70.5" customHeight="1">
      <c r="A23" s="16" t="s">
        <v>36</v>
      </c>
      <c r="B23" s="145" t="s">
        <v>145</v>
      </c>
      <c r="C23" s="146"/>
      <c r="D23" s="147"/>
      <c r="E23" s="16"/>
      <c r="F23" s="16"/>
      <c r="G23" s="35"/>
      <c r="H23" s="18"/>
      <c r="I23" s="19"/>
      <c r="J23" s="19"/>
      <c r="K23" s="19"/>
    </row>
    <row r="24" spans="1:11" ht="42.75" customHeight="1">
      <c r="A24" s="16" t="s">
        <v>38</v>
      </c>
      <c r="B24" s="145" t="s">
        <v>146</v>
      </c>
      <c r="C24" s="146"/>
      <c r="D24" s="147"/>
      <c r="E24" s="16"/>
      <c r="F24" s="16"/>
      <c r="G24" s="18"/>
      <c r="H24" s="18"/>
      <c r="I24" s="19"/>
      <c r="J24" s="19"/>
      <c r="K24" s="19"/>
    </row>
    <row r="25" spans="1:11" ht="60.75" customHeight="1">
      <c r="A25" s="16">
        <v>3</v>
      </c>
      <c r="B25" s="149" t="s">
        <v>40</v>
      </c>
      <c r="C25" s="146"/>
      <c r="D25" s="147"/>
      <c r="E25" s="13">
        <f>5-(E26+E27)</f>
        <v>5</v>
      </c>
      <c r="F25" s="14">
        <f t="shared" ref="F25:G25" si="3">ROUND(5-(F26+F27),1)</f>
        <v>5</v>
      </c>
      <c r="G25" s="15">
        <f t="shared" si="3"/>
        <v>5</v>
      </c>
      <c r="H25" s="16"/>
      <c r="I25" s="17"/>
      <c r="J25" s="17"/>
      <c r="K25" s="17"/>
    </row>
    <row r="26" spans="1:11" ht="100.5" customHeight="1">
      <c r="A26" s="16" t="s">
        <v>41</v>
      </c>
      <c r="B26" s="145" t="s">
        <v>239</v>
      </c>
      <c r="C26" s="146"/>
      <c r="D26" s="147"/>
      <c r="E26" s="16"/>
      <c r="F26" s="16"/>
      <c r="G26" s="18"/>
      <c r="H26" s="18"/>
      <c r="I26" s="19"/>
      <c r="J26" s="19"/>
      <c r="K26" s="19"/>
    </row>
    <row r="27" spans="1:11" ht="54.75" customHeight="1">
      <c r="A27" s="16" t="s">
        <v>43</v>
      </c>
      <c r="B27" s="145" t="s">
        <v>240</v>
      </c>
      <c r="C27" s="146"/>
      <c r="D27" s="147"/>
      <c r="E27" s="16"/>
      <c r="F27" s="16"/>
      <c r="G27" s="18"/>
      <c r="H27" s="18"/>
      <c r="I27" s="19"/>
      <c r="J27" s="19"/>
      <c r="K27" s="19"/>
    </row>
    <row r="28" spans="1:11" ht="149.25" customHeight="1">
      <c r="A28" s="21">
        <v>4</v>
      </c>
      <c r="B28" s="149" t="s">
        <v>45</v>
      </c>
      <c r="C28" s="146"/>
      <c r="D28" s="147"/>
      <c r="E28" s="13">
        <f>4-(E29+E30+E31)</f>
        <v>4</v>
      </c>
      <c r="F28" s="14">
        <f t="shared" ref="F28:G28" si="4">ROUND(4-(F29+F30+F31),1)</f>
        <v>4</v>
      </c>
      <c r="G28" s="15">
        <f t="shared" si="4"/>
        <v>4</v>
      </c>
      <c r="H28" s="20"/>
      <c r="I28" s="19"/>
      <c r="J28" s="19"/>
      <c r="K28" s="19"/>
    </row>
    <row r="29" spans="1:11" ht="54" customHeight="1">
      <c r="A29" s="16" t="s">
        <v>46</v>
      </c>
      <c r="B29" s="145" t="s">
        <v>47</v>
      </c>
      <c r="C29" s="146"/>
      <c r="D29" s="147"/>
      <c r="E29" s="16"/>
      <c r="F29" s="16"/>
      <c r="G29" s="18"/>
      <c r="H29" s="18"/>
      <c r="I29" s="19"/>
      <c r="J29" s="19"/>
      <c r="K29" s="19"/>
    </row>
    <row r="30" spans="1:11" ht="60.75" customHeight="1">
      <c r="A30" s="16" t="s">
        <v>48</v>
      </c>
      <c r="B30" s="145" t="s">
        <v>49</v>
      </c>
      <c r="C30" s="146"/>
      <c r="D30" s="147"/>
      <c r="E30" s="16"/>
      <c r="F30" s="16"/>
      <c r="G30" s="18"/>
      <c r="H30" s="18"/>
      <c r="I30" s="19"/>
      <c r="J30" s="19"/>
      <c r="K30" s="19"/>
    </row>
    <row r="31" spans="1:11" ht="52.5" customHeight="1">
      <c r="A31" s="16" t="s">
        <v>50</v>
      </c>
      <c r="B31" s="145" t="s">
        <v>51</v>
      </c>
      <c r="C31" s="146"/>
      <c r="D31" s="147"/>
      <c r="E31" s="16"/>
      <c r="F31" s="16"/>
      <c r="G31" s="18"/>
      <c r="H31" s="18"/>
      <c r="I31" s="19"/>
      <c r="J31" s="19"/>
      <c r="K31" s="19"/>
    </row>
    <row r="32" spans="1:11" ht="27.75" customHeight="1">
      <c r="A32" s="9" t="s">
        <v>52</v>
      </c>
      <c r="B32" s="149" t="s">
        <v>241</v>
      </c>
      <c r="C32" s="146"/>
      <c r="D32" s="147"/>
      <c r="E32" s="13">
        <f>E33+E35+E37+E39+E41+E43</f>
        <v>20</v>
      </c>
      <c r="F32" s="14">
        <f t="shared" ref="F32:G32" si="5">ROUND(F33+F35+F37+F39+F41+F43,1)</f>
        <v>13</v>
      </c>
      <c r="G32" s="15">
        <f t="shared" si="5"/>
        <v>0</v>
      </c>
      <c r="H32" s="9"/>
      <c r="I32" s="4"/>
      <c r="J32" s="4"/>
      <c r="K32" s="4"/>
    </row>
    <row r="33" spans="1:11" ht="72.75" customHeight="1">
      <c r="A33" s="16">
        <v>5</v>
      </c>
      <c r="B33" s="149" t="s">
        <v>150</v>
      </c>
      <c r="C33" s="146"/>
      <c r="D33" s="147"/>
      <c r="E33" s="13">
        <v>1</v>
      </c>
      <c r="F33" s="14">
        <f>IF(F34&gt;1,"1",F34)</f>
        <v>1</v>
      </c>
      <c r="G33" s="15">
        <f>G34</f>
        <v>0</v>
      </c>
      <c r="H33" s="16"/>
      <c r="I33" s="17"/>
      <c r="J33" s="17"/>
      <c r="K33" s="17"/>
    </row>
    <row r="34" spans="1:11" ht="117.75" customHeight="1">
      <c r="A34" s="16"/>
      <c r="B34" s="145" t="s">
        <v>151</v>
      </c>
      <c r="C34" s="146"/>
      <c r="D34" s="147"/>
      <c r="E34" s="13"/>
      <c r="F34" s="14">
        <v>1</v>
      </c>
      <c r="G34" s="15"/>
      <c r="H34" s="16"/>
      <c r="I34" s="17"/>
      <c r="J34" s="17"/>
      <c r="K34" s="17"/>
    </row>
    <row r="35" spans="1:11" ht="35.25" customHeight="1">
      <c r="A35" s="16">
        <v>6</v>
      </c>
      <c r="B35" s="149" t="s">
        <v>152</v>
      </c>
      <c r="C35" s="146"/>
      <c r="D35" s="147"/>
      <c r="E35" s="13">
        <v>2</v>
      </c>
      <c r="F35" s="14">
        <f>IF(F36&gt;2,"2",F36)</f>
        <v>2</v>
      </c>
      <c r="G35" s="15">
        <f>G36</f>
        <v>0</v>
      </c>
      <c r="H35" s="16"/>
      <c r="I35" s="17"/>
      <c r="J35" s="17"/>
      <c r="K35" s="17"/>
    </row>
    <row r="36" spans="1:11" ht="60.75" customHeight="1">
      <c r="A36" s="16"/>
      <c r="B36" s="145" t="s">
        <v>153</v>
      </c>
      <c r="C36" s="146"/>
      <c r="D36" s="147"/>
      <c r="E36" s="13"/>
      <c r="F36" s="42">
        <v>2</v>
      </c>
      <c r="G36" s="15"/>
      <c r="H36" s="16"/>
      <c r="I36" s="17"/>
      <c r="J36" s="17"/>
      <c r="K36" s="17"/>
    </row>
    <row r="37" spans="1:11" ht="52.5" customHeight="1">
      <c r="A37" s="16">
        <v>7</v>
      </c>
      <c r="B37" s="149" t="s">
        <v>58</v>
      </c>
      <c r="C37" s="146"/>
      <c r="D37" s="147"/>
      <c r="E37" s="13">
        <v>2</v>
      </c>
      <c r="F37" s="14">
        <f>IF(F38&gt;2,"2",F38)</f>
        <v>2</v>
      </c>
      <c r="G37" s="15">
        <f>G38</f>
        <v>0</v>
      </c>
      <c r="H37" s="16"/>
      <c r="I37" s="17"/>
      <c r="J37" s="17"/>
      <c r="K37" s="17"/>
    </row>
    <row r="38" spans="1:11" ht="68.25" customHeight="1">
      <c r="A38" s="16"/>
      <c r="B38" s="145" t="s">
        <v>155</v>
      </c>
      <c r="C38" s="146"/>
      <c r="D38" s="147"/>
      <c r="E38" s="13"/>
      <c r="F38" s="14">
        <v>2</v>
      </c>
      <c r="G38" s="15"/>
      <c r="H38" s="16"/>
      <c r="I38" s="17"/>
      <c r="J38" s="17"/>
      <c r="K38" s="17"/>
    </row>
    <row r="39" spans="1:11" ht="61.5" customHeight="1">
      <c r="A39" s="16">
        <v>8</v>
      </c>
      <c r="B39" s="149" t="s">
        <v>60</v>
      </c>
      <c r="C39" s="146"/>
      <c r="D39" s="147"/>
      <c r="E39" s="13">
        <v>2</v>
      </c>
      <c r="F39" s="14">
        <f>IF(F40&gt;2,"2",F40)</f>
        <v>2</v>
      </c>
      <c r="G39" s="15">
        <f>G40</f>
        <v>0</v>
      </c>
      <c r="H39" s="16"/>
      <c r="I39" s="17"/>
      <c r="J39" s="17"/>
      <c r="K39" s="17"/>
    </row>
    <row r="40" spans="1:11" ht="70.5" customHeight="1">
      <c r="A40" s="16"/>
      <c r="B40" s="145" t="s">
        <v>156</v>
      </c>
      <c r="C40" s="146"/>
      <c r="D40" s="147"/>
      <c r="E40" s="13"/>
      <c r="F40" s="14">
        <v>2</v>
      </c>
      <c r="G40" s="15"/>
      <c r="H40" s="16"/>
      <c r="I40" s="17"/>
      <c r="J40" s="17"/>
      <c r="K40" s="17"/>
    </row>
    <row r="41" spans="1:11" ht="15.75" customHeight="1">
      <c r="A41" s="16">
        <v>9</v>
      </c>
      <c r="B41" s="149" t="s">
        <v>242</v>
      </c>
      <c r="C41" s="146"/>
      <c r="D41" s="147"/>
      <c r="E41" s="13">
        <v>8</v>
      </c>
      <c r="F41" s="14">
        <f>IF(F42&gt;8,"8",F42)</f>
        <v>4</v>
      </c>
      <c r="G41" s="15">
        <f>G42</f>
        <v>0</v>
      </c>
      <c r="H41" s="16"/>
      <c r="I41" s="17"/>
      <c r="J41" s="17"/>
      <c r="K41" s="17"/>
    </row>
    <row r="42" spans="1:11" ht="127.5" customHeight="1">
      <c r="A42" s="16"/>
      <c r="B42" s="145" t="s">
        <v>158</v>
      </c>
      <c r="C42" s="146"/>
      <c r="D42" s="147"/>
      <c r="E42" s="13"/>
      <c r="F42" s="14">
        <v>4</v>
      </c>
      <c r="G42" s="15"/>
      <c r="H42" s="16"/>
      <c r="I42" s="17"/>
      <c r="J42" s="17"/>
      <c r="K42" s="17"/>
    </row>
    <row r="43" spans="1:11" ht="45" customHeight="1">
      <c r="A43" s="16">
        <v>10</v>
      </c>
      <c r="B43" s="149" t="s">
        <v>160</v>
      </c>
      <c r="C43" s="146"/>
      <c r="D43" s="147"/>
      <c r="E43" s="13">
        <v>5</v>
      </c>
      <c r="F43" s="14">
        <f>IF(F44&gt;5,"5",F44)</f>
        <v>2</v>
      </c>
      <c r="G43" s="15">
        <f>G44</f>
        <v>0</v>
      </c>
      <c r="H43" s="16"/>
      <c r="I43" s="17"/>
      <c r="J43" s="17"/>
      <c r="K43" s="17"/>
    </row>
    <row r="44" spans="1:11" ht="156.75" customHeight="1">
      <c r="A44" s="16"/>
      <c r="B44" s="145" t="s">
        <v>161</v>
      </c>
      <c r="C44" s="146"/>
      <c r="D44" s="147"/>
      <c r="E44" s="13"/>
      <c r="F44" s="14">
        <v>2</v>
      </c>
      <c r="G44" s="15"/>
      <c r="H44" s="16"/>
      <c r="I44" s="17"/>
      <c r="J44" s="17"/>
      <c r="K44" s="17"/>
    </row>
    <row r="45" spans="1:11" ht="61.5" customHeight="1">
      <c r="A45" s="9" t="s">
        <v>69</v>
      </c>
      <c r="B45" s="149" t="s">
        <v>243</v>
      </c>
      <c r="C45" s="146"/>
      <c r="D45" s="147"/>
      <c r="E45" s="13">
        <v>60</v>
      </c>
      <c r="F45" s="14">
        <f t="shared" ref="F45:G45" si="6">SUM(F46:F51)</f>
        <v>60</v>
      </c>
      <c r="G45" s="15">
        <f t="shared" si="6"/>
        <v>0</v>
      </c>
      <c r="H45" s="9"/>
      <c r="I45" s="4"/>
      <c r="J45" s="4"/>
      <c r="K45" s="4"/>
    </row>
    <row r="46" spans="1:11" ht="26.25" customHeight="1">
      <c r="A46" s="16"/>
      <c r="B46" s="145" t="s">
        <v>71</v>
      </c>
      <c r="C46" s="146"/>
      <c r="D46" s="147"/>
      <c r="E46" s="16">
        <v>60</v>
      </c>
      <c r="F46" s="16">
        <v>60</v>
      </c>
      <c r="G46" s="16"/>
      <c r="H46" s="16"/>
      <c r="I46" s="17"/>
      <c r="J46" s="17"/>
      <c r="K46" s="17"/>
    </row>
    <row r="47" spans="1:11" ht="26.25" customHeight="1">
      <c r="A47" s="16"/>
      <c r="B47" s="145" t="s">
        <v>72</v>
      </c>
      <c r="C47" s="146"/>
      <c r="D47" s="147"/>
      <c r="E47" s="16">
        <v>50</v>
      </c>
      <c r="F47" s="16"/>
      <c r="G47" s="16"/>
      <c r="H47" s="16"/>
      <c r="I47" s="17"/>
      <c r="J47" s="17"/>
      <c r="K47" s="17"/>
    </row>
    <row r="48" spans="1:11" ht="26.25" customHeight="1">
      <c r="A48" s="16"/>
      <c r="B48" s="145" t="s">
        <v>73</v>
      </c>
      <c r="C48" s="146"/>
      <c r="D48" s="147"/>
      <c r="E48" s="16">
        <v>40</v>
      </c>
      <c r="F48" s="16"/>
      <c r="G48" s="16"/>
      <c r="H48" s="16"/>
      <c r="I48" s="17"/>
      <c r="J48" s="17"/>
      <c r="K48" s="17"/>
    </row>
    <row r="49" spans="1:11" ht="26.25" customHeight="1">
      <c r="A49" s="16"/>
      <c r="B49" s="145" t="s">
        <v>74</v>
      </c>
      <c r="C49" s="146"/>
      <c r="D49" s="147"/>
      <c r="E49" s="16">
        <v>30</v>
      </c>
      <c r="F49" s="16"/>
      <c r="G49" s="16"/>
      <c r="H49" s="16"/>
      <c r="I49" s="17"/>
      <c r="J49" s="17"/>
      <c r="K49" s="17"/>
    </row>
    <row r="50" spans="1:11" ht="26.25" customHeight="1">
      <c r="A50" s="16"/>
      <c r="B50" s="145" t="s">
        <v>75</v>
      </c>
      <c r="C50" s="146"/>
      <c r="D50" s="147"/>
      <c r="E50" s="16">
        <v>20</v>
      </c>
      <c r="F50" s="16"/>
      <c r="G50" s="16"/>
      <c r="H50" s="16"/>
      <c r="I50" s="17"/>
      <c r="J50" s="17"/>
      <c r="K50" s="17"/>
    </row>
    <row r="51" spans="1:11" ht="26.25" customHeight="1">
      <c r="A51" s="16"/>
      <c r="B51" s="145" t="s">
        <v>76</v>
      </c>
      <c r="C51" s="146"/>
      <c r="D51" s="147"/>
      <c r="E51" s="16">
        <v>0</v>
      </c>
      <c r="F51" s="16"/>
      <c r="G51" s="16"/>
      <c r="H51" s="16"/>
      <c r="I51" s="17"/>
      <c r="J51" s="17"/>
      <c r="K51" s="17"/>
    </row>
    <row r="52" spans="1:11" ht="24" customHeight="1">
      <c r="A52" s="9"/>
      <c r="B52" s="148" t="s">
        <v>77</v>
      </c>
      <c r="C52" s="146"/>
      <c r="D52" s="147"/>
      <c r="E52" s="9">
        <f t="shared" ref="E52:G52" si="7">E14+E32+E45</f>
        <v>100</v>
      </c>
      <c r="F52" s="22">
        <f t="shared" si="7"/>
        <v>93</v>
      </c>
      <c r="G52" s="15">
        <f t="shared" si="7"/>
        <v>20</v>
      </c>
      <c r="H52" s="9"/>
      <c r="I52" s="4"/>
      <c r="J52" s="4"/>
      <c r="K52" s="4"/>
    </row>
    <row r="53" spans="1:11" ht="26.25" customHeight="1">
      <c r="A53" s="23"/>
      <c r="B53" s="165" t="s">
        <v>78</v>
      </c>
      <c r="C53" s="146"/>
      <c r="D53" s="147"/>
      <c r="E53" s="23"/>
      <c r="F53" s="23"/>
      <c r="G53" s="23"/>
      <c r="H53" s="23"/>
      <c r="I53" s="1"/>
      <c r="J53" s="1"/>
      <c r="K53" s="1"/>
    </row>
    <row r="54" spans="1:11" ht="53.25" customHeight="1">
      <c r="A54" s="23"/>
      <c r="B54" s="148" t="s">
        <v>244</v>
      </c>
      <c r="C54" s="146"/>
      <c r="D54" s="147"/>
      <c r="E54" s="9">
        <f>E52-E53</f>
        <v>100</v>
      </c>
      <c r="F54" s="22">
        <f t="shared" ref="F54:G54" si="8">ROUND(F52-F53,1)</f>
        <v>93</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50" t="s">
        <v>80</v>
      </c>
      <c r="C56" s="151"/>
      <c r="D56" s="151"/>
      <c r="E56" s="1"/>
      <c r="F56" s="1"/>
      <c r="G56" s="1"/>
      <c r="H56" s="1"/>
      <c r="I56" s="1"/>
      <c r="J56" s="1"/>
      <c r="K56" s="1"/>
    </row>
    <row r="57" spans="1:11" ht="32.25" customHeight="1">
      <c r="A57" s="166" t="s">
        <v>81</v>
      </c>
      <c r="B57" s="159"/>
      <c r="C57" s="167"/>
      <c r="D57" s="170" t="s">
        <v>82</v>
      </c>
      <c r="E57" s="156" t="s">
        <v>83</v>
      </c>
      <c r="F57" s="147"/>
      <c r="G57" s="156" t="s">
        <v>245</v>
      </c>
      <c r="H57" s="147"/>
      <c r="I57" s="6"/>
      <c r="J57" s="6"/>
      <c r="K57" s="6"/>
    </row>
    <row r="58" spans="1:11" ht="15.75" customHeight="1">
      <c r="A58" s="168"/>
      <c r="B58" s="163"/>
      <c r="C58" s="169"/>
      <c r="D58" s="171"/>
      <c r="E58" s="10" t="s">
        <v>85</v>
      </c>
      <c r="F58" s="10" t="s">
        <v>86</v>
      </c>
      <c r="G58" s="10" t="s">
        <v>87</v>
      </c>
      <c r="H58" s="10" t="s">
        <v>88</v>
      </c>
      <c r="I58" s="6"/>
      <c r="J58" s="6"/>
      <c r="K58" s="6"/>
    </row>
    <row r="59" spans="1:11" ht="33.75" customHeight="1">
      <c r="A59" s="160" t="s">
        <v>89</v>
      </c>
      <c r="B59" s="146"/>
      <c r="C59" s="147"/>
      <c r="D59" s="16" t="s">
        <v>90</v>
      </c>
      <c r="E59" s="24">
        <f>IF(AND(90&lt;=F54,F54&lt;100),F54,"")</f>
        <v>93</v>
      </c>
      <c r="F59" s="16" t="str">
        <f>IF(AND(90&lt;=G54,G54&lt;=100),G54,"")</f>
        <v/>
      </c>
      <c r="G59" s="16" t="str">
        <f t="shared" ref="G59:H59" si="9">IF(ISNUMBER(E59)=TRUE,"X","")</f>
        <v>X</v>
      </c>
      <c r="H59" s="16" t="str">
        <f t="shared" si="9"/>
        <v/>
      </c>
      <c r="I59" s="1"/>
      <c r="J59" s="1"/>
      <c r="K59" s="1"/>
    </row>
    <row r="60" spans="1:11" ht="45.75" customHeight="1">
      <c r="A60" s="160" t="s">
        <v>91</v>
      </c>
      <c r="B60" s="146"/>
      <c r="C60" s="147"/>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160" t="s">
        <v>93</v>
      </c>
      <c r="B61" s="146"/>
      <c r="C61" s="147"/>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60" t="s">
        <v>95</v>
      </c>
      <c r="B62" s="146"/>
      <c r="C62" s="147"/>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61" t="s">
        <v>246</v>
      </c>
      <c r="E64" s="151"/>
      <c r="F64" s="151"/>
      <c r="G64" s="151"/>
      <c r="H64" s="151"/>
      <c r="I64" s="27"/>
      <c r="J64" s="27"/>
      <c r="K64" s="27"/>
    </row>
    <row r="65" spans="1:11" ht="35.25" customHeight="1">
      <c r="A65" s="4"/>
      <c r="B65" s="4"/>
      <c r="C65" s="4"/>
      <c r="D65" s="29"/>
      <c r="E65" s="153" t="s">
        <v>247</v>
      </c>
      <c r="F65" s="151"/>
      <c r="G65" s="151"/>
      <c r="H65" s="15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248</v>
      </c>
      <c r="G68" s="1"/>
      <c r="H68" s="1"/>
      <c r="I68" s="1"/>
      <c r="J68" s="1"/>
      <c r="K68" s="1"/>
    </row>
    <row r="69" spans="1:11" ht="15.75" customHeight="1">
      <c r="A69" s="1"/>
      <c r="B69" s="2"/>
      <c r="C69" s="1"/>
      <c r="D69" s="1"/>
      <c r="E69" s="1"/>
      <c r="F69" s="1"/>
      <c r="G69" s="1"/>
      <c r="H69" s="1"/>
      <c r="I69" s="1"/>
      <c r="J69" s="1"/>
      <c r="K69" s="1"/>
    </row>
    <row r="70" spans="1:11" ht="24.75" customHeight="1">
      <c r="A70" s="1"/>
      <c r="B70" s="162" t="s">
        <v>100</v>
      </c>
      <c r="C70" s="163"/>
      <c r="D70" s="163"/>
      <c r="E70" s="163"/>
      <c r="F70" s="163"/>
      <c r="G70" s="163"/>
      <c r="H70" s="163"/>
      <c r="I70" s="1"/>
      <c r="J70" s="1"/>
      <c r="K70" s="1"/>
    </row>
    <row r="71" spans="1:11" ht="106.5" customHeight="1">
      <c r="A71" s="1"/>
      <c r="B71" s="157" t="s">
        <v>101</v>
      </c>
      <c r="C71" s="146"/>
      <c r="D71" s="146"/>
      <c r="E71" s="146"/>
      <c r="F71" s="146"/>
      <c r="G71" s="146"/>
      <c r="H71" s="147"/>
      <c r="I71" s="1"/>
      <c r="J71" s="1"/>
      <c r="K71" s="1"/>
    </row>
    <row r="72" spans="1:11" ht="24.75" customHeight="1">
      <c r="A72" s="1"/>
      <c r="B72" s="32"/>
      <c r="C72" s="1"/>
      <c r="D72" s="158" t="s">
        <v>232</v>
      </c>
      <c r="E72" s="159"/>
      <c r="F72" s="159"/>
      <c r="G72" s="159"/>
      <c r="H72" s="159"/>
      <c r="I72" s="1"/>
      <c r="J72" s="1"/>
      <c r="K72" s="1"/>
    </row>
    <row r="73" spans="1:11" ht="21" customHeight="1">
      <c r="A73" s="1"/>
      <c r="B73" s="29"/>
      <c r="C73" s="1"/>
      <c r="D73" s="154" t="s">
        <v>103</v>
      </c>
      <c r="E73" s="151"/>
      <c r="F73" s="151"/>
      <c r="G73" s="151"/>
      <c r="H73" s="15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0D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62" header="0" footer="0"/>
  <pageSetup paperSize="9"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0000"/>
  </sheetPr>
  <dimension ref="A1:K1000"/>
  <sheetViews>
    <sheetView workbookViewId="0"/>
  </sheetViews>
  <sheetFormatPr defaultColWidth="14.42578125" defaultRowHeight="15" customHeight="1"/>
  <cols>
    <col min="1" max="1" width="5.42578125" customWidth="1"/>
    <col min="2" max="2" width="27.140625" customWidth="1"/>
    <col min="3" max="3" width="14.85546875" customWidth="1"/>
    <col min="4" max="4" width="10.5703125" customWidth="1"/>
    <col min="5" max="5" width="9.42578125" customWidth="1"/>
    <col min="6" max="6" width="10.5703125" customWidth="1"/>
    <col min="7" max="8" width="10.140625" customWidth="1"/>
    <col min="9" max="11" width="8.7109375" customWidth="1"/>
  </cols>
  <sheetData>
    <row r="1" spans="1:11" ht="15.75" customHeight="1">
      <c r="A1" s="1"/>
      <c r="B1" s="2"/>
      <c r="C1" s="1"/>
      <c r="D1" s="1"/>
      <c r="E1" s="1"/>
      <c r="F1" s="1"/>
      <c r="G1" s="1"/>
      <c r="H1" s="3" t="s">
        <v>134</v>
      </c>
      <c r="I1" s="1"/>
      <c r="J1" s="1"/>
      <c r="K1" s="1"/>
    </row>
    <row r="2" spans="1:11" ht="48.75" customHeight="1">
      <c r="A2" s="153" t="s">
        <v>252</v>
      </c>
      <c r="B2" s="151"/>
      <c r="C2" s="151"/>
      <c r="D2" s="1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155" t="s">
        <v>253</v>
      </c>
      <c r="B5" s="151"/>
      <c r="C5" s="151"/>
      <c r="D5" s="151"/>
      <c r="E5" s="151"/>
      <c r="F5" s="151"/>
      <c r="G5" s="151"/>
      <c r="H5" s="151"/>
      <c r="I5" s="1"/>
      <c r="J5" s="1"/>
      <c r="K5" s="1"/>
    </row>
    <row r="6" spans="1:11" ht="12" customHeight="1">
      <c r="A6" s="1"/>
      <c r="B6" s="2"/>
      <c r="C6" s="1"/>
      <c r="D6" s="1"/>
      <c r="E6" s="1"/>
      <c r="F6" s="1"/>
      <c r="G6" s="1"/>
      <c r="H6" s="1"/>
      <c r="I6" s="1"/>
      <c r="J6" s="1"/>
      <c r="K6" s="1"/>
    </row>
    <row r="7" spans="1:11" ht="24.75" customHeight="1">
      <c r="A7" s="6"/>
      <c r="B7" s="150" t="s">
        <v>254</v>
      </c>
      <c r="C7" s="151"/>
      <c r="D7" s="151"/>
      <c r="E7" s="151"/>
      <c r="F7" s="151"/>
      <c r="G7" s="151"/>
      <c r="H7" s="151"/>
      <c r="I7" s="6"/>
      <c r="J7" s="6"/>
      <c r="K7" s="6"/>
    </row>
    <row r="8" spans="1:11" ht="19.5" customHeight="1">
      <c r="A8" s="6"/>
      <c r="B8" s="150" t="s">
        <v>138</v>
      </c>
      <c r="C8" s="151"/>
      <c r="D8" s="151"/>
      <c r="E8" s="151"/>
      <c r="F8" s="151"/>
      <c r="G8" s="151"/>
      <c r="H8" s="151"/>
      <c r="I8" s="6"/>
      <c r="J8" s="6"/>
      <c r="K8" s="6"/>
    </row>
    <row r="9" spans="1:11" ht="19.5" customHeight="1">
      <c r="A9" s="6"/>
      <c r="B9" s="150" t="s">
        <v>255</v>
      </c>
      <c r="C9" s="151"/>
      <c r="D9" s="151"/>
      <c r="E9" s="151"/>
      <c r="F9" s="151"/>
      <c r="G9" s="151"/>
      <c r="H9" s="151"/>
      <c r="I9" s="6"/>
      <c r="J9" s="6"/>
      <c r="K9" s="6"/>
    </row>
    <row r="10" spans="1:11" ht="19.5" customHeight="1">
      <c r="A10" s="6"/>
      <c r="B10" s="7" t="s">
        <v>256</v>
      </c>
      <c r="C10" s="7">
        <v>11100097753</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93.75" customHeight="1">
      <c r="A14" s="9" t="s">
        <v>20</v>
      </c>
      <c r="B14" s="149" t="s">
        <v>257</v>
      </c>
      <c r="C14" s="146"/>
      <c r="D14" s="147"/>
      <c r="E14" s="13">
        <f>E15+E19+E25+E28</f>
        <v>20</v>
      </c>
      <c r="F14" s="14">
        <f t="shared" ref="F14:G14" si="0">ROUND(F15+F19+F25+F28,1)</f>
        <v>20</v>
      </c>
      <c r="G14" s="15">
        <f t="shared" si="0"/>
        <v>20</v>
      </c>
      <c r="H14" s="9"/>
      <c r="I14" s="4"/>
      <c r="J14" s="4"/>
      <c r="K14" s="4"/>
    </row>
    <row r="15" spans="1:11" ht="33.75" customHeight="1">
      <c r="A15" s="16">
        <v>1</v>
      </c>
      <c r="B15" s="149" t="s">
        <v>22</v>
      </c>
      <c r="C15" s="146"/>
      <c r="D15" s="147"/>
      <c r="E15" s="13">
        <f>5-(E16+E17+E18)</f>
        <v>5</v>
      </c>
      <c r="F15" s="14">
        <f t="shared" ref="F15:G15" si="1">ROUND(5-(F16+F17+F18),1)</f>
        <v>5</v>
      </c>
      <c r="G15" s="15">
        <f t="shared" si="1"/>
        <v>5</v>
      </c>
      <c r="H15" s="16"/>
      <c r="I15" s="17"/>
      <c r="J15" s="17"/>
      <c r="K15" s="17"/>
    </row>
    <row r="16" spans="1:11" ht="115.5" customHeight="1">
      <c r="A16" s="16" t="s">
        <v>23</v>
      </c>
      <c r="B16" s="145" t="s">
        <v>24</v>
      </c>
      <c r="C16" s="146"/>
      <c r="D16" s="147"/>
      <c r="E16" s="16"/>
      <c r="F16" s="16"/>
      <c r="G16" s="16"/>
      <c r="H16" s="16"/>
      <c r="I16" s="17"/>
      <c r="J16" s="17"/>
      <c r="K16" s="17"/>
    </row>
    <row r="17" spans="1:11" ht="102" customHeight="1">
      <c r="A17" s="16" t="s">
        <v>25</v>
      </c>
      <c r="B17" s="145" t="s">
        <v>142</v>
      </c>
      <c r="C17" s="146"/>
      <c r="D17" s="147"/>
      <c r="E17" s="16"/>
      <c r="F17" s="16"/>
      <c r="G17" s="18"/>
      <c r="H17" s="18"/>
      <c r="I17" s="19"/>
      <c r="J17" s="19"/>
      <c r="K17" s="19"/>
    </row>
    <row r="18" spans="1:11" ht="92.25" customHeight="1">
      <c r="A18" s="16" t="s">
        <v>27</v>
      </c>
      <c r="B18" s="145" t="s">
        <v>143</v>
      </c>
      <c r="C18" s="146"/>
      <c r="D18" s="147"/>
      <c r="E18" s="16"/>
      <c r="F18" s="16"/>
      <c r="G18" s="18"/>
      <c r="H18" s="18"/>
      <c r="I18" s="19"/>
      <c r="J18" s="19"/>
      <c r="K18" s="19"/>
    </row>
    <row r="19" spans="1:11" ht="52.5" customHeight="1">
      <c r="A19" s="16">
        <v>2</v>
      </c>
      <c r="B19" s="149" t="s">
        <v>29</v>
      </c>
      <c r="C19" s="146"/>
      <c r="D19" s="147"/>
      <c r="E19" s="13">
        <f>6-(E20+E21+E22+E23+E24)</f>
        <v>6</v>
      </c>
      <c r="F19" s="14">
        <f t="shared" ref="F19:G19" si="2">ROUND(6-(F20+F21+F22+F23+F24),1)</f>
        <v>6</v>
      </c>
      <c r="G19" s="15">
        <f t="shared" si="2"/>
        <v>6</v>
      </c>
      <c r="H19" s="20"/>
      <c r="I19" s="19"/>
      <c r="J19" s="19"/>
      <c r="K19" s="19"/>
    </row>
    <row r="20" spans="1:11" ht="39.75" customHeight="1">
      <c r="A20" s="16" t="s">
        <v>30</v>
      </c>
      <c r="B20" s="145" t="s">
        <v>31</v>
      </c>
      <c r="C20" s="146"/>
      <c r="D20" s="147"/>
      <c r="E20" s="16"/>
      <c r="F20" s="16"/>
      <c r="G20" s="18"/>
      <c r="H20" s="18"/>
      <c r="I20" s="19"/>
      <c r="J20" s="19"/>
      <c r="K20" s="19"/>
    </row>
    <row r="21" spans="1:11" ht="57" customHeight="1">
      <c r="A21" s="16" t="s">
        <v>32</v>
      </c>
      <c r="B21" s="145" t="s">
        <v>33</v>
      </c>
      <c r="C21" s="146"/>
      <c r="D21" s="147"/>
      <c r="E21" s="16"/>
      <c r="F21" s="16"/>
      <c r="G21" s="34"/>
      <c r="H21" s="18"/>
      <c r="I21" s="19"/>
      <c r="J21" s="19"/>
      <c r="K21" s="19"/>
    </row>
    <row r="22" spans="1:11" ht="52.5" customHeight="1">
      <c r="A22" s="16" t="s">
        <v>34</v>
      </c>
      <c r="B22" s="145" t="s">
        <v>258</v>
      </c>
      <c r="C22" s="146"/>
      <c r="D22" s="147"/>
      <c r="E22" s="16"/>
      <c r="F22" s="16"/>
      <c r="G22" s="35"/>
      <c r="H22" s="18"/>
      <c r="I22" s="19"/>
      <c r="J22" s="19"/>
      <c r="K22" s="19"/>
    </row>
    <row r="23" spans="1:11" ht="70.5" customHeight="1">
      <c r="A23" s="16" t="s">
        <v>36</v>
      </c>
      <c r="B23" s="145" t="s">
        <v>145</v>
      </c>
      <c r="C23" s="146"/>
      <c r="D23" s="147"/>
      <c r="E23" s="16"/>
      <c r="F23" s="16"/>
      <c r="G23" s="35"/>
      <c r="H23" s="18"/>
      <c r="I23" s="19"/>
      <c r="J23" s="19"/>
      <c r="K23" s="19"/>
    </row>
    <row r="24" spans="1:11" ht="42.75" customHeight="1">
      <c r="A24" s="16" t="s">
        <v>38</v>
      </c>
      <c r="B24" s="145" t="s">
        <v>146</v>
      </c>
      <c r="C24" s="146"/>
      <c r="D24" s="147"/>
      <c r="E24" s="16"/>
      <c r="F24" s="16"/>
      <c r="G24" s="18"/>
      <c r="H24" s="18"/>
      <c r="I24" s="19"/>
      <c r="J24" s="19"/>
      <c r="K24" s="19"/>
    </row>
    <row r="25" spans="1:11" ht="60.75" customHeight="1">
      <c r="A25" s="16">
        <v>3</v>
      </c>
      <c r="B25" s="149" t="s">
        <v>40</v>
      </c>
      <c r="C25" s="146"/>
      <c r="D25" s="147"/>
      <c r="E25" s="13">
        <f>5-(E26+E27)</f>
        <v>5</v>
      </c>
      <c r="F25" s="14">
        <f t="shared" ref="F25:G25" si="3">ROUND(5-(F26+F27),1)</f>
        <v>5</v>
      </c>
      <c r="G25" s="15">
        <f t="shared" si="3"/>
        <v>5</v>
      </c>
      <c r="H25" s="16"/>
      <c r="I25" s="17"/>
      <c r="J25" s="17"/>
      <c r="K25" s="17"/>
    </row>
    <row r="26" spans="1:11" ht="100.5" customHeight="1">
      <c r="A26" s="16" t="s">
        <v>41</v>
      </c>
      <c r="B26" s="145" t="s">
        <v>259</v>
      </c>
      <c r="C26" s="146"/>
      <c r="D26" s="147"/>
      <c r="E26" s="16"/>
      <c r="F26" s="16"/>
      <c r="G26" s="18"/>
      <c r="H26" s="18"/>
      <c r="I26" s="19"/>
      <c r="J26" s="19"/>
      <c r="K26" s="19"/>
    </row>
    <row r="27" spans="1:11" ht="54.75" customHeight="1">
      <c r="A27" s="16" t="s">
        <v>43</v>
      </c>
      <c r="B27" s="145" t="s">
        <v>260</v>
      </c>
      <c r="C27" s="146"/>
      <c r="D27" s="147"/>
      <c r="E27" s="16"/>
      <c r="F27" s="16"/>
      <c r="G27" s="18"/>
      <c r="H27" s="18"/>
      <c r="I27" s="19"/>
      <c r="J27" s="19"/>
      <c r="K27" s="19"/>
    </row>
    <row r="28" spans="1:11" ht="149.25" customHeight="1">
      <c r="A28" s="21">
        <v>4</v>
      </c>
      <c r="B28" s="149" t="s">
        <v>45</v>
      </c>
      <c r="C28" s="146"/>
      <c r="D28" s="147"/>
      <c r="E28" s="13">
        <f>4-(E29+E30+E31)</f>
        <v>4</v>
      </c>
      <c r="F28" s="14">
        <f t="shared" ref="F28:G28" si="4">ROUND(4-(F29+F30+F31),1)</f>
        <v>4</v>
      </c>
      <c r="G28" s="15">
        <f t="shared" si="4"/>
        <v>4</v>
      </c>
      <c r="H28" s="20"/>
      <c r="I28" s="19"/>
      <c r="J28" s="19"/>
      <c r="K28" s="19"/>
    </row>
    <row r="29" spans="1:11" ht="54" customHeight="1">
      <c r="A29" s="16" t="s">
        <v>46</v>
      </c>
      <c r="B29" s="145" t="s">
        <v>47</v>
      </c>
      <c r="C29" s="146"/>
      <c r="D29" s="147"/>
      <c r="E29" s="16"/>
      <c r="F29" s="16"/>
      <c r="G29" s="18"/>
      <c r="H29" s="18"/>
      <c r="I29" s="19"/>
      <c r="J29" s="19"/>
      <c r="K29" s="19"/>
    </row>
    <row r="30" spans="1:11" ht="60.75" customHeight="1">
      <c r="A30" s="16" t="s">
        <v>48</v>
      </c>
      <c r="B30" s="145" t="s">
        <v>49</v>
      </c>
      <c r="C30" s="146"/>
      <c r="D30" s="147"/>
      <c r="E30" s="16"/>
      <c r="F30" s="16"/>
      <c r="G30" s="18"/>
      <c r="H30" s="18"/>
      <c r="I30" s="19"/>
      <c r="J30" s="19"/>
      <c r="K30" s="19"/>
    </row>
    <row r="31" spans="1:11" ht="52.5" customHeight="1">
      <c r="A31" s="16" t="s">
        <v>50</v>
      </c>
      <c r="B31" s="145" t="s">
        <v>51</v>
      </c>
      <c r="C31" s="146"/>
      <c r="D31" s="147"/>
      <c r="E31" s="16"/>
      <c r="F31" s="16"/>
      <c r="G31" s="18"/>
      <c r="H31" s="18"/>
      <c r="I31" s="19"/>
      <c r="J31" s="19"/>
      <c r="K31" s="19"/>
    </row>
    <row r="32" spans="1:11" ht="27.75" customHeight="1">
      <c r="A32" s="9" t="s">
        <v>52</v>
      </c>
      <c r="B32" s="149" t="s">
        <v>261</v>
      </c>
      <c r="C32" s="146"/>
      <c r="D32" s="147"/>
      <c r="E32" s="13">
        <f>E33+E35+E37+E39+E41+E43</f>
        <v>20</v>
      </c>
      <c r="F32" s="14">
        <f t="shared" ref="F32:G32" si="5">ROUND(F33+F35+F37+F39+F41+F43,1)</f>
        <v>6</v>
      </c>
      <c r="G32" s="15">
        <f t="shared" si="5"/>
        <v>0</v>
      </c>
      <c r="H32" s="9"/>
      <c r="I32" s="4"/>
      <c r="J32" s="4"/>
      <c r="K32" s="4"/>
    </row>
    <row r="33" spans="1:11" ht="72.75" customHeight="1">
      <c r="A33" s="16">
        <v>5</v>
      </c>
      <c r="B33" s="149" t="s">
        <v>150</v>
      </c>
      <c r="C33" s="146"/>
      <c r="D33" s="147"/>
      <c r="E33" s="13">
        <v>1</v>
      </c>
      <c r="F33" s="14">
        <f>IF(F34&gt;1,"1",F34)</f>
        <v>1</v>
      </c>
      <c r="G33" s="15">
        <f>G34</f>
        <v>0</v>
      </c>
      <c r="H33" s="16"/>
      <c r="I33" s="17"/>
      <c r="J33" s="17"/>
      <c r="K33" s="17"/>
    </row>
    <row r="34" spans="1:11" ht="117.75" customHeight="1">
      <c r="A34" s="16"/>
      <c r="B34" s="145" t="s">
        <v>151</v>
      </c>
      <c r="C34" s="146"/>
      <c r="D34" s="147"/>
      <c r="E34" s="13"/>
      <c r="F34" s="14">
        <v>1</v>
      </c>
      <c r="G34" s="15"/>
      <c r="H34" s="16"/>
      <c r="I34" s="17"/>
      <c r="J34" s="17"/>
      <c r="K34" s="17"/>
    </row>
    <row r="35" spans="1:11" ht="35.25" customHeight="1">
      <c r="A35" s="16">
        <v>6</v>
      </c>
      <c r="B35" s="149" t="s">
        <v>152</v>
      </c>
      <c r="C35" s="146"/>
      <c r="D35" s="147"/>
      <c r="E35" s="13">
        <v>2</v>
      </c>
      <c r="F35" s="14">
        <f>IF(F36&gt;2,"2",F36)</f>
        <v>0</v>
      </c>
      <c r="G35" s="15">
        <f>G36</f>
        <v>0</v>
      </c>
      <c r="H35" s="16"/>
      <c r="I35" s="17"/>
      <c r="J35" s="17"/>
      <c r="K35" s="17"/>
    </row>
    <row r="36" spans="1:11" ht="60.75" customHeight="1">
      <c r="A36" s="16"/>
      <c r="B36" s="145" t="s">
        <v>153</v>
      </c>
      <c r="C36" s="146"/>
      <c r="D36" s="147"/>
      <c r="E36" s="13"/>
      <c r="F36" s="14">
        <v>0</v>
      </c>
      <c r="G36" s="15"/>
      <c r="H36" s="16"/>
      <c r="I36" s="17"/>
      <c r="J36" s="17"/>
      <c r="K36" s="17"/>
    </row>
    <row r="37" spans="1:11" ht="52.5" customHeight="1">
      <c r="A37" s="16">
        <v>7</v>
      </c>
      <c r="B37" s="149" t="s">
        <v>58</v>
      </c>
      <c r="C37" s="146"/>
      <c r="D37" s="147"/>
      <c r="E37" s="13">
        <v>2</v>
      </c>
      <c r="F37" s="14">
        <f>IF(F38&gt;2,"2",F38)</f>
        <v>2</v>
      </c>
      <c r="G37" s="15">
        <f>G38</f>
        <v>0</v>
      </c>
      <c r="H37" s="16"/>
      <c r="I37" s="17"/>
      <c r="J37" s="17"/>
      <c r="K37" s="17"/>
    </row>
    <row r="38" spans="1:11" ht="68.25" customHeight="1">
      <c r="A38" s="16"/>
      <c r="B38" s="145" t="s">
        <v>155</v>
      </c>
      <c r="C38" s="146"/>
      <c r="D38" s="147"/>
      <c r="E38" s="13"/>
      <c r="F38" s="14">
        <v>2</v>
      </c>
      <c r="G38" s="15"/>
      <c r="H38" s="16"/>
      <c r="I38" s="17"/>
      <c r="J38" s="17"/>
      <c r="K38" s="17"/>
    </row>
    <row r="39" spans="1:11" ht="61.5" customHeight="1">
      <c r="A39" s="16">
        <v>8</v>
      </c>
      <c r="B39" s="149" t="s">
        <v>60</v>
      </c>
      <c r="C39" s="146"/>
      <c r="D39" s="147"/>
      <c r="E39" s="13">
        <v>2</v>
      </c>
      <c r="F39" s="14">
        <f>IF(F40&gt;2,"2",F40)</f>
        <v>2</v>
      </c>
      <c r="G39" s="15">
        <f>G40</f>
        <v>0</v>
      </c>
      <c r="H39" s="16"/>
      <c r="I39" s="17"/>
      <c r="J39" s="17"/>
      <c r="K39" s="17"/>
    </row>
    <row r="40" spans="1:11" ht="70.5" customHeight="1">
      <c r="A40" s="16"/>
      <c r="B40" s="145" t="s">
        <v>156</v>
      </c>
      <c r="C40" s="146"/>
      <c r="D40" s="147"/>
      <c r="E40" s="13"/>
      <c r="F40" s="14">
        <v>2</v>
      </c>
      <c r="G40" s="15"/>
      <c r="H40" s="16"/>
      <c r="I40" s="17"/>
      <c r="J40" s="17"/>
      <c r="K40" s="17"/>
    </row>
    <row r="41" spans="1:11" ht="116.25" customHeight="1">
      <c r="A41" s="16">
        <v>9</v>
      </c>
      <c r="B41" s="149" t="s">
        <v>262</v>
      </c>
      <c r="C41" s="146"/>
      <c r="D41" s="147"/>
      <c r="E41" s="13">
        <v>8</v>
      </c>
      <c r="F41" s="14" t="str">
        <f>IF(F42&gt;=8,"8",IF(F42&lt;8,"0"))</f>
        <v>0</v>
      </c>
      <c r="G41" s="15">
        <f>G42</f>
        <v>0</v>
      </c>
      <c r="H41" s="16"/>
      <c r="I41" s="17"/>
      <c r="J41" s="17"/>
      <c r="K41" s="17"/>
    </row>
    <row r="42" spans="1:11" ht="127.5" customHeight="1">
      <c r="A42" s="16"/>
      <c r="B42" s="145" t="s">
        <v>158</v>
      </c>
      <c r="C42" s="146"/>
      <c r="D42" s="147"/>
      <c r="E42" s="13"/>
      <c r="F42" s="14"/>
      <c r="G42" s="15"/>
      <c r="H42" s="16"/>
      <c r="I42" s="17"/>
      <c r="J42" s="17"/>
      <c r="K42" s="17"/>
    </row>
    <row r="43" spans="1:11" ht="45" customHeight="1">
      <c r="A43" s="16">
        <v>10</v>
      </c>
      <c r="B43" s="149" t="s">
        <v>160</v>
      </c>
      <c r="C43" s="146"/>
      <c r="D43" s="147"/>
      <c r="E43" s="13">
        <v>5</v>
      </c>
      <c r="F43" s="14">
        <f>IF(F44&gt;5,"5",F44)</f>
        <v>1</v>
      </c>
      <c r="G43" s="15">
        <f>G44</f>
        <v>0</v>
      </c>
      <c r="H43" s="16"/>
      <c r="I43" s="17"/>
      <c r="J43" s="17"/>
      <c r="K43" s="17"/>
    </row>
    <row r="44" spans="1:11" ht="156.75" customHeight="1">
      <c r="A44" s="16"/>
      <c r="B44" s="145" t="s">
        <v>161</v>
      </c>
      <c r="C44" s="146"/>
      <c r="D44" s="147"/>
      <c r="E44" s="13"/>
      <c r="F44" s="14">
        <v>1</v>
      </c>
      <c r="G44" s="15"/>
      <c r="H44" s="16"/>
      <c r="I44" s="17"/>
      <c r="J44" s="17"/>
      <c r="K44" s="17"/>
    </row>
    <row r="45" spans="1:11" ht="61.5" customHeight="1">
      <c r="A45" s="9" t="s">
        <v>69</v>
      </c>
      <c r="B45" s="149" t="s">
        <v>263</v>
      </c>
      <c r="C45" s="146"/>
      <c r="D45" s="147"/>
      <c r="E45" s="13">
        <v>60</v>
      </c>
      <c r="F45" s="14">
        <f t="shared" ref="F45:G45" si="6">SUM(F46:F51)</f>
        <v>50</v>
      </c>
      <c r="G45" s="15">
        <f t="shared" si="6"/>
        <v>0</v>
      </c>
      <c r="H45" s="9"/>
      <c r="I45" s="4"/>
      <c r="J45" s="4"/>
      <c r="K45" s="4"/>
    </row>
    <row r="46" spans="1:11" ht="26.25" customHeight="1">
      <c r="A46" s="16"/>
      <c r="B46" s="145" t="s">
        <v>71</v>
      </c>
      <c r="C46" s="146"/>
      <c r="D46" s="147"/>
      <c r="E46" s="16">
        <v>60</v>
      </c>
      <c r="F46" s="16"/>
      <c r="G46" s="16"/>
      <c r="H46" s="16"/>
      <c r="I46" s="17"/>
      <c r="J46" s="17"/>
      <c r="K46" s="17"/>
    </row>
    <row r="47" spans="1:11" ht="26.25" customHeight="1">
      <c r="A47" s="16"/>
      <c r="B47" s="145" t="s">
        <v>72</v>
      </c>
      <c r="C47" s="146"/>
      <c r="D47" s="147"/>
      <c r="E47" s="16">
        <v>50</v>
      </c>
      <c r="F47" s="16">
        <v>50</v>
      </c>
      <c r="G47" s="16"/>
      <c r="H47" s="16"/>
      <c r="I47" s="17"/>
      <c r="J47" s="17"/>
      <c r="K47" s="17"/>
    </row>
    <row r="48" spans="1:11" ht="26.25" customHeight="1">
      <c r="A48" s="16"/>
      <c r="B48" s="145" t="s">
        <v>73</v>
      </c>
      <c r="C48" s="146"/>
      <c r="D48" s="147"/>
      <c r="E48" s="16">
        <v>40</v>
      </c>
      <c r="F48" s="16"/>
      <c r="G48" s="16"/>
      <c r="H48" s="16"/>
      <c r="I48" s="17"/>
      <c r="J48" s="17"/>
      <c r="K48" s="17"/>
    </row>
    <row r="49" spans="1:11" ht="26.25" customHeight="1">
      <c r="A49" s="16"/>
      <c r="B49" s="145" t="s">
        <v>74</v>
      </c>
      <c r="C49" s="146"/>
      <c r="D49" s="147"/>
      <c r="E49" s="16">
        <v>30</v>
      </c>
      <c r="F49" s="16"/>
      <c r="G49" s="16"/>
      <c r="H49" s="16"/>
      <c r="I49" s="17"/>
      <c r="J49" s="17"/>
      <c r="K49" s="17"/>
    </row>
    <row r="50" spans="1:11" ht="26.25" customHeight="1">
      <c r="A50" s="16"/>
      <c r="B50" s="145" t="s">
        <v>75</v>
      </c>
      <c r="C50" s="146"/>
      <c r="D50" s="147"/>
      <c r="E50" s="16">
        <v>20</v>
      </c>
      <c r="F50" s="16"/>
      <c r="G50" s="16"/>
      <c r="H50" s="16"/>
      <c r="I50" s="17"/>
      <c r="J50" s="17"/>
      <c r="K50" s="17"/>
    </row>
    <row r="51" spans="1:11" ht="26.25" customHeight="1">
      <c r="A51" s="16"/>
      <c r="B51" s="145" t="s">
        <v>76</v>
      </c>
      <c r="C51" s="146"/>
      <c r="D51" s="147"/>
      <c r="E51" s="16">
        <v>0</v>
      </c>
      <c r="F51" s="16"/>
      <c r="G51" s="16"/>
      <c r="H51" s="16"/>
      <c r="I51" s="17"/>
      <c r="J51" s="17"/>
      <c r="K51" s="17"/>
    </row>
    <row r="52" spans="1:11" ht="24" customHeight="1">
      <c r="A52" s="9"/>
      <c r="B52" s="148" t="s">
        <v>77</v>
      </c>
      <c r="C52" s="146"/>
      <c r="D52" s="147"/>
      <c r="E52" s="9">
        <f t="shared" ref="E52:G52" si="7">E14+E32+E45</f>
        <v>100</v>
      </c>
      <c r="F52" s="22">
        <f t="shared" si="7"/>
        <v>76</v>
      </c>
      <c r="G52" s="15">
        <f t="shared" si="7"/>
        <v>20</v>
      </c>
      <c r="H52" s="9"/>
      <c r="I52" s="4"/>
      <c r="J52" s="4"/>
      <c r="K52" s="4"/>
    </row>
    <row r="53" spans="1:11" ht="26.25" customHeight="1">
      <c r="A53" s="23"/>
      <c r="B53" s="165" t="s">
        <v>78</v>
      </c>
      <c r="C53" s="146"/>
      <c r="D53" s="147"/>
      <c r="E53" s="23"/>
      <c r="F53" s="23"/>
      <c r="G53" s="23"/>
      <c r="H53" s="23"/>
      <c r="I53" s="1"/>
      <c r="J53" s="1"/>
      <c r="K53" s="1"/>
    </row>
    <row r="54" spans="1:11" ht="53.25" customHeight="1">
      <c r="A54" s="23"/>
      <c r="B54" s="148" t="s">
        <v>264</v>
      </c>
      <c r="C54" s="146"/>
      <c r="D54" s="147"/>
      <c r="E54" s="9">
        <f>E52-E53</f>
        <v>100</v>
      </c>
      <c r="F54" s="22">
        <f t="shared" ref="F54:G54" si="8">ROUND(F52-F53,1)</f>
        <v>76</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50" t="s">
        <v>80</v>
      </c>
      <c r="C56" s="151"/>
      <c r="D56" s="151"/>
      <c r="E56" s="1"/>
      <c r="F56" s="1"/>
      <c r="G56" s="1"/>
      <c r="H56" s="1"/>
      <c r="I56" s="1"/>
      <c r="J56" s="1"/>
      <c r="K56" s="1"/>
    </row>
    <row r="57" spans="1:11" ht="32.25" customHeight="1">
      <c r="A57" s="166" t="s">
        <v>81</v>
      </c>
      <c r="B57" s="159"/>
      <c r="C57" s="167"/>
      <c r="D57" s="170" t="s">
        <v>82</v>
      </c>
      <c r="E57" s="156" t="s">
        <v>83</v>
      </c>
      <c r="F57" s="147"/>
      <c r="G57" s="156" t="s">
        <v>265</v>
      </c>
      <c r="H57" s="147"/>
      <c r="I57" s="6"/>
      <c r="J57" s="6"/>
      <c r="K57" s="6"/>
    </row>
    <row r="58" spans="1:11" ht="15.75" customHeight="1">
      <c r="A58" s="168"/>
      <c r="B58" s="163"/>
      <c r="C58" s="169"/>
      <c r="D58" s="171"/>
      <c r="E58" s="10" t="s">
        <v>85</v>
      </c>
      <c r="F58" s="10" t="s">
        <v>86</v>
      </c>
      <c r="G58" s="10" t="s">
        <v>87</v>
      </c>
      <c r="H58" s="10" t="s">
        <v>88</v>
      </c>
      <c r="I58" s="6"/>
      <c r="J58" s="6"/>
      <c r="K58" s="6"/>
    </row>
    <row r="59" spans="1:11" ht="33.75" customHeight="1">
      <c r="A59" s="160" t="s">
        <v>89</v>
      </c>
      <c r="B59" s="146"/>
      <c r="C59" s="147"/>
      <c r="D59" s="16" t="s">
        <v>90</v>
      </c>
      <c r="E59" s="16" t="str">
        <f>IF(AND(90&lt;=F54,F54&lt;100),F54,"")</f>
        <v/>
      </c>
      <c r="F59" s="16" t="str">
        <f>IF(AND(90&lt;=G54,G54&lt;=100),G54,"")</f>
        <v/>
      </c>
      <c r="G59" s="16" t="str">
        <f t="shared" ref="G59:H59" si="9">IF(ISNUMBER(E59)=TRUE,"X","")</f>
        <v/>
      </c>
      <c r="H59" s="16" t="str">
        <f t="shared" si="9"/>
        <v/>
      </c>
      <c r="I59" s="1"/>
      <c r="J59" s="1"/>
      <c r="K59" s="1"/>
    </row>
    <row r="60" spans="1:11" ht="45.75" customHeight="1">
      <c r="A60" s="160" t="s">
        <v>91</v>
      </c>
      <c r="B60" s="146"/>
      <c r="C60" s="147"/>
      <c r="D60" s="16" t="s">
        <v>92</v>
      </c>
      <c r="E60" s="24">
        <f t="shared" ref="E60:F60" si="10">IF(AND(75&lt;=F54,F54&lt;90),F54,"")</f>
        <v>76</v>
      </c>
      <c r="F60" s="16" t="str">
        <f t="shared" si="10"/>
        <v/>
      </c>
      <c r="G60" s="16" t="str">
        <f t="shared" ref="G60:H60" si="11">IF(ISNUMBER(E60)=TRUE,"X","")</f>
        <v>X</v>
      </c>
      <c r="H60" s="16" t="str">
        <f t="shared" si="11"/>
        <v/>
      </c>
      <c r="I60" s="1"/>
      <c r="J60" s="1"/>
      <c r="K60" s="1"/>
    </row>
    <row r="61" spans="1:11" ht="48" customHeight="1">
      <c r="A61" s="160" t="s">
        <v>93</v>
      </c>
      <c r="B61" s="146"/>
      <c r="C61" s="147"/>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60" t="s">
        <v>95</v>
      </c>
      <c r="B62" s="146"/>
      <c r="C62" s="147"/>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61" t="s">
        <v>266</v>
      </c>
      <c r="E64" s="151"/>
      <c r="F64" s="151"/>
      <c r="G64" s="151"/>
      <c r="H64" s="151"/>
      <c r="I64" s="27"/>
      <c r="J64" s="27"/>
      <c r="K64" s="27"/>
    </row>
    <row r="65" spans="1:11" ht="35.25" customHeight="1">
      <c r="A65" s="4"/>
      <c r="B65" s="4"/>
      <c r="C65" s="4"/>
      <c r="D65" s="29"/>
      <c r="E65" s="153" t="s">
        <v>267</v>
      </c>
      <c r="F65" s="151"/>
      <c r="G65" s="151"/>
      <c r="H65" s="15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268</v>
      </c>
      <c r="G68" s="1"/>
      <c r="H68" s="1"/>
      <c r="I68" s="1"/>
      <c r="J68" s="1"/>
      <c r="K68" s="1"/>
    </row>
    <row r="69" spans="1:11" ht="15.75" customHeight="1">
      <c r="A69" s="1"/>
      <c r="B69" s="2"/>
      <c r="C69" s="1"/>
      <c r="D69" s="1"/>
      <c r="E69" s="1"/>
      <c r="F69" s="1"/>
      <c r="G69" s="1"/>
      <c r="H69" s="1"/>
      <c r="I69" s="1"/>
      <c r="J69" s="1"/>
      <c r="K69" s="1"/>
    </row>
    <row r="70" spans="1:11" ht="24.75" customHeight="1">
      <c r="A70" s="1"/>
      <c r="B70" s="162" t="s">
        <v>100</v>
      </c>
      <c r="C70" s="163"/>
      <c r="D70" s="163"/>
      <c r="E70" s="163"/>
      <c r="F70" s="163"/>
      <c r="G70" s="163"/>
      <c r="H70" s="163"/>
      <c r="I70" s="1"/>
      <c r="J70" s="1"/>
      <c r="K70" s="1"/>
    </row>
    <row r="71" spans="1:11" ht="106.5" customHeight="1">
      <c r="A71" s="1"/>
      <c r="B71" s="157" t="s">
        <v>101</v>
      </c>
      <c r="C71" s="146"/>
      <c r="D71" s="146"/>
      <c r="E71" s="146"/>
      <c r="F71" s="146"/>
      <c r="G71" s="146"/>
      <c r="H71" s="147"/>
      <c r="I71" s="1"/>
      <c r="J71" s="1"/>
      <c r="K71" s="1"/>
    </row>
    <row r="72" spans="1:11" ht="24.75" customHeight="1">
      <c r="A72" s="1"/>
      <c r="B72" s="32"/>
      <c r="C72" s="1"/>
      <c r="D72" s="158" t="s">
        <v>269</v>
      </c>
      <c r="E72" s="159"/>
      <c r="F72" s="159"/>
      <c r="G72" s="159"/>
      <c r="H72" s="159"/>
      <c r="I72" s="1"/>
      <c r="J72" s="1"/>
      <c r="K72" s="1"/>
    </row>
    <row r="73" spans="1:11" ht="21" customHeight="1">
      <c r="A73" s="1"/>
      <c r="B73" s="29"/>
      <c r="C73" s="1"/>
      <c r="D73" s="154" t="s">
        <v>103</v>
      </c>
      <c r="E73" s="151"/>
      <c r="F73" s="151"/>
      <c r="G73" s="151"/>
      <c r="H73" s="15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0E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62" header="0" footer="0"/>
  <pageSetup paperSize="9"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0000"/>
  </sheetPr>
  <dimension ref="A1:K1000"/>
  <sheetViews>
    <sheetView workbookViewId="0"/>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8" width="10.140625" customWidth="1"/>
    <col min="9" max="9" width="2.5703125" customWidth="1"/>
    <col min="10" max="10" width="9.140625" customWidth="1"/>
    <col min="11" max="11" width="34.85546875" customWidth="1"/>
  </cols>
  <sheetData>
    <row r="1" spans="1:11" ht="15.75" customHeight="1">
      <c r="A1" s="1"/>
      <c r="B1" s="2"/>
      <c r="C1" s="1"/>
      <c r="D1" s="1"/>
      <c r="E1" s="1"/>
      <c r="F1" s="1"/>
      <c r="G1" s="1"/>
      <c r="H1" s="3" t="s">
        <v>134</v>
      </c>
      <c r="I1" s="1"/>
      <c r="J1" s="1"/>
      <c r="K1" s="1"/>
    </row>
    <row r="2" spans="1:11" ht="48.75" customHeight="1">
      <c r="A2" s="153" t="s">
        <v>273</v>
      </c>
      <c r="B2" s="151"/>
      <c r="C2" s="151"/>
      <c r="D2" s="1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155" t="s">
        <v>186</v>
      </c>
      <c r="B5" s="151"/>
      <c r="C5" s="151"/>
      <c r="D5" s="151"/>
      <c r="E5" s="151"/>
      <c r="F5" s="151"/>
      <c r="G5" s="151"/>
      <c r="H5" s="151"/>
      <c r="I5" s="1"/>
      <c r="J5" s="1"/>
      <c r="K5" s="1"/>
    </row>
    <row r="6" spans="1:11" ht="12" customHeight="1">
      <c r="A6" s="1"/>
      <c r="B6" s="2"/>
      <c r="C6" s="1"/>
      <c r="D6" s="1"/>
      <c r="E6" s="1"/>
      <c r="F6" s="1"/>
      <c r="G6" s="1"/>
      <c r="H6" s="1"/>
      <c r="I6" s="1"/>
      <c r="J6" s="1"/>
      <c r="K6" s="1"/>
    </row>
    <row r="7" spans="1:11" ht="24.75" customHeight="1">
      <c r="A7" s="6"/>
      <c r="B7" s="150" t="s">
        <v>105</v>
      </c>
      <c r="C7" s="151"/>
      <c r="D7" s="151"/>
      <c r="E7" s="151"/>
      <c r="F7" s="151"/>
      <c r="G7" s="151"/>
      <c r="H7" s="151"/>
      <c r="I7" s="6"/>
      <c r="J7" s="6"/>
      <c r="K7" s="6"/>
    </row>
    <row r="8" spans="1:11" ht="34.5" customHeight="1">
      <c r="A8" s="6"/>
      <c r="B8" s="150" t="s">
        <v>138</v>
      </c>
      <c r="C8" s="151"/>
      <c r="D8" s="151"/>
      <c r="E8" s="151"/>
      <c r="F8" s="151"/>
      <c r="G8" s="151"/>
      <c r="H8" s="151"/>
      <c r="I8" s="6"/>
      <c r="J8" s="6"/>
      <c r="K8" s="36"/>
    </row>
    <row r="9" spans="1:11" ht="19.5" customHeight="1">
      <c r="A9" s="6"/>
      <c r="B9" s="150" t="s">
        <v>122</v>
      </c>
      <c r="C9" s="151"/>
      <c r="D9" s="151"/>
      <c r="E9" s="151"/>
      <c r="F9" s="151"/>
      <c r="G9" s="151"/>
      <c r="H9" s="151"/>
      <c r="I9" s="6"/>
      <c r="J9" s="6"/>
      <c r="K9" s="6"/>
    </row>
    <row r="10" spans="1:11" ht="19.5" customHeight="1">
      <c r="A10" s="6"/>
      <c r="B10" s="44" t="s">
        <v>274</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93.75" customHeight="1">
      <c r="A14" s="9" t="s">
        <v>20</v>
      </c>
      <c r="B14" s="149" t="s">
        <v>275</v>
      </c>
      <c r="C14" s="146"/>
      <c r="D14" s="147"/>
      <c r="E14" s="13">
        <f>E15+E19+E25+E28</f>
        <v>20</v>
      </c>
      <c r="F14" s="14">
        <f t="shared" ref="F14:G14" si="0">ROUND(F15+F19+F25+F28,1)</f>
        <v>20</v>
      </c>
      <c r="G14" s="15">
        <f t="shared" si="0"/>
        <v>20</v>
      </c>
      <c r="H14" s="9"/>
      <c r="I14" s="4"/>
      <c r="J14" s="4"/>
      <c r="K14" s="4"/>
    </row>
    <row r="15" spans="1:11" ht="33.75" customHeight="1">
      <c r="A15" s="16">
        <v>1</v>
      </c>
      <c r="B15" s="149" t="s">
        <v>22</v>
      </c>
      <c r="C15" s="146"/>
      <c r="D15" s="147"/>
      <c r="E15" s="13">
        <f>5-(E16+E17+E18)</f>
        <v>5</v>
      </c>
      <c r="F15" s="14">
        <f t="shared" ref="F15:G15" si="1">ROUND(5-(F16+F17+F18),1)</f>
        <v>5</v>
      </c>
      <c r="G15" s="15">
        <f t="shared" si="1"/>
        <v>5</v>
      </c>
      <c r="H15" s="16"/>
      <c r="I15" s="17"/>
      <c r="J15" s="17"/>
      <c r="K15" s="17"/>
    </row>
    <row r="16" spans="1:11" ht="115.5" customHeight="1">
      <c r="A16" s="16" t="s">
        <v>23</v>
      </c>
      <c r="B16" s="145" t="s">
        <v>24</v>
      </c>
      <c r="C16" s="146"/>
      <c r="D16" s="147"/>
      <c r="E16" s="16"/>
      <c r="F16" s="16"/>
      <c r="G16" s="16"/>
      <c r="H16" s="16"/>
      <c r="I16" s="17"/>
      <c r="J16" s="17"/>
      <c r="K16" s="17"/>
    </row>
    <row r="17" spans="1:11" ht="102" customHeight="1">
      <c r="A17" s="16" t="s">
        <v>25</v>
      </c>
      <c r="B17" s="145" t="s">
        <v>142</v>
      </c>
      <c r="C17" s="146"/>
      <c r="D17" s="147"/>
      <c r="E17" s="16"/>
      <c r="F17" s="16"/>
      <c r="G17" s="18"/>
      <c r="H17" s="18"/>
      <c r="I17" s="19"/>
      <c r="J17" s="19"/>
      <c r="K17" s="19"/>
    </row>
    <row r="18" spans="1:11" ht="92.25" customHeight="1">
      <c r="A18" s="16" t="s">
        <v>27</v>
      </c>
      <c r="B18" s="145" t="s">
        <v>143</v>
      </c>
      <c r="C18" s="146"/>
      <c r="D18" s="147"/>
      <c r="E18" s="16"/>
      <c r="F18" s="16"/>
      <c r="G18" s="18"/>
      <c r="H18" s="18"/>
      <c r="I18" s="19"/>
      <c r="J18" s="19"/>
      <c r="K18" s="19"/>
    </row>
    <row r="19" spans="1:11" ht="52.5" customHeight="1">
      <c r="A19" s="16">
        <v>2</v>
      </c>
      <c r="B19" s="149" t="s">
        <v>29</v>
      </c>
      <c r="C19" s="146"/>
      <c r="D19" s="147"/>
      <c r="E19" s="13">
        <f>6-(E20+E21+E22+E23+E24)</f>
        <v>6</v>
      </c>
      <c r="F19" s="14">
        <f t="shared" ref="F19:G19" si="2">ROUND(6-(F20+F21+F22+F23+F24),1)</f>
        <v>6</v>
      </c>
      <c r="G19" s="15">
        <f t="shared" si="2"/>
        <v>6</v>
      </c>
      <c r="H19" s="20"/>
      <c r="I19" s="19"/>
      <c r="J19" s="19"/>
      <c r="K19" s="19"/>
    </row>
    <row r="20" spans="1:11" ht="39.75" customHeight="1">
      <c r="A20" s="16" t="s">
        <v>30</v>
      </c>
      <c r="B20" s="145" t="s">
        <v>31</v>
      </c>
      <c r="C20" s="146"/>
      <c r="D20" s="147"/>
      <c r="E20" s="16"/>
      <c r="F20" s="16"/>
      <c r="G20" s="18"/>
      <c r="H20" s="18"/>
      <c r="I20" s="19"/>
      <c r="J20" s="19"/>
      <c r="K20" s="19"/>
    </row>
    <row r="21" spans="1:11" ht="57" customHeight="1">
      <c r="A21" s="16" t="s">
        <v>32</v>
      </c>
      <c r="B21" s="145" t="s">
        <v>33</v>
      </c>
      <c r="C21" s="146"/>
      <c r="D21" s="147"/>
      <c r="E21" s="16"/>
      <c r="F21" s="16"/>
      <c r="G21" s="34"/>
      <c r="H21" s="18"/>
      <c r="I21" s="19"/>
      <c r="J21" s="19"/>
      <c r="K21" s="19"/>
    </row>
    <row r="22" spans="1:11" ht="52.5" customHeight="1">
      <c r="A22" s="16" t="s">
        <v>34</v>
      </c>
      <c r="B22" s="145" t="s">
        <v>276</v>
      </c>
      <c r="C22" s="146"/>
      <c r="D22" s="147"/>
      <c r="E22" s="16"/>
      <c r="F22" s="16"/>
      <c r="G22" s="35"/>
      <c r="H22" s="18"/>
      <c r="I22" s="19"/>
      <c r="J22" s="19"/>
      <c r="K22" s="19"/>
    </row>
    <row r="23" spans="1:11" ht="70.5" customHeight="1">
      <c r="A23" s="16" t="s">
        <v>36</v>
      </c>
      <c r="B23" s="145" t="s">
        <v>145</v>
      </c>
      <c r="C23" s="146"/>
      <c r="D23" s="147"/>
      <c r="E23" s="16"/>
      <c r="F23" s="16"/>
      <c r="G23" s="35"/>
      <c r="H23" s="18"/>
      <c r="I23" s="19"/>
      <c r="J23" s="19"/>
      <c r="K23" s="19"/>
    </row>
    <row r="24" spans="1:11" ht="42.75" customHeight="1">
      <c r="A24" s="16" t="s">
        <v>38</v>
      </c>
      <c r="B24" s="145" t="s">
        <v>146</v>
      </c>
      <c r="C24" s="146"/>
      <c r="D24" s="147"/>
      <c r="E24" s="16"/>
      <c r="F24" s="16"/>
      <c r="G24" s="18"/>
      <c r="H24" s="18"/>
      <c r="I24" s="19"/>
      <c r="J24" s="19"/>
      <c r="K24" s="19"/>
    </row>
    <row r="25" spans="1:11" ht="60.75" customHeight="1">
      <c r="A25" s="16">
        <v>3</v>
      </c>
      <c r="B25" s="149" t="s">
        <v>40</v>
      </c>
      <c r="C25" s="146"/>
      <c r="D25" s="147"/>
      <c r="E25" s="13">
        <f>5-(E26+E27)</f>
        <v>5</v>
      </c>
      <c r="F25" s="14">
        <f t="shared" ref="F25:G25" si="3">ROUND(5-(F26+F27),1)</f>
        <v>5</v>
      </c>
      <c r="G25" s="15">
        <f t="shared" si="3"/>
        <v>5</v>
      </c>
      <c r="H25" s="16"/>
      <c r="I25" s="17"/>
      <c r="J25" s="17"/>
      <c r="K25" s="17"/>
    </row>
    <row r="26" spans="1:11" ht="100.5" customHeight="1">
      <c r="A26" s="16" t="s">
        <v>41</v>
      </c>
      <c r="B26" s="145" t="s">
        <v>277</v>
      </c>
      <c r="C26" s="146"/>
      <c r="D26" s="147"/>
      <c r="E26" s="16"/>
      <c r="F26" s="16"/>
      <c r="G26" s="18"/>
      <c r="H26" s="18"/>
      <c r="I26" s="19"/>
      <c r="J26" s="19"/>
      <c r="K26" s="19"/>
    </row>
    <row r="27" spans="1:11" ht="54.75" customHeight="1">
      <c r="A27" s="16" t="s">
        <v>43</v>
      </c>
      <c r="B27" s="145" t="s">
        <v>278</v>
      </c>
      <c r="C27" s="146"/>
      <c r="D27" s="147"/>
      <c r="E27" s="16"/>
      <c r="F27" s="16"/>
      <c r="G27" s="18"/>
      <c r="H27" s="18"/>
      <c r="I27" s="19"/>
      <c r="J27" s="19"/>
      <c r="K27" s="19"/>
    </row>
    <row r="28" spans="1:11" ht="149.25" customHeight="1">
      <c r="A28" s="21">
        <v>4</v>
      </c>
      <c r="B28" s="149" t="s">
        <v>45</v>
      </c>
      <c r="C28" s="146"/>
      <c r="D28" s="147"/>
      <c r="E28" s="13">
        <f>4-(E29+E30+E31)</f>
        <v>4</v>
      </c>
      <c r="F28" s="14">
        <f t="shared" ref="F28:G28" si="4">ROUND(4-(F29+F30+F31),1)</f>
        <v>4</v>
      </c>
      <c r="G28" s="15">
        <f t="shared" si="4"/>
        <v>4</v>
      </c>
      <c r="H28" s="20"/>
      <c r="I28" s="19"/>
      <c r="J28" s="19"/>
      <c r="K28" s="19"/>
    </row>
    <row r="29" spans="1:11" ht="54" customHeight="1">
      <c r="A29" s="16" t="s">
        <v>46</v>
      </c>
      <c r="B29" s="145" t="s">
        <v>47</v>
      </c>
      <c r="C29" s="146"/>
      <c r="D29" s="147"/>
      <c r="E29" s="16"/>
      <c r="F29" s="16"/>
      <c r="G29" s="18"/>
      <c r="H29" s="18"/>
      <c r="I29" s="19"/>
      <c r="J29" s="19"/>
      <c r="K29" s="19"/>
    </row>
    <row r="30" spans="1:11" ht="60.75" customHeight="1">
      <c r="A30" s="16" t="s">
        <v>48</v>
      </c>
      <c r="B30" s="145" t="s">
        <v>49</v>
      </c>
      <c r="C30" s="146"/>
      <c r="D30" s="147"/>
      <c r="E30" s="16"/>
      <c r="F30" s="16"/>
      <c r="G30" s="18"/>
      <c r="H30" s="18"/>
      <c r="I30" s="19"/>
      <c r="J30" s="19"/>
      <c r="K30" s="19"/>
    </row>
    <row r="31" spans="1:11" ht="52.5" customHeight="1">
      <c r="A31" s="16" t="s">
        <v>50</v>
      </c>
      <c r="B31" s="145" t="s">
        <v>51</v>
      </c>
      <c r="C31" s="146"/>
      <c r="D31" s="147"/>
      <c r="E31" s="16"/>
      <c r="F31" s="16"/>
      <c r="G31" s="18"/>
      <c r="H31" s="18"/>
      <c r="I31" s="19"/>
      <c r="J31" s="19"/>
      <c r="K31" s="19"/>
    </row>
    <row r="32" spans="1:11" ht="27.75" customHeight="1">
      <c r="A32" s="9" t="s">
        <v>52</v>
      </c>
      <c r="B32" s="149" t="s">
        <v>279</v>
      </c>
      <c r="C32" s="146"/>
      <c r="D32" s="147"/>
      <c r="E32" s="13">
        <f>E33+E35+E37+E39+E41+E43</f>
        <v>20</v>
      </c>
      <c r="F32" s="14">
        <f t="shared" ref="F32:G32" si="5">ROUND(F33+F35+F37+F39+F41+F43,1)</f>
        <v>15</v>
      </c>
      <c r="G32" s="15">
        <f t="shared" si="5"/>
        <v>0</v>
      </c>
      <c r="H32" s="9"/>
      <c r="I32" s="4"/>
      <c r="J32" s="4"/>
      <c r="K32" s="4"/>
    </row>
    <row r="33" spans="1:11" ht="72.75" customHeight="1">
      <c r="A33" s="16">
        <v>5</v>
      </c>
      <c r="B33" s="149" t="s">
        <v>150</v>
      </c>
      <c r="C33" s="146"/>
      <c r="D33" s="147"/>
      <c r="E33" s="13">
        <v>1</v>
      </c>
      <c r="F33" s="14">
        <f>IF(F34&gt;1,"1",F34)</f>
        <v>1</v>
      </c>
      <c r="G33" s="15">
        <f>G34</f>
        <v>0</v>
      </c>
      <c r="H33" s="16"/>
      <c r="I33" s="17"/>
      <c r="J33" s="17"/>
      <c r="K33" s="17"/>
    </row>
    <row r="34" spans="1:11" ht="117.75" customHeight="1">
      <c r="A34" s="16"/>
      <c r="B34" s="145" t="s">
        <v>151</v>
      </c>
      <c r="C34" s="146"/>
      <c r="D34" s="147"/>
      <c r="E34" s="13"/>
      <c r="F34" s="14">
        <v>1</v>
      </c>
      <c r="G34" s="15"/>
      <c r="H34" s="16"/>
      <c r="I34" s="17"/>
      <c r="J34" s="17"/>
      <c r="K34" s="17"/>
    </row>
    <row r="35" spans="1:11" ht="35.25" customHeight="1">
      <c r="A35" s="16">
        <v>6</v>
      </c>
      <c r="B35" s="149" t="s">
        <v>152</v>
      </c>
      <c r="C35" s="146"/>
      <c r="D35" s="147"/>
      <c r="E35" s="13">
        <v>2</v>
      </c>
      <c r="F35" s="14">
        <f>IF(F36&gt;2,"2",F36)</f>
        <v>2</v>
      </c>
      <c r="G35" s="15">
        <f>G36</f>
        <v>0</v>
      </c>
      <c r="H35" s="16"/>
      <c r="I35" s="17"/>
      <c r="J35" s="17"/>
      <c r="K35" s="17"/>
    </row>
    <row r="36" spans="1:11" ht="60.75" customHeight="1">
      <c r="A36" s="16"/>
      <c r="B36" s="145" t="s">
        <v>153</v>
      </c>
      <c r="C36" s="146"/>
      <c r="D36" s="147"/>
      <c r="E36" s="13"/>
      <c r="F36" s="14">
        <v>2</v>
      </c>
      <c r="G36" s="15"/>
      <c r="H36" s="16"/>
      <c r="I36" s="17"/>
      <c r="J36" s="17"/>
      <c r="K36" s="17"/>
    </row>
    <row r="37" spans="1:11" ht="52.5" customHeight="1">
      <c r="A37" s="16">
        <v>7</v>
      </c>
      <c r="B37" s="149" t="s">
        <v>58</v>
      </c>
      <c r="C37" s="146"/>
      <c r="D37" s="147"/>
      <c r="E37" s="13">
        <v>2</v>
      </c>
      <c r="F37" s="14">
        <f>IF(F38&gt;2,"2",F38)</f>
        <v>2</v>
      </c>
      <c r="G37" s="15">
        <f>G38</f>
        <v>0</v>
      </c>
      <c r="H37" s="16"/>
      <c r="I37" s="17"/>
      <c r="J37" s="17"/>
      <c r="K37" s="17"/>
    </row>
    <row r="38" spans="1:11" ht="68.25" customHeight="1">
      <c r="A38" s="16"/>
      <c r="B38" s="145" t="s">
        <v>155</v>
      </c>
      <c r="C38" s="146"/>
      <c r="D38" s="147"/>
      <c r="E38" s="13"/>
      <c r="F38" s="14">
        <v>2</v>
      </c>
      <c r="G38" s="15"/>
      <c r="H38" s="16"/>
      <c r="I38" s="17"/>
      <c r="J38" s="17"/>
      <c r="K38" s="17"/>
    </row>
    <row r="39" spans="1:11" ht="61.5" customHeight="1">
      <c r="A39" s="16">
        <v>8</v>
      </c>
      <c r="B39" s="149" t="s">
        <v>60</v>
      </c>
      <c r="C39" s="146"/>
      <c r="D39" s="147"/>
      <c r="E39" s="13">
        <v>2</v>
      </c>
      <c r="F39" s="14">
        <f>IF(F40&gt;2,"2",F40)</f>
        <v>2</v>
      </c>
      <c r="G39" s="15">
        <f>G40</f>
        <v>0</v>
      </c>
      <c r="H39" s="16"/>
      <c r="I39" s="17"/>
      <c r="J39" s="17"/>
      <c r="K39" s="17"/>
    </row>
    <row r="40" spans="1:11" ht="70.5" customHeight="1">
      <c r="A40" s="16"/>
      <c r="B40" s="145" t="s">
        <v>156</v>
      </c>
      <c r="C40" s="146"/>
      <c r="D40" s="147"/>
      <c r="E40" s="13"/>
      <c r="F40" s="14">
        <v>2</v>
      </c>
      <c r="G40" s="15"/>
      <c r="H40" s="16"/>
      <c r="I40" s="17"/>
      <c r="J40" s="17"/>
      <c r="K40" s="17"/>
    </row>
    <row r="41" spans="1:11" ht="116.25" customHeight="1">
      <c r="A41" s="16">
        <v>9</v>
      </c>
      <c r="B41" s="149" t="s">
        <v>280</v>
      </c>
      <c r="C41" s="146"/>
      <c r="D41" s="147"/>
      <c r="E41" s="13">
        <v>8</v>
      </c>
      <c r="F41" s="14">
        <v>8</v>
      </c>
      <c r="G41" s="15">
        <f>G42</f>
        <v>0</v>
      </c>
      <c r="H41" s="16"/>
      <c r="I41" s="17"/>
      <c r="J41" s="17"/>
      <c r="K41" s="17"/>
    </row>
    <row r="42" spans="1:11" ht="127.5" customHeight="1">
      <c r="A42" s="16"/>
      <c r="B42" s="145" t="s">
        <v>158</v>
      </c>
      <c r="C42" s="146"/>
      <c r="D42" s="147"/>
      <c r="E42" s="13"/>
      <c r="F42" s="14">
        <v>8</v>
      </c>
      <c r="G42" s="15"/>
      <c r="H42" s="16" t="s">
        <v>281</v>
      </c>
      <c r="I42" s="17"/>
      <c r="J42" s="17"/>
      <c r="K42" s="17"/>
    </row>
    <row r="43" spans="1:11" ht="45" customHeight="1">
      <c r="A43" s="16">
        <v>10</v>
      </c>
      <c r="B43" s="149" t="s">
        <v>160</v>
      </c>
      <c r="C43" s="146"/>
      <c r="D43" s="147"/>
      <c r="E43" s="13">
        <v>5</v>
      </c>
      <c r="F43" s="14">
        <f>IF(F44&gt;5,"5",F44)</f>
        <v>0</v>
      </c>
      <c r="G43" s="15">
        <f>G44</f>
        <v>0</v>
      </c>
      <c r="H43" s="16"/>
      <c r="I43" s="17"/>
      <c r="J43" s="17"/>
      <c r="K43" s="17"/>
    </row>
    <row r="44" spans="1:11" ht="156.75" customHeight="1">
      <c r="A44" s="16"/>
      <c r="B44" s="145" t="s">
        <v>161</v>
      </c>
      <c r="C44" s="146"/>
      <c r="D44" s="147"/>
      <c r="E44" s="13"/>
      <c r="F44" s="14">
        <v>0</v>
      </c>
      <c r="G44" s="15"/>
      <c r="H44" s="16"/>
      <c r="I44" s="17"/>
      <c r="J44" s="17"/>
      <c r="K44" s="17"/>
    </row>
    <row r="45" spans="1:11" ht="61.5" customHeight="1">
      <c r="A45" s="9" t="s">
        <v>69</v>
      </c>
      <c r="B45" s="149" t="s">
        <v>282</v>
      </c>
      <c r="C45" s="146"/>
      <c r="D45" s="147"/>
      <c r="E45" s="13">
        <v>60</v>
      </c>
      <c r="F45" s="14">
        <f t="shared" ref="F45:G45" si="6">SUM(F46:F51)</f>
        <v>60</v>
      </c>
      <c r="G45" s="15">
        <f t="shared" si="6"/>
        <v>0</v>
      </c>
      <c r="H45" s="9"/>
      <c r="I45" s="4"/>
      <c r="J45" s="4"/>
      <c r="K45" s="4"/>
    </row>
    <row r="46" spans="1:11" ht="26.25" customHeight="1">
      <c r="A46" s="16"/>
      <c r="B46" s="145" t="s">
        <v>71</v>
      </c>
      <c r="C46" s="146"/>
      <c r="D46" s="147"/>
      <c r="E46" s="16">
        <v>60</v>
      </c>
      <c r="F46" s="16">
        <v>60</v>
      </c>
      <c r="G46" s="16"/>
      <c r="H46" s="16"/>
      <c r="I46" s="17"/>
      <c r="J46" s="17"/>
      <c r="K46" s="17"/>
    </row>
    <row r="47" spans="1:11" ht="26.25" customHeight="1">
      <c r="A47" s="16"/>
      <c r="B47" s="145" t="s">
        <v>72</v>
      </c>
      <c r="C47" s="146"/>
      <c r="D47" s="147"/>
      <c r="E47" s="16">
        <v>50</v>
      </c>
      <c r="F47" s="16"/>
      <c r="G47" s="16"/>
      <c r="H47" s="16"/>
      <c r="I47" s="17"/>
      <c r="J47" s="17"/>
      <c r="K47" s="17"/>
    </row>
    <row r="48" spans="1:11" ht="26.25" customHeight="1">
      <c r="A48" s="16"/>
      <c r="B48" s="145" t="s">
        <v>73</v>
      </c>
      <c r="C48" s="146"/>
      <c r="D48" s="147"/>
      <c r="E48" s="16">
        <v>40</v>
      </c>
      <c r="F48" s="16"/>
      <c r="G48" s="16"/>
      <c r="H48" s="16"/>
      <c r="I48" s="17"/>
      <c r="J48" s="17"/>
      <c r="K48" s="17"/>
    </row>
    <row r="49" spans="1:11" ht="26.25" customHeight="1">
      <c r="A49" s="16"/>
      <c r="B49" s="145" t="s">
        <v>74</v>
      </c>
      <c r="C49" s="146"/>
      <c r="D49" s="147"/>
      <c r="E49" s="16">
        <v>30</v>
      </c>
      <c r="F49" s="16"/>
      <c r="G49" s="16"/>
      <c r="H49" s="16"/>
      <c r="I49" s="17"/>
      <c r="J49" s="17"/>
      <c r="K49" s="17"/>
    </row>
    <row r="50" spans="1:11" ht="26.25" customHeight="1">
      <c r="A50" s="16"/>
      <c r="B50" s="145" t="s">
        <v>75</v>
      </c>
      <c r="C50" s="146"/>
      <c r="D50" s="147"/>
      <c r="E50" s="16">
        <v>20</v>
      </c>
      <c r="F50" s="16"/>
      <c r="G50" s="16"/>
      <c r="H50" s="16"/>
      <c r="I50" s="17"/>
      <c r="J50" s="17"/>
      <c r="K50" s="17"/>
    </row>
    <row r="51" spans="1:11" ht="26.25" customHeight="1">
      <c r="A51" s="16"/>
      <c r="B51" s="145" t="s">
        <v>76</v>
      </c>
      <c r="C51" s="146"/>
      <c r="D51" s="147"/>
      <c r="E51" s="16">
        <v>0</v>
      </c>
      <c r="F51" s="16"/>
      <c r="G51" s="16"/>
      <c r="H51" s="16"/>
      <c r="I51" s="17"/>
      <c r="J51" s="17"/>
      <c r="K51" s="17"/>
    </row>
    <row r="52" spans="1:11" ht="24" customHeight="1">
      <c r="A52" s="9"/>
      <c r="B52" s="148" t="s">
        <v>77</v>
      </c>
      <c r="C52" s="146"/>
      <c r="D52" s="147"/>
      <c r="E52" s="9">
        <f t="shared" ref="E52:G52" si="7">E14+E32+E45</f>
        <v>100</v>
      </c>
      <c r="F52" s="22">
        <f t="shared" si="7"/>
        <v>95</v>
      </c>
      <c r="G52" s="15">
        <f t="shared" si="7"/>
        <v>20</v>
      </c>
      <c r="H52" s="9"/>
      <c r="I52" s="4"/>
      <c r="J52" s="4"/>
      <c r="K52" s="4"/>
    </row>
    <row r="53" spans="1:11" ht="26.25" customHeight="1">
      <c r="A53" s="23"/>
      <c r="B53" s="165" t="s">
        <v>78</v>
      </c>
      <c r="C53" s="146"/>
      <c r="D53" s="147"/>
      <c r="E53" s="23"/>
      <c r="F53" s="23"/>
      <c r="G53" s="23"/>
      <c r="H53" s="23"/>
      <c r="I53" s="1"/>
      <c r="J53" s="1"/>
      <c r="K53" s="1"/>
    </row>
    <row r="54" spans="1:11" ht="53.25" customHeight="1">
      <c r="A54" s="23"/>
      <c r="B54" s="148" t="s">
        <v>283</v>
      </c>
      <c r="C54" s="146"/>
      <c r="D54" s="147"/>
      <c r="E54" s="9">
        <f>E52-E53</f>
        <v>100</v>
      </c>
      <c r="F54" s="22">
        <f t="shared" ref="F54:G54" si="8">ROUND(F52-F53,1)</f>
        <v>95</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50" t="s">
        <v>80</v>
      </c>
      <c r="C56" s="151"/>
      <c r="D56" s="151"/>
      <c r="E56" s="1"/>
      <c r="F56" s="1"/>
      <c r="G56" s="1"/>
      <c r="H56" s="1"/>
      <c r="I56" s="1"/>
      <c r="J56" s="1"/>
      <c r="K56" s="1"/>
    </row>
    <row r="57" spans="1:11" ht="32.25" customHeight="1">
      <c r="A57" s="166" t="s">
        <v>81</v>
      </c>
      <c r="B57" s="159"/>
      <c r="C57" s="167"/>
      <c r="D57" s="170" t="s">
        <v>82</v>
      </c>
      <c r="E57" s="156" t="s">
        <v>83</v>
      </c>
      <c r="F57" s="147"/>
      <c r="G57" s="156" t="s">
        <v>284</v>
      </c>
      <c r="H57" s="147"/>
      <c r="I57" s="6"/>
      <c r="J57" s="6"/>
      <c r="K57" s="6"/>
    </row>
    <row r="58" spans="1:11" ht="15.75" customHeight="1">
      <c r="A58" s="168"/>
      <c r="B58" s="163"/>
      <c r="C58" s="169"/>
      <c r="D58" s="171"/>
      <c r="E58" s="10" t="s">
        <v>85</v>
      </c>
      <c r="F58" s="10" t="s">
        <v>86</v>
      </c>
      <c r="G58" s="10" t="s">
        <v>87</v>
      </c>
      <c r="H58" s="10" t="s">
        <v>88</v>
      </c>
      <c r="I58" s="6"/>
      <c r="J58" s="6"/>
      <c r="K58" s="6"/>
    </row>
    <row r="59" spans="1:11" ht="33.75" customHeight="1">
      <c r="A59" s="160" t="s">
        <v>89</v>
      </c>
      <c r="B59" s="146"/>
      <c r="C59" s="147"/>
      <c r="D59" s="16" t="s">
        <v>90</v>
      </c>
      <c r="E59" s="24">
        <f>IF(AND(90&lt;=F54,F54&lt;100),F54,"")</f>
        <v>95</v>
      </c>
      <c r="F59" s="16" t="str">
        <f>IF(AND(90&lt;=G54,G54&lt;=100),G54,"")</f>
        <v/>
      </c>
      <c r="G59" s="16" t="str">
        <f t="shared" ref="G59:H59" si="9">IF(ISNUMBER(E59)=TRUE,"X","")</f>
        <v>X</v>
      </c>
      <c r="H59" s="16" t="str">
        <f t="shared" si="9"/>
        <v/>
      </c>
      <c r="I59" s="1"/>
      <c r="J59" s="1"/>
      <c r="K59" s="1"/>
    </row>
    <row r="60" spans="1:11" ht="45.75" customHeight="1">
      <c r="A60" s="160" t="s">
        <v>91</v>
      </c>
      <c r="B60" s="146"/>
      <c r="C60" s="147"/>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160" t="s">
        <v>93</v>
      </c>
      <c r="B61" s="146"/>
      <c r="C61" s="147"/>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60" t="s">
        <v>95</v>
      </c>
      <c r="B62" s="146"/>
      <c r="C62" s="147"/>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61" t="s">
        <v>215</v>
      </c>
      <c r="E64" s="151"/>
      <c r="F64" s="151"/>
      <c r="G64" s="151"/>
      <c r="H64" s="151"/>
      <c r="I64" s="27"/>
      <c r="J64" s="27"/>
      <c r="K64" s="27"/>
    </row>
    <row r="65" spans="1:11" ht="35.25" customHeight="1">
      <c r="A65" s="4"/>
      <c r="B65" s="4"/>
      <c r="C65" s="4"/>
      <c r="D65" s="29"/>
      <c r="E65" s="153" t="s">
        <v>285</v>
      </c>
      <c r="F65" s="151"/>
      <c r="G65" s="151"/>
      <c r="H65" s="15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1"/>
      <c r="G68" s="1"/>
      <c r="H68" s="1"/>
      <c r="I68" s="1"/>
      <c r="J68" s="1"/>
      <c r="K68" s="1"/>
    </row>
    <row r="69" spans="1:11" ht="15.75" customHeight="1">
      <c r="A69" s="1"/>
      <c r="B69" s="2"/>
      <c r="C69" s="1"/>
      <c r="D69" s="1"/>
      <c r="E69" s="254" t="s">
        <v>286</v>
      </c>
      <c r="F69" s="151"/>
      <c r="G69" s="151"/>
      <c r="H69" s="1"/>
      <c r="I69" s="1"/>
      <c r="J69" s="1"/>
      <c r="K69" s="1"/>
    </row>
    <row r="70" spans="1:11" ht="24.75" customHeight="1">
      <c r="A70" s="1"/>
      <c r="B70" s="162" t="s">
        <v>100</v>
      </c>
      <c r="C70" s="163"/>
      <c r="D70" s="163"/>
      <c r="E70" s="163"/>
      <c r="F70" s="163"/>
      <c r="G70" s="163"/>
      <c r="H70" s="163"/>
      <c r="I70" s="1"/>
      <c r="J70" s="1"/>
      <c r="K70" s="1"/>
    </row>
    <row r="71" spans="1:11" ht="106.5" customHeight="1">
      <c r="A71" s="1"/>
      <c r="B71" s="157" t="s">
        <v>101</v>
      </c>
      <c r="C71" s="146"/>
      <c r="D71" s="146"/>
      <c r="E71" s="146"/>
      <c r="F71" s="146"/>
      <c r="G71" s="146"/>
      <c r="H71" s="147"/>
      <c r="I71" s="1"/>
      <c r="J71" s="1"/>
      <c r="K71" s="1"/>
    </row>
    <row r="72" spans="1:11" ht="24.75" customHeight="1">
      <c r="A72" s="1"/>
      <c r="B72" s="32"/>
      <c r="C72" s="1"/>
      <c r="D72" s="158" t="s">
        <v>287</v>
      </c>
      <c r="E72" s="159"/>
      <c r="F72" s="159"/>
      <c r="G72" s="159"/>
      <c r="H72" s="159"/>
      <c r="I72" s="1"/>
      <c r="J72" s="1"/>
      <c r="K72" s="1"/>
    </row>
    <row r="73" spans="1:11" ht="21" customHeight="1">
      <c r="A73" s="1"/>
      <c r="B73" s="29"/>
      <c r="C73" s="1"/>
      <c r="D73" s="154" t="s">
        <v>103</v>
      </c>
      <c r="E73" s="151"/>
      <c r="F73" s="151"/>
      <c r="G73" s="151"/>
      <c r="H73" s="15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0F000000}"/>
  <mergeCells count="66">
    <mergeCell ref="B54:D54"/>
    <mergeCell ref="B56:D56"/>
    <mergeCell ref="A57:C58"/>
    <mergeCell ref="D57:D58"/>
    <mergeCell ref="E57:F57"/>
    <mergeCell ref="G57:H57"/>
    <mergeCell ref="A59:C59"/>
    <mergeCell ref="B71:H71"/>
    <mergeCell ref="D72:H72"/>
    <mergeCell ref="D73:H73"/>
    <mergeCell ref="A60:C60"/>
    <mergeCell ref="A61:C61"/>
    <mergeCell ref="A62:C62"/>
    <mergeCell ref="D64:H64"/>
    <mergeCell ref="E65:H65"/>
    <mergeCell ref="E69:G69"/>
    <mergeCell ref="B70:H70"/>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0000"/>
  </sheetPr>
  <dimension ref="A1:K1000"/>
  <sheetViews>
    <sheetView workbookViewId="0"/>
  </sheetViews>
  <sheetFormatPr defaultColWidth="14.42578125" defaultRowHeight="15" customHeight="1"/>
  <cols>
    <col min="1" max="1" width="5.42578125" customWidth="1"/>
    <col min="2" max="2" width="29.28515625" customWidth="1"/>
    <col min="3" max="3" width="9.85546875" customWidth="1"/>
    <col min="4" max="4" width="10.5703125" customWidth="1"/>
    <col min="5" max="5" width="11.5703125" customWidth="1"/>
    <col min="6" max="6" width="10.5703125" customWidth="1"/>
    <col min="7" max="8" width="10.140625" customWidth="1"/>
    <col min="9" max="9" width="2.5703125" customWidth="1"/>
    <col min="10" max="10" width="9.140625" customWidth="1"/>
    <col min="11" max="11" width="34.85546875" customWidth="1"/>
  </cols>
  <sheetData>
    <row r="1" spans="1:11" ht="15.75" customHeight="1">
      <c r="A1" s="1"/>
      <c r="B1" s="2"/>
      <c r="C1" s="1"/>
      <c r="D1" s="1"/>
      <c r="E1" s="1"/>
      <c r="F1" s="1"/>
      <c r="G1" s="1"/>
      <c r="H1" s="3" t="s">
        <v>134</v>
      </c>
      <c r="I1" s="1"/>
      <c r="J1" s="1"/>
      <c r="K1" s="1"/>
    </row>
    <row r="2" spans="1:11" ht="48.75" customHeight="1">
      <c r="A2" s="153" t="s">
        <v>288</v>
      </c>
      <c r="B2" s="151"/>
      <c r="C2" s="151"/>
      <c r="D2" s="1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155" t="s">
        <v>186</v>
      </c>
      <c r="B5" s="151"/>
      <c r="C5" s="151"/>
      <c r="D5" s="151"/>
      <c r="E5" s="151"/>
      <c r="F5" s="151"/>
      <c r="G5" s="151"/>
      <c r="H5" s="151"/>
      <c r="I5" s="1"/>
      <c r="J5" s="1"/>
      <c r="K5" s="1"/>
    </row>
    <row r="6" spans="1:11" ht="12" customHeight="1">
      <c r="A6" s="1"/>
      <c r="B6" s="2"/>
      <c r="C6" s="1"/>
      <c r="D6" s="1"/>
      <c r="E6" s="1"/>
      <c r="F6" s="1"/>
      <c r="G6" s="1"/>
      <c r="H6" s="1"/>
      <c r="I6" s="1"/>
      <c r="J6" s="1"/>
      <c r="K6" s="1"/>
    </row>
    <row r="7" spans="1:11" ht="33" customHeight="1">
      <c r="A7" s="6"/>
      <c r="B7" s="150" t="s">
        <v>120</v>
      </c>
      <c r="C7" s="151"/>
      <c r="D7" s="151"/>
      <c r="E7" s="151"/>
      <c r="F7" s="151"/>
      <c r="G7" s="151"/>
      <c r="H7" s="151"/>
      <c r="I7" s="6"/>
      <c r="J7" s="6"/>
      <c r="K7" s="36"/>
    </row>
    <row r="8" spans="1:11" ht="19.5" customHeight="1">
      <c r="A8" s="6"/>
      <c r="B8" s="150" t="s">
        <v>138</v>
      </c>
      <c r="C8" s="151"/>
      <c r="D8" s="151"/>
      <c r="E8" s="151"/>
      <c r="F8" s="151"/>
      <c r="G8" s="151"/>
      <c r="H8" s="151"/>
      <c r="I8" s="6"/>
      <c r="J8" s="6"/>
      <c r="K8" s="6"/>
    </row>
    <row r="9" spans="1:11" ht="19.5" customHeight="1">
      <c r="A9" s="6"/>
      <c r="B9" s="150" t="s">
        <v>289</v>
      </c>
      <c r="C9" s="151"/>
      <c r="D9" s="151"/>
      <c r="E9" s="151"/>
      <c r="F9" s="151"/>
      <c r="G9" s="151"/>
      <c r="H9" s="151"/>
      <c r="I9" s="6"/>
      <c r="J9" s="6"/>
      <c r="K9" s="6"/>
    </row>
    <row r="10" spans="1:11" ht="19.5" customHeight="1">
      <c r="A10" s="6"/>
      <c r="B10" s="44" t="s">
        <v>123</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93.75" customHeight="1">
      <c r="A14" s="9" t="s">
        <v>20</v>
      </c>
      <c r="B14" s="149" t="s">
        <v>290</v>
      </c>
      <c r="C14" s="146"/>
      <c r="D14" s="147"/>
      <c r="E14" s="13">
        <f>E15+E19+E25+E28</f>
        <v>20</v>
      </c>
      <c r="F14" s="14">
        <f t="shared" ref="F14:G14" si="0">ROUND(F15+F19+F25+F28,1)</f>
        <v>20</v>
      </c>
      <c r="G14" s="15">
        <f t="shared" si="0"/>
        <v>20</v>
      </c>
      <c r="H14" s="9"/>
      <c r="I14" s="4"/>
      <c r="J14" s="4"/>
      <c r="K14" s="4"/>
    </row>
    <row r="15" spans="1:11" ht="33.75" customHeight="1">
      <c r="A15" s="16">
        <v>1</v>
      </c>
      <c r="B15" s="149" t="s">
        <v>22</v>
      </c>
      <c r="C15" s="146"/>
      <c r="D15" s="147"/>
      <c r="E15" s="13">
        <f>5-(E16+E17+E18)</f>
        <v>5</v>
      </c>
      <c r="F15" s="14">
        <f t="shared" ref="F15:G15" si="1">ROUND(5-(F16+F17+F18),1)</f>
        <v>5</v>
      </c>
      <c r="G15" s="15">
        <f t="shared" si="1"/>
        <v>5</v>
      </c>
      <c r="H15" s="16"/>
      <c r="I15" s="17"/>
      <c r="J15" s="17"/>
      <c r="K15" s="17"/>
    </row>
    <row r="16" spans="1:11" ht="115.5" customHeight="1">
      <c r="A16" s="16" t="s">
        <v>23</v>
      </c>
      <c r="B16" s="145" t="s">
        <v>24</v>
      </c>
      <c r="C16" s="146"/>
      <c r="D16" s="147"/>
      <c r="E16" s="16"/>
      <c r="F16" s="16"/>
      <c r="G16" s="16"/>
      <c r="H16" s="16"/>
      <c r="I16" s="17"/>
      <c r="J16" s="17"/>
      <c r="K16" s="17"/>
    </row>
    <row r="17" spans="1:11" ht="102" customHeight="1">
      <c r="A17" s="16" t="s">
        <v>25</v>
      </c>
      <c r="B17" s="145" t="s">
        <v>142</v>
      </c>
      <c r="C17" s="146"/>
      <c r="D17" s="147"/>
      <c r="E17" s="16"/>
      <c r="F17" s="16"/>
      <c r="G17" s="18"/>
      <c r="H17" s="18"/>
      <c r="I17" s="19"/>
      <c r="J17" s="19"/>
      <c r="K17" s="19"/>
    </row>
    <row r="18" spans="1:11" ht="92.25" customHeight="1">
      <c r="A18" s="16" t="s">
        <v>27</v>
      </c>
      <c r="B18" s="145" t="s">
        <v>143</v>
      </c>
      <c r="C18" s="146"/>
      <c r="D18" s="147"/>
      <c r="E18" s="16"/>
      <c r="F18" s="16"/>
      <c r="G18" s="18"/>
      <c r="H18" s="18"/>
      <c r="I18" s="19"/>
      <c r="J18" s="19"/>
      <c r="K18" s="19"/>
    </row>
    <row r="19" spans="1:11" ht="52.5" customHeight="1">
      <c r="A19" s="16">
        <v>2</v>
      </c>
      <c r="B19" s="149" t="s">
        <v>29</v>
      </c>
      <c r="C19" s="146"/>
      <c r="D19" s="147"/>
      <c r="E19" s="13">
        <f>6-(E20+E21+E22+E23+E24)</f>
        <v>6</v>
      </c>
      <c r="F19" s="14">
        <f t="shared" ref="F19:G19" si="2">ROUND(6-(F20+F21+F22+F23+F24),1)</f>
        <v>6</v>
      </c>
      <c r="G19" s="15">
        <f t="shared" si="2"/>
        <v>6</v>
      </c>
      <c r="H19" s="20"/>
      <c r="I19" s="19"/>
      <c r="J19" s="19"/>
      <c r="K19" s="19"/>
    </row>
    <row r="20" spans="1:11" ht="39.75" customHeight="1">
      <c r="A20" s="16" t="s">
        <v>30</v>
      </c>
      <c r="B20" s="145" t="s">
        <v>31</v>
      </c>
      <c r="C20" s="146"/>
      <c r="D20" s="147"/>
      <c r="E20" s="16"/>
      <c r="F20" s="16"/>
      <c r="G20" s="18"/>
      <c r="H20" s="18"/>
      <c r="I20" s="19"/>
      <c r="J20" s="19"/>
      <c r="K20" s="19"/>
    </row>
    <row r="21" spans="1:11" ht="57" customHeight="1">
      <c r="A21" s="16" t="s">
        <v>32</v>
      </c>
      <c r="B21" s="145" t="s">
        <v>33</v>
      </c>
      <c r="C21" s="146"/>
      <c r="D21" s="147"/>
      <c r="E21" s="16"/>
      <c r="F21" s="16"/>
      <c r="G21" s="34"/>
      <c r="H21" s="18"/>
      <c r="I21" s="19"/>
      <c r="J21" s="19"/>
      <c r="K21" s="19"/>
    </row>
    <row r="22" spans="1:11" ht="52.5" customHeight="1">
      <c r="A22" s="16" t="s">
        <v>34</v>
      </c>
      <c r="B22" s="145" t="s">
        <v>291</v>
      </c>
      <c r="C22" s="146"/>
      <c r="D22" s="147"/>
      <c r="E22" s="16"/>
      <c r="F22" s="16"/>
      <c r="G22" s="35"/>
      <c r="H22" s="18"/>
      <c r="I22" s="19"/>
      <c r="J22" s="19"/>
      <c r="K22" s="19"/>
    </row>
    <row r="23" spans="1:11" ht="70.5" customHeight="1">
      <c r="A23" s="16" t="s">
        <v>36</v>
      </c>
      <c r="B23" s="145" t="s">
        <v>145</v>
      </c>
      <c r="C23" s="146"/>
      <c r="D23" s="147"/>
      <c r="E23" s="16"/>
      <c r="F23" s="16"/>
      <c r="G23" s="35"/>
      <c r="H23" s="18"/>
      <c r="I23" s="19"/>
      <c r="J23" s="19"/>
      <c r="K23" s="19"/>
    </row>
    <row r="24" spans="1:11" ht="42.75" customHeight="1">
      <c r="A24" s="16" t="s">
        <v>38</v>
      </c>
      <c r="B24" s="145" t="s">
        <v>146</v>
      </c>
      <c r="C24" s="146"/>
      <c r="D24" s="147"/>
      <c r="E24" s="16"/>
      <c r="F24" s="16"/>
      <c r="G24" s="18"/>
      <c r="H24" s="18"/>
      <c r="I24" s="19"/>
      <c r="J24" s="19"/>
      <c r="K24" s="19"/>
    </row>
    <row r="25" spans="1:11" ht="60.75" customHeight="1">
      <c r="A25" s="16">
        <v>3</v>
      </c>
      <c r="B25" s="149" t="s">
        <v>40</v>
      </c>
      <c r="C25" s="146"/>
      <c r="D25" s="147"/>
      <c r="E25" s="13">
        <f>5-(E26+E27)</f>
        <v>5</v>
      </c>
      <c r="F25" s="14">
        <f t="shared" ref="F25:G25" si="3">ROUND(5-(F26+F27),1)</f>
        <v>5</v>
      </c>
      <c r="G25" s="15">
        <f t="shared" si="3"/>
        <v>5</v>
      </c>
      <c r="H25" s="16"/>
      <c r="I25" s="17"/>
      <c r="J25" s="17"/>
      <c r="K25" s="17"/>
    </row>
    <row r="26" spans="1:11" ht="100.5" customHeight="1">
      <c r="A26" s="16" t="s">
        <v>41</v>
      </c>
      <c r="B26" s="145" t="s">
        <v>292</v>
      </c>
      <c r="C26" s="146"/>
      <c r="D26" s="147"/>
      <c r="E26" s="16"/>
      <c r="F26" s="16"/>
      <c r="G26" s="18"/>
      <c r="H26" s="18"/>
      <c r="I26" s="19"/>
      <c r="J26" s="19"/>
      <c r="K26" s="19"/>
    </row>
    <row r="27" spans="1:11" ht="54.75" customHeight="1">
      <c r="A27" s="16" t="s">
        <v>43</v>
      </c>
      <c r="B27" s="145" t="s">
        <v>293</v>
      </c>
      <c r="C27" s="146"/>
      <c r="D27" s="147"/>
      <c r="E27" s="16"/>
      <c r="F27" s="16"/>
      <c r="G27" s="18"/>
      <c r="H27" s="18"/>
      <c r="I27" s="19"/>
      <c r="J27" s="19"/>
      <c r="K27" s="19"/>
    </row>
    <row r="28" spans="1:11" ht="149.25" customHeight="1">
      <c r="A28" s="21">
        <v>4</v>
      </c>
      <c r="B28" s="149" t="s">
        <v>45</v>
      </c>
      <c r="C28" s="146"/>
      <c r="D28" s="147"/>
      <c r="E28" s="13">
        <f>4-(E29+E30+E31)</f>
        <v>4</v>
      </c>
      <c r="F28" s="14">
        <f t="shared" ref="F28:G28" si="4">ROUND(4-(F29+F30+F31),1)</f>
        <v>4</v>
      </c>
      <c r="G28" s="15">
        <f t="shared" si="4"/>
        <v>4</v>
      </c>
      <c r="H28" s="20"/>
      <c r="I28" s="19"/>
      <c r="J28" s="19"/>
      <c r="K28" s="19"/>
    </row>
    <row r="29" spans="1:11" ht="54" customHeight="1">
      <c r="A29" s="16" t="s">
        <v>46</v>
      </c>
      <c r="B29" s="145" t="s">
        <v>47</v>
      </c>
      <c r="C29" s="146"/>
      <c r="D29" s="147"/>
      <c r="E29" s="16"/>
      <c r="F29" s="16"/>
      <c r="G29" s="18"/>
      <c r="H29" s="18"/>
      <c r="I29" s="19"/>
      <c r="J29" s="19"/>
      <c r="K29" s="19"/>
    </row>
    <row r="30" spans="1:11" ht="60.75" customHeight="1">
      <c r="A30" s="16" t="s">
        <v>48</v>
      </c>
      <c r="B30" s="145" t="s">
        <v>49</v>
      </c>
      <c r="C30" s="146"/>
      <c r="D30" s="147"/>
      <c r="E30" s="16"/>
      <c r="F30" s="16"/>
      <c r="G30" s="18"/>
      <c r="H30" s="18"/>
      <c r="I30" s="19"/>
      <c r="J30" s="19"/>
      <c r="K30" s="19"/>
    </row>
    <row r="31" spans="1:11" ht="52.5" customHeight="1">
      <c r="A31" s="16" t="s">
        <v>50</v>
      </c>
      <c r="B31" s="145" t="s">
        <v>51</v>
      </c>
      <c r="C31" s="146"/>
      <c r="D31" s="147"/>
      <c r="E31" s="16"/>
      <c r="F31" s="16"/>
      <c r="G31" s="18"/>
      <c r="H31" s="18"/>
      <c r="I31" s="19"/>
      <c r="J31" s="19"/>
      <c r="K31" s="19"/>
    </row>
    <row r="32" spans="1:11" ht="27.75" customHeight="1">
      <c r="A32" s="9" t="s">
        <v>52</v>
      </c>
      <c r="B32" s="149" t="s">
        <v>294</v>
      </c>
      <c r="C32" s="146"/>
      <c r="D32" s="147"/>
      <c r="E32" s="13">
        <f>E33+E35+E37+E39+E41+E43</f>
        <v>20</v>
      </c>
      <c r="F32" s="14">
        <f t="shared" ref="F32:G32" si="5">ROUND(F33+F35+F37+F39+F41+F43,1)</f>
        <v>13</v>
      </c>
      <c r="G32" s="15">
        <f t="shared" si="5"/>
        <v>0</v>
      </c>
      <c r="H32" s="9"/>
      <c r="I32" s="4"/>
      <c r="J32" s="4"/>
      <c r="K32" s="4"/>
    </row>
    <row r="33" spans="1:11" ht="72.75" customHeight="1">
      <c r="A33" s="16">
        <v>5</v>
      </c>
      <c r="B33" s="149" t="s">
        <v>150</v>
      </c>
      <c r="C33" s="146"/>
      <c r="D33" s="147"/>
      <c r="E33" s="13">
        <v>1</v>
      </c>
      <c r="F33" s="14">
        <f>IF(F34&gt;1,"1",F34)</f>
        <v>1</v>
      </c>
      <c r="G33" s="15">
        <f>G34</f>
        <v>0</v>
      </c>
      <c r="H33" s="16"/>
      <c r="I33" s="17"/>
      <c r="J33" s="17"/>
      <c r="K33" s="17"/>
    </row>
    <row r="34" spans="1:11" ht="117.75" customHeight="1">
      <c r="A34" s="16"/>
      <c r="B34" s="145" t="s">
        <v>151</v>
      </c>
      <c r="C34" s="146"/>
      <c r="D34" s="147"/>
      <c r="E34" s="13"/>
      <c r="F34" s="14">
        <v>1</v>
      </c>
      <c r="G34" s="15"/>
      <c r="H34" s="16"/>
      <c r="I34" s="17"/>
      <c r="J34" s="17"/>
      <c r="K34" s="17"/>
    </row>
    <row r="35" spans="1:11" ht="35.25" customHeight="1">
      <c r="A35" s="16">
        <v>6</v>
      </c>
      <c r="B35" s="149" t="s">
        <v>152</v>
      </c>
      <c r="C35" s="146"/>
      <c r="D35" s="147"/>
      <c r="E35" s="13">
        <v>2</v>
      </c>
      <c r="F35" s="14">
        <f>IF(F36&gt;2,"2",F36)</f>
        <v>0</v>
      </c>
      <c r="G35" s="15">
        <f>G36</f>
        <v>0</v>
      </c>
      <c r="H35" s="16"/>
      <c r="I35" s="17"/>
      <c r="J35" s="17"/>
      <c r="K35" s="17"/>
    </row>
    <row r="36" spans="1:11" ht="60.75" customHeight="1">
      <c r="A36" s="16"/>
      <c r="B36" s="145" t="s">
        <v>153</v>
      </c>
      <c r="C36" s="146"/>
      <c r="D36" s="147"/>
      <c r="E36" s="13"/>
      <c r="F36" s="14"/>
      <c r="G36" s="15"/>
      <c r="H36" s="16"/>
      <c r="I36" s="17"/>
      <c r="J36" s="17"/>
      <c r="K36" s="17"/>
    </row>
    <row r="37" spans="1:11" ht="52.5" customHeight="1">
      <c r="A37" s="16">
        <v>7</v>
      </c>
      <c r="B37" s="149" t="s">
        <v>58</v>
      </c>
      <c r="C37" s="146"/>
      <c r="D37" s="147"/>
      <c r="E37" s="13">
        <v>2</v>
      </c>
      <c r="F37" s="14">
        <f>IF(F38&gt;2,"2",F38)</f>
        <v>2</v>
      </c>
      <c r="G37" s="15">
        <f>G38</f>
        <v>0</v>
      </c>
      <c r="H37" s="16"/>
      <c r="I37" s="17"/>
      <c r="J37" s="17"/>
      <c r="K37" s="17"/>
    </row>
    <row r="38" spans="1:11" ht="68.25" customHeight="1">
      <c r="A38" s="16"/>
      <c r="B38" s="145" t="s">
        <v>155</v>
      </c>
      <c r="C38" s="146"/>
      <c r="D38" s="147"/>
      <c r="E38" s="13"/>
      <c r="F38" s="14">
        <v>2</v>
      </c>
      <c r="G38" s="15"/>
      <c r="H38" s="16"/>
      <c r="I38" s="17"/>
      <c r="J38" s="17"/>
      <c r="K38" s="17"/>
    </row>
    <row r="39" spans="1:11" ht="61.5" customHeight="1">
      <c r="A39" s="16">
        <v>8</v>
      </c>
      <c r="B39" s="149" t="s">
        <v>60</v>
      </c>
      <c r="C39" s="146"/>
      <c r="D39" s="147"/>
      <c r="E39" s="13">
        <v>2</v>
      </c>
      <c r="F39" s="14">
        <f>IF(F40&gt;2,"2",F40)</f>
        <v>2</v>
      </c>
      <c r="G39" s="15">
        <f>G40</f>
        <v>0</v>
      </c>
      <c r="H39" s="16"/>
      <c r="I39" s="17"/>
      <c r="J39" s="17"/>
      <c r="K39" s="17"/>
    </row>
    <row r="40" spans="1:11" ht="70.5" customHeight="1">
      <c r="A40" s="16"/>
      <c r="B40" s="145" t="s">
        <v>156</v>
      </c>
      <c r="C40" s="146"/>
      <c r="D40" s="147"/>
      <c r="E40" s="13"/>
      <c r="F40" s="14">
        <v>2</v>
      </c>
      <c r="G40" s="15"/>
      <c r="H40" s="16"/>
      <c r="I40" s="17"/>
      <c r="J40" s="17"/>
      <c r="K40" s="17"/>
    </row>
    <row r="41" spans="1:11" ht="116.25" customHeight="1">
      <c r="A41" s="16">
        <v>9</v>
      </c>
      <c r="B41" s="149" t="s">
        <v>295</v>
      </c>
      <c r="C41" s="146"/>
      <c r="D41" s="147"/>
      <c r="E41" s="13">
        <v>8</v>
      </c>
      <c r="F41" s="14" t="str">
        <f>IF(F42&gt;=8,"8",IF(F42&lt;8,"0"))</f>
        <v>8</v>
      </c>
      <c r="G41" s="15">
        <f>G42</f>
        <v>0</v>
      </c>
      <c r="H41" s="16"/>
      <c r="I41" s="17"/>
      <c r="J41" s="17"/>
      <c r="K41" s="17"/>
    </row>
    <row r="42" spans="1:11" ht="127.5" customHeight="1">
      <c r="A42" s="16"/>
      <c r="B42" s="145" t="s">
        <v>158</v>
      </c>
      <c r="C42" s="146"/>
      <c r="D42" s="147"/>
      <c r="E42" s="13"/>
      <c r="F42" s="14">
        <v>8</v>
      </c>
      <c r="G42" s="15"/>
      <c r="H42" s="16"/>
      <c r="I42" s="17"/>
      <c r="J42" s="17"/>
      <c r="K42" s="17"/>
    </row>
    <row r="43" spans="1:11" ht="45" customHeight="1">
      <c r="A43" s="16">
        <v>10</v>
      </c>
      <c r="B43" s="149" t="s">
        <v>160</v>
      </c>
      <c r="C43" s="146"/>
      <c r="D43" s="147"/>
      <c r="E43" s="13">
        <v>5</v>
      </c>
      <c r="F43" s="14">
        <f>IF(F44&gt;5,"5",F44)</f>
        <v>0</v>
      </c>
      <c r="G43" s="15">
        <f>G44</f>
        <v>0</v>
      </c>
      <c r="H43" s="16"/>
      <c r="I43" s="17"/>
      <c r="J43" s="17"/>
      <c r="K43" s="17"/>
    </row>
    <row r="44" spans="1:11" ht="156.75" customHeight="1">
      <c r="A44" s="16"/>
      <c r="B44" s="145" t="s">
        <v>161</v>
      </c>
      <c r="C44" s="146"/>
      <c r="D44" s="147"/>
      <c r="E44" s="13"/>
      <c r="F44" s="14"/>
      <c r="G44" s="15"/>
      <c r="H44" s="16"/>
      <c r="I44" s="17"/>
      <c r="J44" s="17"/>
      <c r="K44" s="17"/>
    </row>
    <row r="45" spans="1:11" ht="61.5" customHeight="1">
      <c r="A45" s="9" t="s">
        <v>69</v>
      </c>
      <c r="B45" s="149" t="s">
        <v>296</v>
      </c>
      <c r="C45" s="146"/>
      <c r="D45" s="147"/>
      <c r="E45" s="13">
        <v>60</v>
      </c>
      <c r="F45" s="14">
        <f t="shared" ref="F45:G45" si="6">SUM(F46:F51)</f>
        <v>60</v>
      </c>
      <c r="G45" s="15">
        <f t="shared" si="6"/>
        <v>0</v>
      </c>
      <c r="H45" s="9"/>
      <c r="I45" s="4"/>
      <c r="J45" s="4"/>
      <c r="K45" s="4"/>
    </row>
    <row r="46" spans="1:11" ht="26.25" customHeight="1">
      <c r="A46" s="16"/>
      <c r="B46" s="145" t="s">
        <v>71</v>
      </c>
      <c r="C46" s="146"/>
      <c r="D46" s="147"/>
      <c r="E46" s="16">
        <v>60</v>
      </c>
      <c r="F46" s="16">
        <v>60</v>
      </c>
      <c r="G46" s="16"/>
      <c r="H46" s="16"/>
      <c r="I46" s="17"/>
      <c r="J46" s="17"/>
      <c r="K46" s="17"/>
    </row>
    <row r="47" spans="1:11" ht="26.25" customHeight="1">
      <c r="A47" s="16"/>
      <c r="B47" s="145" t="s">
        <v>72</v>
      </c>
      <c r="C47" s="146"/>
      <c r="D47" s="147"/>
      <c r="E47" s="16">
        <v>50</v>
      </c>
      <c r="F47" s="16"/>
      <c r="G47" s="16"/>
      <c r="H47" s="16"/>
      <c r="I47" s="17"/>
      <c r="J47" s="17"/>
      <c r="K47" s="17"/>
    </row>
    <row r="48" spans="1:11" ht="26.25" customHeight="1">
      <c r="A48" s="16"/>
      <c r="B48" s="145" t="s">
        <v>73</v>
      </c>
      <c r="C48" s="146"/>
      <c r="D48" s="147"/>
      <c r="E48" s="16">
        <v>40</v>
      </c>
      <c r="F48" s="16"/>
      <c r="G48" s="16"/>
      <c r="H48" s="16"/>
      <c r="I48" s="17"/>
      <c r="J48" s="17"/>
      <c r="K48" s="17"/>
    </row>
    <row r="49" spans="1:11" ht="26.25" customHeight="1">
      <c r="A49" s="16"/>
      <c r="B49" s="145" t="s">
        <v>74</v>
      </c>
      <c r="C49" s="146"/>
      <c r="D49" s="147"/>
      <c r="E49" s="16">
        <v>30</v>
      </c>
      <c r="F49" s="16"/>
      <c r="G49" s="16"/>
      <c r="H49" s="16"/>
      <c r="I49" s="17"/>
      <c r="J49" s="17"/>
      <c r="K49" s="17"/>
    </row>
    <row r="50" spans="1:11" ht="26.25" customHeight="1">
      <c r="A50" s="16"/>
      <c r="B50" s="145" t="s">
        <v>75</v>
      </c>
      <c r="C50" s="146"/>
      <c r="D50" s="147"/>
      <c r="E50" s="16">
        <v>20</v>
      </c>
      <c r="F50" s="16"/>
      <c r="G50" s="16"/>
      <c r="H50" s="16"/>
      <c r="I50" s="17"/>
      <c r="J50" s="17"/>
      <c r="K50" s="17"/>
    </row>
    <row r="51" spans="1:11" ht="26.25" customHeight="1">
      <c r="A51" s="16"/>
      <c r="B51" s="145" t="s">
        <v>76</v>
      </c>
      <c r="C51" s="146"/>
      <c r="D51" s="147"/>
      <c r="E51" s="16">
        <v>0</v>
      </c>
      <c r="F51" s="16"/>
      <c r="G51" s="16"/>
      <c r="H51" s="16"/>
      <c r="I51" s="17"/>
      <c r="J51" s="17"/>
      <c r="K51" s="17"/>
    </row>
    <row r="52" spans="1:11" ht="24" customHeight="1">
      <c r="A52" s="9"/>
      <c r="B52" s="148" t="s">
        <v>77</v>
      </c>
      <c r="C52" s="146"/>
      <c r="D52" s="147"/>
      <c r="E52" s="9">
        <f t="shared" ref="E52:G52" si="7">E14+E32+E45</f>
        <v>100</v>
      </c>
      <c r="F52" s="22">
        <f t="shared" si="7"/>
        <v>93</v>
      </c>
      <c r="G52" s="15">
        <f t="shared" si="7"/>
        <v>20</v>
      </c>
      <c r="H52" s="9"/>
      <c r="I52" s="4"/>
      <c r="J52" s="4"/>
      <c r="K52" s="4"/>
    </row>
    <row r="53" spans="1:11" ht="26.25" customHeight="1">
      <c r="A53" s="23"/>
      <c r="B53" s="165" t="s">
        <v>78</v>
      </c>
      <c r="C53" s="146"/>
      <c r="D53" s="147"/>
      <c r="E53" s="23"/>
      <c r="F53" s="23"/>
      <c r="G53" s="23"/>
      <c r="H53" s="23"/>
      <c r="I53" s="1"/>
      <c r="J53" s="1"/>
      <c r="K53" s="1"/>
    </row>
    <row r="54" spans="1:11" ht="53.25" customHeight="1">
      <c r="A54" s="23"/>
      <c r="B54" s="148" t="s">
        <v>297</v>
      </c>
      <c r="C54" s="146"/>
      <c r="D54" s="147"/>
      <c r="E54" s="9">
        <f>E52-E53</f>
        <v>100</v>
      </c>
      <c r="F54" s="22">
        <f t="shared" ref="F54:G54" si="8">ROUND(F52-F53,1)</f>
        <v>93</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50" t="s">
        <v>80</v>
      </c>
      <c r="C56" s="151"/>
      <c r="D56" s="151"/>
      <c r="E56" s="1"/>
      <c r="F56" s="1"/>
      <c r="G56" s="1"/>
      <c r="H56" s="1"/>
      <c r="I56" s="1"/>
      <c r="J56" s="1"/>
      <c r="K56" s="1"/>
    </row>
    <row r="57" spans="1:11" ht="32.25" customHeight="1">
      <c r="A57" s="166" t="s">
        <v>81</v>
      </c>
      <c r="B57" s="159"/>
      <c r="C57" s="167"/>
      <c r="D57" s="170" t="s">
        <v>82</v>
      </c>
      <c r="E57" s="156" t="s">
        <v>83</v>
      </c>
      <c r="F57" s="147"/>
      <c r="G57" s="156" t="s">
        <v>298</v>
      </c>
      <c r="H57" s="147"/>
      <c r="I57" s="6"/>
      <c r="J57" s="6"/>
      <c r="K57" s="6"/>
    </row>
    <row r="58" spans="1:11" ht="15.75" customHeight="1">
      <c r="A58" s="168"/>
      <c r="B58" s="163"/>
      <c r="C58" s="169"/>
      <c r="D58" s="171"/>
      <c r="E58" s="10" t="s">
        <v>85</v>
      </c>
      <c r="F58" s="10" t="s">
        <v>86</v>
      </c>
      <c r="G58" s="10" t="s">
        <v>87</v>
      </c>
      <c r="H58" s="10" t="s">
        <v>88</v>
      </c>
      <c r="I58" s="6"/>
      <c r="J58" s="6"/>
      <c r="K58" s="6"/>
    </row>
    <row r="59" spans="1:11" ht="33.75" customHeight="1">
      <c r="A59" s="160" t="s">
        <v>89</v>
      </c>
      <c r="B59" s="146"/>
      <c r="C59" s="147"/>
      <c r="D59" s="16" t="s">
        <v>90</v>
      </c>
      <c r="E59" s="24">
        <f>IF(AND(90&lt;=F54,F54&lt;100),F54,"")</f>
        <v>93</v>
      </c>
      <c r="F59" s="16" t="str">
        <f>IF(AND(90&lt;=G54,G54&lt;=100),G54,"")</f>
        <v/>
      </c>
      <c r="G59" s="16" t="str">
        <f t="shared" ref="G59:H59" si="9">IF(ISNUMBER(E59)=TRUE,"X","")</f>
        <v>X</v>
      </c>
      <c r="H59" s="16" t="str">
        <f t="shared" si="9"/>
        <v/>
      </c>
      <c r="I59" s="1"/>
      <c r="J59" s="1"/>
      <c r="K59" s="1"/>
    </row>
    <row r="60" spans="1:11" ht="45.75" customHeight="1">
      <c r="A60" s="160" t="s">
        <v>91</v>
      </c>
      <c r="B60" s="146"/>
      <c r="C60" s="147"/>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160" t="s">
        <v>93</v>
      </c>
      <c r="B61" s="146"/>
      <c r="C61" s="147"/>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60" t="s">
        <v>95</v>
      </c>
      <c r="B62" s="146"/>
      <c r="C62" s="147"/>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61" t="s">
        <v>215</v>
      </c>
      <c r="E64" s="151"/>
      <c r="F64" s="151"/>
      <c r="G64" s="151"/>
      <c r="H64" s="151"/>
      <c r="I64" s="27"/>
      <c r="J64" s="27"/>
      <c r="K64" s="27"/>
    </row>
    <row r="65" spans="1:11" ht="35.25" customHeight="1">
      <c r="A65" s="4"/>
      <c r="B65" s="4"/>
      <c r="C65" s="4"/>
      <c r="D65" s="29"/>
      <c r="E65" s="153" t="s">
        <v>299</v>
      </c>
      <c r="F65" s="151"/>
      <c r="G65" s="151"/>
      <c r="H65" s="15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300</v>
      </c>
      <c r="G68" s="1"/>
      <c r="H68" s="1"/>
      <c r="I68" s="1"/>
      <c r="J68" s="1"/>
      <c r="K68" s="1"/>
    </row>
    <row r="69" spans="1:11" ht="15.75" customHeight="1">
      <c r="A69" s="1"/>
      <c r="B69" s="2"/>
      <c r="C69" s="1"/>
      <c r="D69" s="1"/>
      <c r="E69" s="1"/>
      <c r="F69" s="1"/>
      <c r="G69" s="1"/>
      <c r="H69" s="1"/>
      <c r="I69" s="1"/>
      <c r="J69" s="1"/>
      <c r="K69" s="1"/>
    </row>
    <row r="70" spans="1:11" ht="24.75" customHeight="1">
      <c r="A70" s="1"/>
      <c r="B70" s="162" t="s">
        <v>100</v>
      </c>
      <c r="C70" s="163"/>
      <c r="D70" s="163"/>
      <c r="E70" s="163"/>
      <c r="F70" s="163"/>
      <c r="G70" s="163"/>
      <c r="H70" s="163"/>
      <c r="I70" s="1"/>
      <c r="J70" s="1"/>
      <c r="K70" s="1"/>
    </row>
    <row r="71" spans="1:11" ht="106.5" customHeight="1">
      <c r="A71" s="1"/>
      <c r="B71" s="157" t="s">
        <v>101</v>
      </c>
      <c r="C71" s="146"/>
      <c r="D71" s="146"/>
      <c r="E71" s="146"/>
      <c r="F71" s="146"/>
      <c r="G71" s="146"/>
      <c r="H71" s="147"/>
      <c r="I71" s="1"/>
      <c r="J71" s="1"/>
      <c r="K71" s="1"/>
    </row>
    <row r="72" spans="1:11" ht="24.75" customHeight="1">
      <c r="A72" s="1"/>
      <c r="B72" s="32"/>
      <c r="C72" s="1"/>
      <c r="D72" s="158" t="s">
        <v>301</v>
      </c>
      <c r="E72" s="159"/>
      <c r="F72" s="159"/>
      <c r="G72" s="159"/>
      <c r="H72" s="159"/>
      <c r="I72" s="1"/>
      <c r="J72" s="1"/>
      <c r="K72" s="1"/>
    </row>
    <row r="73" spans="1:11" ht="21" customHeight="1">
      <c r="A73" s="1"/>
      <c r="B73" s="29"/>
      <c r="C73" s="1"/>
      <c r="D73" s="154" t="s">
        <v>103</v>
      </c>
      <c r="E73" s="151"/>
      <c r="F73" s="151"/>
      <c r="G73" s="151"/>
      <c r="H73" s="15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0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FF0000"/>
  </sheetPr>
  <dimension ref="A1:K1000"/>
  <sheetViews>
    <sheetView workbookViewId="0"/>
  </sheetViews>
  <sheetFormatPr defaultColWidth="14.42578125" defaultRowHeight="15" customHeight="1"/>
  <cols>
    <col min="1" max="1" width="5.42578125" customWidth="1"/>
    <col min="2" max="2" width="26.7109375" customWidth="1"/>
    <col min="3" max="3" width="13.28515625" customWidth="1"/>
    <col min="4" max="4" width="10.5703125" customWidth="1"/>
    <col min="5" max="5" width="10.42578125" customWidth="1"/>
    <col min="6" max="6" width="10.5703125" customWidth="1"/>
    <col min="7" max="8" width="10.140625" customWidth="1"/>
    <col min="9" max="11" width="8.7109375" customWidth="1"/>
  </cols>
  <sheetData>
    <row r="1" spans="1:11" ht="15.75" customHeight="1">
      <c r="A1" s="1"/>
      <c r="B1" s="2"/>
      <c r="C1" s="1"/>
      <c r="D1" s="1"/>
      <c r="E1" s="1"/>
      <c r="F1" s="1"/>
      <c r="G1" s="1"/>
      <c r="H1" s="3" t="s">
        <v>134</v>
      </c>
      <c r="I1" s="1"/>
      <c r="J1" s="1"/>
      <c r="K1" s="1"/>
    </row>
    <row r="2" spans="1:11" ht="48.75" customHeight="1">
      <c r="A2" s="153" t="s">
        <v>302</v>
      </c>
      <c r="B2" s="151"/>
      <c r="C2" s="151"/>
      <c r="D2" s="1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155" t="s">
        <v>250</v>
      </c>
      <c r="B5" s="151"/>
      <c r="C5" s="151"/>
      <c r="D5" s="151"/>
      <c r="E5" s="151"/>
      <c r="F5" s="151"/>
      <c r="G5" s="151"/>
      <c r="H5" s="151"/>
      <c r="I5" s="1"/>
      <c r="J5" s="1"/>
      <c r="K5" s="1"/>
    </row>
    <row r="6" spans="1:11" ht="12" customHeight="1">
      <c r="A6" s="1"/>
      <c r="B6" s="2"/>
      <c r="C6" s="1"/>
      <c r="D6" s="1"/>
      <c r="E6" s="1"/>
      <c r="F6" s="1"/>
      <c r="G6" s="1"/>
      <c r="H6" s="1"/>
      <c r="I6" s="1"/>
      <c r="J6" s="1"/>
      <c r="K6" s="1"/>
    </row>
    <row r="7" spans="1:11" ht="24.75" customHeight="1">
      <c r="A7" s="6"/>
      <c r="B7" s="150" t="s">
        <v>303</v>
      </c>
      <c r="C7" s="151"/>
      <c r="D7" s="151"/>
      <c r="E7" s="151"/>
      <c r="F7" s="151"/>
      <c r="G7" s="151"/>
      <c r="H7" s="151"/>
      <c r="I7" s="6"/>
      <c r="J7" s="6"/>
      <c r="K7" s="6"/>
    </row>
    <row r="8" spans="1:11" ht="19.5" customHeight="1">
      <c r="A8" s="6"/>
      <c r="B8" s="150" t="s">
        <v>138</v>
      </c>
      <c r="C8" s="151"/>
      <c r="D8" s="151"/>
      <c r="E8" s="151"/>
      <c r="F8" s="151"/>
      <c r="G8" s="151"/>
      <c r="H8" s="151"/>
      <c r="I8" s="6"/>
      <c r="J8" s="6"/>
      <c r="K8" s="6"/>
    </row>
    <row r="9" spans="1:11" ht="19.5" customHeight="1">
      <c r="A9" s="6"/>
      <c r="B9" s="150" t="s">
        <v>304</v>
      </c>
      <c r="C9" s="151"/>
      <c r="D9" s="151"/>
      <c r="E9" s="151"/>
      <c r="F9" s="151"/>
      <c r="G9" s="151"/>
      <c r="H9" s="151"/>
      <c r="I9" s="6"/>
      <c r="J9" s="6"/>
      <c r="K9" s="6"/>
    </row>
    <row r="10" spans="1:11" ht="19.5" customHeight="1">
      <c r="A10" s="6"/>
      <c r="B10" s="7" t="s">
        <v>206</v>
      </c>
      <c r="C10" s="33">
        <v>11100096272</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93.75" customHeight="1">
      <c r="A14" s="9" t="s">
        <v>20</v>
      </c>
      <c r="B14" s="149" t="s">
        <v>305</v>
      </c>
      <c r="C14" s="146"/>
      <c r="D14" s="147"/>
      <c r="E14" s="13">
        <f>E15+E19+E25+E28</f>
        <v>20</v>
      </c>
      <c r="F14" s="14">
        <f t="shared" ref="F14:G14" si="0">ROUND(F15+F19+F25+F28,1)</f>
        <v>20</v>
      </c>
      <c r="G14" s="15">
        <f t="shared" si="0"/>
        <v>20</v>
      </c>
      <c r="H14" s="9"/>
      <c r="I14" s="4"/>
      <c r="J14" s="4"/>
      <c r="K14" s="4"/>
    </row>
    <row r="15" spans="1:11" ht="33.75" customHeight="1">
      <c r="A15" s="16">
        <v>1</v>
      </c>
      <c r="B15" s="149" t="s">
        <v>22</v>
      </c>
      <c r="C15" s="146"/>
      <c r="D15" s="147"/>
      <c r="E15" s="13">
        <f>5-(E16+E17+E18)</f>
        <v>5</v>
      </c>
      <c r="F15" s="14">
        <f t="shared" ref="F15:G15" si="1">ROUND(5-(F16+F17+F18),1)</f>
        <v>5</v>
      </c>
      <c r="G15" s="15">
        <f t="shared" si="1"/>
        <v>5</v>
      </c>
      <c r="H15" s="16"/>
      <c r="I15" s="17"/>
      <c r="J15" s="17"/>
      <c r="K15" s="17"/>
    </row>
    <row r="16" spans="1:11" ht="115.5" customHeight="1">
      <c r="A16" s="16" t="s">
        <v>23</v>
      </c>
      <c r="B16" s="145" t="s">
        <v>24</v>
      </c>
      <c r="C16" s="146"/>
      <c r="D16" s="147"/>
      <c r="E16" s="16"/>
      <c r="F16" s="16"/>
      <c r="G16" s="16"/>
      <c r="H16" s="16"/>
      <c r="I16" s="17"/>
      <c r="J16" s="17"/>
      <c r="K16" s="17"/>
    </row>
    <row r="17" spans="1:11" ht="102" customHeight="1">
      <c r="A17" s="16" t="s">
        <v>25</v>
      </c>
      <c r="B17" s="145" t="s">
        <v>142</v>
      </c>
      <c r="C17" s="146"/>
      <c r="D17" s="147"/>
      <c r="E17" s="16"/>
      <c r="F17" s="16"/>
      <c r="G17" s="18"/>
      <c r="H17" s="18"/>
      <c r="I17" s="19"/>
      <c r="J17" s="19"/>
      <c r="K17" s="19"/>
    </row>
    <row r="18" spans="1:11" ht="92.25" customHeight="1">
      <c r="A18" s="16" t="s">
        <v>27</v>
      </c>
      <c r="B18" s="145" t="s">
        <v>143</v>
      </c>
      <c r="C18" s="146"/>
      <c r="D18" s="147"/>
      <c r="E18" s="16"/>
      <c r="F18" s="16"/>
      <c r="G18" s="18"/>
      <c r="H18" s="18"/>
      <c r="I18" s="19"/>
      <c r="J18" s="19"/>
      <c r="K18" s="19"/>
    </row>
    <row r="19" spans="1:11" ht="52.5" customHeight="1">
      <c r="A19" s="16">
        <v>2</v>
      </c>
      <c r="B19" s="149" t="s">
        <v>29</v>
      </c>
      <c r="C19" s="146"/>
      <c r="D19" s="147"/>
      <c r="E19" s="13">
        <f>6-(E20+E21+E22+E23+E24)</f>
        <v>6</v>
      </c>
      <c r="F19" s="14">
        <f t="shared" ref="F19:G19" si="2">ROUND(6-(F20+F21+F22+F23+F24),1)</f>
        <v>6</v>
      </c>
      <c r="G19" s="15">
        <f t="shared" si="2"/>
        <v>6</v>
      </c>
      <c r="H19" s="20"/>
      <c r="I19" s="19"/>
      <c r="J19" s="19"/>
      <c r="K19" s="19"/>
    </row>
    <row r="20" spans="1:11" ht="39.75" customHeight="1">
      <c r="A20" s="16" t="s">
        <v>30</v>
      </c>
      <c r="B20" s="145" t="s">
        <v>31</v>
      </c>
      <c r="C20" s="146"/>
      <c r="D20" s="147"/>
      <c r="E20" s="16"/>
      <c r="F20" s="16"/>
      <c r="G20" s="18"/>
      <c r="H20" s="18"/>
      <c r="I20" s="19"/>
      <c r="J20" s="19"/>
      <c r="K20" s="19"/>
    </row>
    <row r="21" spans="1:11" ht="57" customHeight="1">
      <c r="A21" s="16" t="s">
        <v>32</v>
      </c>
      <c r="B21" s="145" t="s">
        <v>33</v>
      </c>
      <c r="C21" s="146"/>
      <c r="D21" s="147"/>
      <c r="E21" s="16"/>
      <c r="F21" s="16"/>
      <c r="G21" s="34"/>
      <c r="H21" s="18"/>
      <c r="I21" s="19"/>
      <c r="J21" s="19"/>
      <c r="K21" s="19"/>
    </row>
    <row r="22" spans="1:11" ht="52.5" customHeight="1">
      <c r="A22" s="16" t="s">
        <v>34</v>
      </c>
      <c r="B22" s="145" t="s">
        <v>306</v>
      </c>
      <c r="C22" s="146"/>
      <c r="D22" s="147"/>
      <c r="E22" s="16"/>
      <c r="F22" s="16"/>
      <c r="G22" s="35"/>
      <c r="H22" s="18"/>
      <c r="I22" s="19"/>
      <c r="J22" s="19"/>
      <c r="K22" s="19"/>
    </row>
    <row r="23" spans="1:11" ht="70.5" customHeight="1">
      <c r="A23" s="16" t="s">
        <v>36</v>
      </c>
      <c r="B23" s="145" t="s">
        <v>145</v>
      </c>
      <c r="C23" s="146"/>
      <c r="D23" s="147"/>
      <c r="E23" s="16"/>
      <c r="F23" s="16"/>
      <c r="G23" s="35"/>
      <c r="H23" s="18"/>
      <c r="I23" s="19"/>
      <c r="J23" s="19"/>
      <c r="K23" s="19"/>
    </row>
    <row r="24" spans="1:11" ht="42.75" customHeight="1">
      <c r="A24" s="16" t="s">
        <v>38</v>
      </c>
      <c r="B24" s="145" t="s">
        <v>146</v>
      </c>
      <c r="C24" s="146"/>
      <c r="D24" s="147"/>
      <c r="E24" s="16"/>
      <c r="F24" s="16"/>
      <c r="G24" s="18"/>
      <c r="H24" s="18"/>
      <c r="I24" s="19"/>
      <c r="J24" s="19"/>
      <c r="K24" s="19"/>
    </row>
    <row r="25" spans="1:11" ht="60.75" customHeight="1">
      <c r="A25" s="16">
        <v>3</v>
      </c>
      <c r="B25" s="149" t="s">
        <v>40</v>
      </c>
      <c r="C25" s="146"/>
      <c r="D25" s="147"/>
      <c r="E25" s="13">
        <f>5-(E26+E27)</f>
        <v>5</v>
      </c>
      <c r="F25" s="14">
        <f t="shared" ref="F25:G25" si="3">ROUND(5-(F26+F27),1)</f>
        <v>5</v>
      </c>
      <c r="G25" s="15">
        <f t="shared" si="3"/>
        <v>5</v>
      </c>
      <c r="H25" s="16"/>
      <c r="I25" s="17"/>
      <c r="J25" s="17"/>
      <c r="K25" s="17"/>
    </row>
    <row r="26" spans="1:11" ht="100.5" customHeight="1">
      <c r="A26" s="16" t="s">
        <v>41</v>
      </c>
      <c r="B26" s="145" t="s">
        <v>307</v>
      </c>
      <c r="C26" s="146"/>
      <c r="D26" s="147"/>
      <c r="E26" s="16"/>
      <c r="F26" s="16"/>
      <c r="G26" s="18"/>
      <c r="H26" s="18"/>
      <c r="I26" s="19"/>
      <c r="J26" s="19"/>
      <c r="K26" s="19"/>
    </row>
    <row r="27" spans="1:11" ht="54.75" customHeight="1">
      <c r="A27" s="16" t="s">
        <v>43</v>
      </c>
      <c r="B27" s="145" t="s">
        <v>308</v>
      </c>
      <c r="C27" s="146"/>
      <c r="D27" s="147"/>
      <c r="E27" s="16"/>
      <c r="F27" s="16"/>
      <c r="G27" s="18"/>
      <c r="H27" s="18"/>
      <c r="I27" s="19"/>
      <c r="J27" s="19"/>
      <c r="K27" s="19"/>
    </row>
    <row r="28" spans="1:11" ht="149.25" customHeight="1">
      <c r="A28" s="21">
        <v>4</v>
      </c>
      <c r="B28" s="149" t="s">
        <v>45</v>
      </c>
      <c r="C28" s="146"/>
      <c r="D28" s="147"/>
      <c r="E28" s="13">
        <f>4-(E29+E30+E31)</f>
        <v>4</v>
      </c>
      <c r="F28" s="14">
        <f t="shared" ref="F28:G28" si="4">ROUND(4-(F29+F30+F31),1)</f>
        <v>4</v>
      </c>
      <c r="G28" s="15">
        <f t="shared" si="4"/>
        <v>4</v>
      </c>
      <c r="H28" s="20"/>
      <c r="I28" s="19"/>
      <c r="J28" s="19"/>
      <c r="K28" s="19"/>
    </row>
    <row r="29" spans="1:11" ht="54" customHeight="1">
      <c r="A29" s="16" t="s">
        <v>46</v>
      </c>
      <c r="B29" s="145" t="s">
        <v>47</v>
      </c>
      <c r="C29" s="146"/>
      <c r="D29" s="147"/>
      <c r="E29" s="16"/>
      <c r="F29" s="16"/>
      <c r="G29" s="18"/>
      <c r="H29" s="18"/>
      <c r="I29" s="19"/>
      <c r="J29" s="19"/>
      <c r="K29" s="19"/>
    </row>
    <row r="30" spans="1:11" ht="60.75" customHeight="1">
      <c r="A30" s="16" t="s">
        <v>48</v>
      </c>
      <c r="B30" s="145" t="s">
        <v>49</v>
      </c>
      <c r="C30" s="146"/>
      <c r="D30" s="147"/>
      <c r="E30" s="16"/>
      <c r="F30" s="16"/>
      <c r="G30" s="18"/>
      <c r="H30" s="18"/>
      <c r="I30" s="19"/>
      <c r="J30" s="19"/>
      <c r="K30" s="19"/>
    </row>
    <row r="31" spans="1:11" ht="52.5" customHeight="1">
      <c r="A31" s="16" t="s">
        <v>50</v>
      </c>
      <c r="B31" s="145" t="s">
        <v>51</v>
      </c>
      <c r="C31" s="146"/>
      <c r="D31" s="147"/>
      <c r="E31" s="16"/>
      <c r="F31" s="16"/>
      <c r="G31" s="18"/>
      <c r="H31" s="18"/>
      <c r="I31" s="19"/>
      <c r="J31" s="19"/>
      <c r="K31" s="19"/>
    </row>
    <row r="32" spans="1:11" ht="27.75" customHeight="1">
      <c r="A32" s="9" t="s">
        <v>52</v>
      </c>
      <c r="B32" s="149" t="s">
        <v>309</v>
      </c>
      <c r="C32" s="146"/>
      <c r="D32" s="147"/>
      <c r="E32" s="13">
        <f>E33+E35+E37+E39+E41+E43</f>
        <v>20</v>
      </c>
      <c r="F32" s="14">
        <f t="shared" ref="F32:G32" si="5">ROUND(F33+F35+F37+F39+F41+F43,1)</f>
        <v>15</v>
      </c>
      <c r="G32" s="15">
        <f t="shared" si="5"/>
        <v>0</v>
      </c>
      <c r="H32" s="9"/>
      <c r="I32" s="4"/>
      <c r="J32" s="4"/>
      <c r="K32" s="4"/>
    </row>
    <row r="33" spans="1:11" ht="72.75" customHeight="1">
      <c r="A33" s="16">
        <v>5</v>
      </c>
      <c r="B33" s="149" t="s">
        <v>150</v>
      </c>
      <c r="C33" s="146"/>
      <c r="D33" s="147"/>
      <c r="E33" s="13">
        <v>1</v>
      </c>
      <c r="F33" s="14">
        <f>IF(F34&gt;1,"1",F34)</f>
        <v>1</v>
      </c>
      <c r="G33" s="15">
        <f>G34</f>
        <v>0</v>
      </c>
      <c r="H33" s="16"/>
      <c r="I33" s="17"/>
      <c r="J33" s="17"/>
      <c r="K33" s="17"/>
    </row>
    <row r="34" spans="1:11" ht="117.75" customHeight="1">
      <c r="A34" s="16"/>
      <c r="B34" s="145" t="s">
        <v>151</v>
      </c>
      <c r="C34" s="146"/>
      <c r="D34" s="147"/>
      <c r="E34" s="13"/>
      <c r="F34" s="14">
        <v>1</v>
      </c>
      <c r="G34" s="15"/>
      <c r="H34" s="16"/>
      <c r="I34" s="17"/>
      <c r="J34" s="17"/>
      <c r="K34" s="17"/>
    </row>
    <row r="35" spans="1:11" ht="35.25" customHeight="1">
      <c r="A35" s="16">
        <v>6</v>
      </c>
      <c r="B35" s="149" t="s">
        <v>152</v>
      </c>
      <c r="C35" s="146"/>
      <c r="D35" s="147"/>
      <c r="E35" s="13">
        <v>2</v>
      </c>
      <c r="F35" s="14">
        <f>IF(F36&gt;2,"2",F36)</f>
        <v>2</v>
      </c>
      <c r="G35" s="15">
        <f>G36</f>
        <v>0</v>
      </c>
      <c r="H35" s="16"/>
      <c r="I35" s="17"/>
      <c r="J35" s="17"/>
      <c r="K35" s="17"/>
    </row>
    <row r="36" spans="1:11" ht="60.75" customHeight="1">
      <c r="A36" s="16"/>
      <c r="B36" s="145" t="s">
        <v>153</v>
      </c>
      <c r="C36" s="146"/>
      <c r="D36" s="147"/>
      <c r="E36" s="13"/>
      <c r="F36" s="14">
        <v>2</v>
      </c>
      <c r="G36" s="15"/>
      <c r="H36" s="16"/>
      <c r="I36" s="17"/>
      <c r="J36" s="17"/>
      <c r="K36" s="17"/>
    </row>
    <row r="37" spans="1:11" ht="52.5" customHeight="1">
      <c r="A37" s="16">
        <v>7</v>
      </c>
      <c r="B37" s="149" t="s">
        <v>58</v>
      </c>
      <c r="C37" s="146"/>
      <c r="D37" s="147"/>
      <c r="E37" s="13">
        <v>2</v>
      </c>
      <c r="F37" s="14">
        <f>IF(F38&gt;2,"2",F38)</f>
        <v>2</v>
      </c>
      <c r="G37" s="15">
        <f>G38</f>
        <v>0</v>
      </c>
      <c r="H37" s="16"/>
      <c r="I37" s="17"/>
      <c r="J37" s="17"/>
      <c r="K37" s="17"/>
    </row>
    <row r="38" spans="1:11" ht="68.25" customHeight="1">
      <c r="A38" s="16"/>
      <c r="B38" s="145" t="s">
        <v>155</v>
      </c>
      <c r="C38" s="146"/>
      <c r="D38" s="147"/>
      <c r="E38" s="13"/>
      <c r="F38" s="14">
        <v>2</v>
      </c>
      <c r="G38" s="15"/>
      <c r="H38" s="16"/>
      <c r="I38" s="17"/>
      <c r="J38" s="17"/>
      <c r="K38" s="17"/>
    </row>
    <row r="39" spans="1:11" ht="61.5" customHeight="1">
      <c r="A39" s="16">
        <v>8</v>
      </c>
      <c r="B39" s="149" t="s">
        <v>60</v>
      </c>
      <c r="C39" s="146"/>
      <c r="D39" s="147"/>
      <c r="E39" s="13">
        <v>2</v>
      </c>
      <c r="F39" s="14">
        <f>IF(F40&gt;2,"2",F40)</f>
        <v>2</v>
      </c>
      <c r="G39" s="15">
        <f>G40</f>
        <v>0</v>
      </c>
      <c r="H39" s="16"/>
      <c r="I39" s="17"/>
      <c r="J39" s="17"/>
      <c r="K39" s="17"/>
    </row>
    <row r="40" spans="1:11" ht="70.5" customHeight="1">
      <c r="A40" s="16"/>
      <c r="B40" s="145" t="s">
        <v>156</v>
      </c>
      <c r="C40" s="146"/>
      <c r="D40" s="147"/>
      <c r="E40" s="13"/>
      <c r="F40" s="14">
        <v>2</v>
      </c>
      <c r="G40" s="15"/>
      <c r="H40" s="16"/>
      <c r="I40" s="17"/>
      <c r="J40" s="17"/>
      <c r="K40" s="17"/>
    </row>
    <row r="41" spans="1:11" ht="116.25" customHeight="1">
      <c r="A41" s="16">
        <v>9</v>
      </c>
      <c r="B41" s="149" t="s">
        <v>310</v>
      </c>
      <c r="C41" s="146"/>
      <c r="D41" s="147"/>
      <c r="E41" s="13">
        <v>8</v>
      </c>
      <c r="F41" s="14" t="str">
        <f>IF(F42&gt;=8,"8",IF(F42&lt;8,"0"))</f>
        <v>8</v>
      </c>
      <c r="G41" s="15">
        <f>G42</f>
        <v>0</v>
      </c>
      <c r="H41" s="16"/>
      <c r="I41" s="17"/>
      <c r="J41" s="17"/>
      <c r="K41" s="17"/>
    </row>
    <row r="42" spans="1:11" ht="127.5" customHeight="1">
      <c r="A42" s="16"/>
      <c r="B42" s="145" t="s">
        <v>158</v>
      </c>
      <c r="C42" s="146"/>
      <c r="D42" s="147"/>
      <c r="E42" s="13"/>
      <c r="F42" s="14">
        <v>8</v>
      </c>
      <c r="G42" s="15"/>
      <c r="H42" s="16"/>
      <c r="I42" s="17"/>
      <c r="J42" s="17"/>
      <c r="K42" s="17"/>
    </row>
    <row r="43" spans="1:11" ht="45" customHeight="1">
      <c r="A43" s="16">
        <v>10</v>
      </c>
      <c r="B43" s="149" t="s">
        <v>160</v>
      </c>
      <c r="C43" s="146"/>
      <c r="D43" s="147"/>
      <c r="E43" s="13">
        <v>5</v>
      </c>
      <c r="F43" s="14">
        <f>IF(F44&gt;5,"5",F44)</f>
        <v>0</v>
      </c>
      <c r="G43" s="15">
        <f>G44</f>
        <v>0</v>
      </c>
      <c r="H43" s="16"/>
      <c r="I43" s="17"/>
      <c r="J43" s="17"/>
      <c r="K43" s="17"/>
    </row>
    <row r="44" spans="1:11" ht="156.75" customHeight="1">
      <c r="A44" s="16"/>
      <c r="B44" s="145" t="s">
        <v>161</v>
      </c>
      <c r="C44" s="146"/>
      <c r="D44" s="147"/>
      <c r="E44" s="13"/>
      <c r="F44" s="14"/>
      <c r="G44" s="15"/>
      <c r="H44" s="16"/>
      <c r="I44" s="17"/>
      <c r="J44" s="17"/>
      <c r="K44" s="17"/>
    </row>
    <row r="45" spans="1:11" ht="61.5" customHeight="1">
      <c r="A45" s="9" t="s">
        <v>69</v>
      </c>
      <c r="B45" s="149" t="s">
        <v>311</v>
      </c>
      <c r="C45" s="146"/>
      <c r="D45" s="147"/>
      <c r="E45" s="13">
        <v>60</v>
      </c>
      <c r="F45" s="14">
        <f t="shared" ref="F45:G45" si="6">SUM(F46:F51)</f>
        <v>60</v>
      </c>
      <c r="G45" s="15">
        <f t="shared" si="6"/>
        <v>0</v>
      </c>
      <c r="H45" s="9"/>
      <c r="I45" s="4"/>
      <c r="J45" s="4"/>
      <c r="K45" s="4"/>
    </row>
    <row r="46" spans="1:11" ht="26.25" customHeight="1">
      <c r="A46" s="16"/>
      <c r="B46" s="145" t="s">
        <v>71</v>
      </c>
      <c r="C46" s="146"/>
      <c r="D46" s="147"/>
      <c r="E46" s="16">
        <v>60</v>
      </c>
      <c r="F46" s="16">
        <v>60</v>
      </c>
      <c r="G46" s="16"/>
      <c r="H46" s="16"/>
      <c r="I46" s="17"/>
      <c r="J46" s="17"/>
      <c r="K46" s="17"/>
    </row>
    <row r="47" spans="1:11" ht="26.25" customHeight="1">
      <c r="A47" s="16"/>
      <c r="B47" s="145" t="s">
        <v>72</v>
      </c>
      <c r="C47" s="146"/>
      <c r="D47" s="147"/>
      <c r="E47" s="16">
        <v>50</v>
      </c>
      <c r="F47" s="16"/>
      <c r="G47" s="16"/>
      <c r="H47" s="16"/>
      <c r="I47" s="17"/>
      <c r="J47" s="17"/>
      <c r="K47" s="17"/>
    </row>
    <row r="48" spans="1:11" ht="26.25" customHeight="1">
      <c r="A48" s="16"/>
      <c r="B48" s="145" t="s">
        <v>73</v>
      </c>
      <c r="C48" s="146"/>
      <c r="D48" s="147"/>
      <c r="E48" s="16">
        <v>40</v>
      </c>
      <c r="F48" s="16"/>
      <c r="G48" s="16"/>
      <c r="H48" s="16"/>
      <c r="I48" s="17"/>
      <c r="J48" s="17"/>
      <c r="K48" s="17"/>
    </row>
    <row r="49" spans="1:11" ht="26.25" customHeight="1">
      <c r="A49" s="16"/>
      <c r="B49" s="145" t="s">
        <v>74</v>
      </c>
      <c r="C49" s="146"/>
      <c r="D49" s="147"/>
      <c r="E49" s="16">
        <v>30</v>
      </c>
      <c r="F49" s="16"/>
      <c r="G49" s="16"/>
      <c r="H49" s="16"/>
      <c r="I49" s="17"/>
      <c r="J49" s="17"/>
      <c r="K49" s="17"/>
    </row>
    <row r="50" spans="1:11" ht="26.25" customHeight="1">
      <c r="A50" s="16"/>
      <c r="B50" s="145" t="s">
        <v>75</v>
      </c>
      <c r="C50" s="146"/>
      <c r="D50" s="147"/>
      <c r="E50" s="16">
        <v>20</v>
      </c>
      <c r="F50" s="16"/>
      <c r="G50" s="16"/>
      <c r="H50" s="16"/>
      <c r="I50" s="17"/>
      <c r="J50" s="17"/>
      <c r="K50" s="17"/>
    </row>
    <row r="51" spans="1:11" ht="26.25" customHeight="1">
      <c r="A51" s="16"/>
      <c r="B51" s="145" t="s">
        <v>76</v>
      </c>
      <c r="C51" s="146"/>
      <c r="D51" s="147"/>
      <c r="E51" s="16">
        <v>0</v>
      </c>
      <c r="F51" s="16"/>
      <c r="G51" s="16"/>
      <c r="H51" s="16"/>
      <c r="I51" s="17"/>
      <c r="J51" s="17"/>
      <c r="K51" s="17"/>
    </row>
    <row r="52" spans="1:11" ht="24" customHeight="1">
      <c r="A52" s="9"/>
      <c r="B52" s="148" t="s">
        <v>77</v>
      </c>
      <c r="C52" s="146"/>
      <c r="D52" s="147"/>
      <c r="E52" s="9">
        <f t="shared" ref="E52:G52" si="7">E14+E32+E45</f>
        <v>100</v>
      </c>
      <c r="F52" s="22">
        <f t="shared" si="7"/>
        <v>95</v>
      </c>
      <c r="G52" s="15">
        <f t="shared" si="7"/>
        <v>20</v>
      </c>
      <c r="H52" s="9"/>
      <c r="I52" s="4"/>
      <c r="J52" s="4"/>
      <c r="K52" s="4"/>
    </row>
    <row r="53" spans="1:11" ht="26.25" customHeight="1">
      <c r="A53" s="23"/>
      <c r="B53" s="165" t="s">
        <v>78</v>
      </c>
      <c r="C53" s="146"/>
      <c r="D53" s="147"/>
      <c r="E53" s="23"/>
      <c r="F53" s="23"/>
      <c r="G53" s="23"/>
      <c r="H53" s="23"/>
      <c r="I53" s="1"/>
      <c r="J53" s="1"/>
      <c r="K53" s="1"/>
    </row>
    <row r="54" spans="1:11" ht="53.25" customHeight="1">
      <c r="A54" s="23"/>
      <c r="B54" s="148" t="s">
        <v>312</v>
      </c>
      <c r="C54" s="146"/>
      <c r="D54" s="147"/>
      <c r="E54" s="9">
        <f>E52-E53</f>
        <v>100</v>
      </c>
      <c r="F54" s="22">
        <f t="shared" ref="F54:G54" si="8">ROUND(F52-F53,1)</f>
        <v>95</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50" t="s">
        <v>80</v>
      </c>
      <c r="C56" s="151"/>
      <c r="D56" s="151"/>
      <c r="E56" s="1"/>
      <c r="F56" s="1"/>
      <c r="G56" s="1"/>
      <c r="H56" s="1"/>
      <c r="I56" s="1"/>
      <c r="J56" s="1"/>
      <c r="K56" s="1"/>
    </row>
    <row r="57" spans="1:11" ht="32.25" customHeight="1">
      <c r="A57" s="166" t="s">
        <v>81</v>
      </c>
      <c r="B57" s="159"/>
      <c r="C57" s="167"/>
      <c r="D57" s="170" t="s">
        <v>82</v>
      </c>
      <c r="E57" s="156" t="s">
        <v>83</v>
      </c>
      <c r="F57" s="147"/>
      <c r="G57" s="156" t="s">
        <v>313</v>
      </c>
      <c r="H57" s="147"/>
      <c r="I57" s="6"/>
      <c r="J57" s="6"/>
      <c r="K57" s="6"/>
    </row>
    <row r="58" spans="1:11" ht="15.75" customHeight="1">
      <c r="A58" s="168"/>
      <c r="B58" s="163"/>
      <c r="C58" s="169"/>
      <c r="D58" s="171"/>
      <c r="E58" s="10" t="s">
        <v>85</v>
      </c>
      <c r="F58" s="10" t="s">
        <v>86</v>
      </c>
      <c r="G58" s="10" t="s">
        <v>87</v>
      </c>
      <c r="H58" s="10" t="s">
        <v>88</v>
      </c>
      <c r="I58" s="6"/>
      <c r="J58" s="6"/>
      <c r="K58" s="6"/>
    </row>
    <row r="59" spans="1:11" ht="33.75" customHeight="1">
      <c r="A59" s="160" t="s">
        <v>89</v>
      </c>
      <c r="B59" s="146"/>
      <c r="C59" s="147"/>
      <c r="D59" s="16" t="s">
        <v>90</v>
      </c>
      <c r="E59" s="24">
        <f>IF(AND(90&lt;=F54,F54&lt;100),F54,"")</f>
        <v>95</v>
      </c>
      <c r="F59" s="16" t="str">
        <f>IF(AND(90&lt;=G54,G54&lt;=100),G54,"")</f>
        <v/>
      </c>
      <c r="G59" s="16" t="str">
        <f t="shared" ref="G59:H59" si="9">IF(ISNUMBER(E59)=TRUE,"X","")</f>
        <v>X</v>
      </c>
      <c r="H59" s="16" t="str">
        <f t="shared" si="9"/>
        <v/>
      </c>
      <c r="I59" s="1"/>
      <c r="J59" s="1"/>
      <c r="K59" s="1"/>
    </row>
    <row r="60" spans="1:11" ht="45.75" customHeight="1">
      <c r="A60" s="160" t="s">
        <v>91</v>
      </c>
      <c r="B60" s="146"/>
      <c r="C60" s="147"/>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160" t="s">
        <v>93</v>
      </c>
      <c r="B61" s="146"/>
      <c r="C61" s="147"/>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60" t="s">
        <v>95</v>
      </c>
      <c r="B62" s="146"/>
      <c r="C62" s="147"/>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61" t="s">
        <v>251</v>
      </c>
      <c r="E64" s="151"/>
      <c r="F64" s="151"/>
      <c r="G64" s="151"/>
      <c r="H64" s="151"/>
      <c r="I64" s="27"/>
      <c r="J64" s="27"/>
      <c r="K64" s="27"/>
    </row>
    <row r="65" spans="1:11" ht="35.25" customHeight="1">
      <c r="A65" s="4"/>
      <c r="B65" s="4"/>
      <c r="C65" s="4"/>
      <c r="D65" s="29"/>
      <c r="E65" s="153" t="s">
        <v>314</v>
      </c>
      <c r="F65" s="151"/>
      <c r="G65" s="151"/>
      <c r="H65" s="15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315</v>
      </c>
      <c r="G68" s="1"/>
      <c r="H68" s="1"/>
      <c r="I68" s="1"/>
      <c r="J68" s="1"/>
      <c r="K68" s="1"/>
    </row>
    <row r="69" spans="1:11" ht="15.75" customHeight="1">
      <c r="A69" s="1"/>
      <c r="B69" s="2"/>
      <c r="C69" s="1"/>
      <c r="D69" s="1"/>
      <c r="E69" s="1"/>
      <c r="F69" s="1"/>
      <c r="G69" s="1"/>
      <c r="H69" s="1"/>
      <c r="I69" s="1"/>
      <c r="J69" s="1"/>
      <c r="K69" s="1"/>
    </row>
    <row r="70" spans="1:11" ht="24.75" customHeight="1">
      <c r="A70" s="1"/>
      <c r="B70" s="162" t="s">
        <v>100</v>
      </c>
      <c r="C70" s="163"/>
      <c r="D70" s="163"/>
      <c r="E70" s="163"/>
      <c r="F70" s="163"/>
      <c r="G70" s="163"/>
      <c r="H70" s="163"/>
      <c r="I70" s="1"/>
      <c r="J70" s="1"/>
      <c r="K70" s="1"/>
    </row>
    <row r="71" spans="1:11" ht="106.5" customHeight="1">
      <c r="A71" s="1"/>
      <c r="B71" s="157" t="s">
        <v>101</v>
      </c>
      <c r="C71" s="146"/>
      <c r="D71" s="146"/>
      <c r="E71" s="146"/>
      <c r="F71" s="146"/>
      <c r="G71" s="146"/>
      <c r="H71" s="147"/>
      <c r="I71" s="1"/>
      <c r="J71" s="1"/>
      <c r="K71" s="1"/>
    </row>
    <row r="72" spans="1:11" ht="24.75" customHeight="1">
      <c r="A72" s="1"/>
      <c r="B72" s="32"/>
      <c r="C72" s="1"/>
      <c r="D72" s="158" t="s">
        <v>218</v>
      </c>
      <c r="E72" s="159"/>
      <c r="F72" s="159"/>
      <c r="G72" s="159"/>
      <c r="H72" s="159"/>
      <c r="I72" s="1"/>
      <c r="J72" s="1"/>
      <c r="K72" s="1"/>
    </row>
    <row r="73" spans="1:11" ht="21" customHeight="1">
      <c r="A73" s="1"/>
      <c r="B73" s="29"/>
      <c r="C73" s="1"/>
      <c r="D73" s="154" t="s">
        <v>103</v>
      </c>
      <c r="E73" s="151"/>
      <c r="F73" s="151"/>
      <c r="G73" s="151"/>
      <c r="H73" s="15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1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0000"/>
  </sheetPr>
  <dimension ref="A1:K1000"/>
  <sheetViews>
    <sheetView workbookViewId="0"/>
  </sheetViews>
  <sheetFormatPr defaultColWidth="14.42578125" defaultRowHeight="15" customHeight="1"/>
  <cols>
    <col min="1" max="1" width="5.42578125" customWidth="1"/>
    <col min="2" max="2" width="29.28515625" customWidth="1"/>
    <col min="3" max="3" width="9.85546875" customWidth="1"/>
    <col min="4" max="4" width="10.5703125" customWidth="1"/>
    <col min="5" max="5" width="11.5703125" customWidth="1"/>
    <col min="6" max="6" width="10.5703125" customWidth="1"/>
    <col min="7" max="8" width="10.140625" customWidth="1"/>
    <col min="9" max="11" width="8.7109375" customWidth="1"/>
  </cols>
  <sheetData>
    <row r="1" spans="1:11" ht="15.75" customHeight="1">
      <c r="A1" s="1"/>
      <c r="B1" s="2"/>
      <c r="C1" s="1"/>
      <c r="D1" s="1"/>
      <c r="E1" s="1"/>
      <c r="F1" s="1"/>
      <c r="G1" s="1"/>
      <c r="H1" s="3" t="s">
        <v>134</v>
      </c>
      <c r="I1" s="1"/>
      <c r="J1" s="1"/>
      <c r="K1" s="1"/>
    </row>
    <row r="2" spans="1:11" ht="48.75" customHeight="1">
      <c r="A2" s="153" t="s">
        <v>316</v>
      </c>
      <c r="B2" s="151"/>
      <c r="C2" s="151"/>
      <c r="D2" s="1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155" t="s">
        <v>186</v>
      </c>
      <c r="B5" s="151"/>
      <c r="C5" s="151"/>
      <c r="D5" s="151"/>
      <c r="E5" s="151"/>
      <c r="F5" s="151"/>
      <c r="G5" s="151"/>
      <c r="H5" s="151"/>
      <c r="I5" s="1"/>
      <c r="J5" s="1"/>
      <c r="K5" s="1"/>
    </row>
    <row r="6" spans="1:11" ht="12" customHeight="1">
      <c r="A6" s="1"/>
      <c r="B6" s="2"/>
      <c r="C6" s="1"/>
      <c r="D6" s="1"/>
      <c r="E6" s="1"/>
      <c r="F6" s="1"/>
      <c r="G6" s="1"/>
      <c r="H6" s="1"/>
      <c r="I6" s="1"/>
      <c r="J6" s="1"/>
      <c r="K6" s="1"/>
    </row>
    <row r="7" spans="1:11" ht="24.75" customHeight="1">
      <c r="A7" s="6"/>
      <c r="B7" s="150" t="s">
        <v>317</v>
      </c>
      <c r="C7" s="151"/>
      <c r="D7" s="151"/>
      <c r="E7" s="151"/>
      <c r="F7" s="151"/>
      <c r="G7" s="151"/>
      <c r="H7" s="151"/>
      <c r="I7" s="6"/>
      <c r="J7" s="6"/>
      <c r="K7" s="6"/>
    </row>
    <row r="8" spans="1:11" ht="19.5" customHeight="1">
      <c r="A8" s="6"/>
      <c r="B8" s="150" t="s">
        <v>138</v>
      </c>
      <c r="C8" s="151"/>
      <c r="D8" s="151"/>
      <c r="E8" s="151"/>
      <c r="F8" s="151"/>
      <c r="G8" s="151"/>
      <c r="H8" s="151"/>
      <c r="I8" s="6"/>
      <c r="J8" s="6"/>
      <c r="K8" s="6"/>
    </row>
    <row r="9" spans="1:11" ht="19.5" customHeight="1">
      <c r="A9" s="6"/>
      <c r="B9" s="150" t="s">
        <v>318</v>
      </c>
      <c r="C9" s="151"/>
      <c r="D9" s="151"/>
      <c r="E9" s="151"/>
      <c r="F9" s="151"/>
      <c r="G9" s="151"/>
      <c r="H9" s="151"/>
      <c r="I9" s="6"/>
      <c r="J9" s="6"/>
      <c r="K9" s="6"/>
    </row>
    <row r="10" spans="1:11" ht="19.5" customHeight="1">
      <c r="A10" s="6"/>
      <c r="B10" s="44" t="s">
        <v>319</v>
      </c>
      <c r="C10" s="7"/>
      <c r="D10" s="7"/>
      <c r="E10" s="7"/>
      <c r="F10" s="7"/>
      <c r="G10" s="7"/>
      <c r="H10" s="7"/>
      <c r="I10" s="6"/>
      <c r="J10" s="6"/>
      <c r="K10" s="6"/>
    </row>
    <row r="11" spans="1:11" ht="12" customHeight="1">
      <c r="A11" s="6"/>
      <c r="B11" s="7"/>
      <c r="C11" s="7"/>
      <c r="D11" s="6"/>
      <c r="E11" s="6"/>
      <c r="F11" s="6"/>
      <c r="G11" s="6"/>
      <c r="H11" s="6"/>
      <c r="I11" s="6"/>
      <c r="J11" s="6"/>
      <c r="K11" s="6"/>
    </row>
    <row r="12" spans="1:11" ht="60"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93.75" customHeight="1">
      <c r="A14" s="9" t="s">
        <v>20</v>
      </c>
      <c r="B14" s="149" t="s">
        <v>320</v>
      </c>
      <c r="C14" s="146"/>
      <c r="D14" s="147"/>
      <c r="E14" s="13">
        <f>E15+E19+E25+E28</f>
        <v>20</v>
      </c>
      <c r="F14" s="14">
        <f t="shared" ref="F14:G14" si="0">ROUND(F15+F19+F25+F28,1)</f>
        <v>20</v>
      </c>
      <c r="G14" s="15">
        <f t="shared" si="0"/>
        <v>20</v>
      </c>
      <c r="H14" s="9"/>
      <c r="I14" s="4"/>
      <c r="J14" s="4"/>
      <c r="K14" s="4"/>
    </row>
    <row r="15" spans="1:11" ht="33.75" customHeight="1">
      <c r="A15" s="16">
        <v>1</v>
      </c>
      <c r="B15" s="149" t="s">
        <v>22</v>
      </c>
      <c r="C15" s="146"/>
      <c r="D15" s="147"/>
      <c r="E15" s="13">
        <f>5-(E16+E17+E18)</f>
        <v>5</v>
      </c>
      <c r="F15" s="14">
        <f t="shared" ref="F15:G15" si="1">ROUND(5-(F16+F17+F18),1)</f>
        <v>5</v>
      </c>
      <c r="G15" s="15">
        <f t="shared" si="1"/>
        <v>5</v>
      </c>
      <c r="H15" s="16"/>
      <c r="I15" s="17"/>
      <c r="J15" s="17"/>
      <c r="K15" s="17"/>
    </row>
    <row r="16" spans="1:11" ht="115.5" customHeight="1">
      <c r="A16" s="16" t="s">
        <v>23</v>
      </c>
      <c r="B16" s="145" t="s">
        <v>24</v>
      </c>
      <c r="C16" s="146"/>
      <c r="D16" s="147"/>
      <c r="E16" s="16"/>
      <c r="F16" s="16"/>
      <c r="G16" s="16"/>
      <c r="H16" s="16"/>
      <c r="I16" s="17"/>
      <c r="J16" s="17"/>
      <c r="K16" s="17"/>
    </row>
    <row r="17" spans="1:11" ht="102" customHeight="1">
      <c r="A17" s="16" t="s">
        <v>25</v>
      </c>
      <c r="B17" s="145" t="s">
        <v>142</v>
      </c>
      <c r="C17" s="146"/>
      <c r="D17" s="147"/>
      <c r="E17" s="16"/>
      <c r="F17" s="16"/>
      <c r="G17" s="18"/>
      <c r="H17" s="18"/>
      <c r="I17" s="19"/>
      <c r="J17" s="19"/>
      <c r="K17" s="19"/>
    </row>
    <row r="18" spans="1:11" ht="92.25" customHeight="1">
      <c r="A18" s="16" t="s">
        <v>27</v>
      </c>
      <c r="B18" s="145" t="s">
        <v>143</v>
      </c>
      <c r="C18" s="146"/>
      <c r="D18" s="147"/>
      <c r="E18" s="16"/>
      <c r="F18" s="16"/>
      <c r="G18" s="18"/>
      <c r="H18" s="18"/>
      <c r="I18" s="19"/>
      <c r="J18" s="19"/>
      <c r="K18" s="19"/>
    </row>
    <row r="19" spans="1:11" ht="52.5" customHeight="1">
      <c r="A19" s="16">
        <v>2</v>
      </c>
      <c r="B19" s="149" t="s">
        <v>29</v>
      </c>
      <c r="C19" s="146"/>
      <c r="D19" s="147"/>
      <c r="E19" s="13">
        <f>6-(E20+E21+E22+E23+E24)</f>
        <v>6</v>
      </c>
      <c r="F19" s="14">
        <f t="shared" ref="F19:G19" si="2">ROUND(6-(F20+F21+F22+F23+F24),1)</f>
        <v>6</v>
      </c>
      <c r="G19" s="15">
        <f t="shared" si="2"/>
        <v>6</v>
      </c>
      <c r="H19" s="20"/>
      <c r="I19" s="19"/>
      <c r="J19" s="19"/>
      <c r="K19" s="19"/>
    </row>
    <row r="20" spans="1:11" ht="39.75" customHeight="1">
      <c r="A20" s="16" t="s">
        <v>30</v>
      </c>
      <c r="B20" s="145" t="s">
        <v>31</v>
      </c>
      <c r="C20" s="146"/>
      <c r="D20" s="147"/>
      <c r="E20" s="16"/>
      <c r="F20" s="16"/>
      <c r="G20" s="18"/>
      <c r="H20" s="18"/>
      <c r="I20" s="19"/>
      <c r="J20" s="19"/>
      <c r="K20" s="19"/>
    </row>
    <row r="21" spans="1:11" ht="57" customHeight="1">
      <c r="A21" s="16" t="s">
        <v>32</v>
      </c>
      <c r="B21" s="145" t="s">
        <v>33</v>
      </c>
      <c r="C21" s="146"/>
      <c r="D21" s="147"/>
      <c r="E21" s="16"/>
      <c r="F21" s="16"/>
      <c r="G21" s="34"/>
      <c r="H21" s="18"/>
      <c r="I21" s="19"/>
      <c r="J21" s="19"/>
      <c r="K21" s="19"/>
    </row>
    <row r="22" spans="1:11" ht="52.5" customHeight="1">
      <c r="A22" s="16" t="s">
        <v>34</v>
      </c>
      <c r="B22" s="145" t="s">
        <v>321</v>
      </c>
      <c r="C22" s="146"/>
      <c r="D22" s="147"/>
      <c r="E22" s="16"/>
      <c r="F22" s="16"/>
      <c r="G22" s="35"/>
      <c r="H22" s="18"/>
      <c r="I22" s="19"/>
      <c r="J22" s="19"/>
      <c r="K22" s="19"/>
    </row>
    <row r="23" spans="1:11" ht="70.5" customHeight="1">
      <c r="A23" s="16" t="s">
        <v>36</v>
      </c>
      <c r="B23" s="145" t="s">
        <v>145</v>
      </c>
      <c r="C23" s="146"/>
      <c r="D23" s="147"/>
      <c r="E23" s="16"/>
      <c r="F23" s="16"/>
      <c r="G23" s="35"/>
      <c r="H23" s="18"/>
      <c r="I23" s="19"/>
      <c r="J23" s="19"/>
      <c r="K23" s="19"/>
    </row>
    <row r="24" spans="1:11" ht="42.75" customHeight="1">
      <c r="A24" s="16" t="s">
        <v>38</v>
      </c>
      <c r="B24" s="145" t="s">
        <v>146</v>
      </c>
      <c r="C24" s="146"/>
      <c r="D24" s="147"/>
      <c r="E24" s="16"/>
      <c r="F24" s="16"/>
      <c r="G24" s="18"/>
      <c r="H24" s="18"/>
      <c r="I24" s="19"/>
      <c r="J24" s="19"/>
      <c r="K24" s="19"/>
    </row>
    <row r="25" spans="1:11" ht="60.75" customHeight="1">
      <c r="A25" s="16">
        <v>3</v>
      </c>
      <c r="B25" s="149" t="s">
        <v>40</v>
      </c>
      <c r="C25" s="146"/>
      <c r="D25" s="147"/>
      <c r="E25" s="13">
        <f>5-(E26+E27)</f>
        <v>5</v>
      </c>
      <c r="F25" s="14">
        <f t="shared" ref="F25:G25" si="3">ROUND(5-(F26+F27),1)</f>
        <v>5</v>
      </c>
      <c r="G25" s="15">
        <f t="shared" si="3"/>
        <v>5</v>
      </c>
      <c r="H25" s="16"/>
      <c r="I25" s="17"/>
      <c r="J25" s="17"/>
      <c r="K25" s="17"/>
    </row>
    <row r="26" spans="1:11" ht="100.5" customHeight="1">
      <c r="A26" s="16" t="s">
        <v>41</v>
      </c>
      <c r="B26" s="145" t="s">
        <v>322</v>
      </c>
      <c r="C26" s="146"/>
      <c r="D26" s="147"/>
      <c r="E26" s="16"/>
      <c r="F26" s="16"/>
      <c r="G26" s="18"/>
      <c r="H26" s="18"/>
      <c r="I26" s="19"/>
      <c r="J26" s="19"/>
      <c r="K26" s="19"/>
    </row>
    <row r="27" spans="1:11" ht="54.75" customHeight="1">
      <c r="A27" s="16" t="s">
        <v>43</v>
      </c>
      <c r="B27" s="145" t="s">
        <v>323</v>
      </c>
      <c r="C27" s="146"/>
      <c r="D27" s="147"/>
      <c r="E27" s="16"/>
      <c r="F27" s="16"/>
      <c r="G27" s="18"/>
      <c r="H27" s="18"/>
      <c r="I27" s="19"/>
      <c r="J27" s="19"/>
      <c r="K27" s="19"/>
    </row>
    <row r="28" spans="1:11" ht="149.25" customHeight="1">
      <c r="A28" s="21">
        <v>4</v>
      </c>
      <c r="B28" s="149" t="s">
        <v>45</v>
      </c>
      <c r="C28" s="146"/>
      <c r="D28" s="147"/>
      <c r="E28" s="13">
        <f>4-(E29+E30+E31)</f>
        <v>4</v>
      </c>
      <c r="F28" s="14">
        <f t="shared" ref="F28:G28" si="4">ROUND(4-(F29+F30+F31),1)</f>
        <v>4</v>
      </c>
      <c r="G28" s="15">
        <f t="shared" si="4"/>
        <v>4</v>
      </c>
      <c r="H28" s="20"/>
      <c r="I28" s="19"/>
      <c r="J28" s="19"/>
      <c r="K28" s="19"/>
    </row>
    <row r="29" spans="1:11" ht="54" customHeight="1">
      <c r="A29" s="16" t="s">
        <v>46</v>
      </c>
      <c r="B29" s="145" t="s">
        <v>47</v>
      </c>
      <c r="C29" s="146"/>
      <c r="D29" s="147"/>
      <c r="E29" s="16"/>
      <c r="F29" s="16"/>
      <c r="G29" s="18"/>
      <c r="H29" s="18"/>
      <c r="I29" s="19"/>
      <c r="J29" s="19"/>
      <c r="K29" s="19"/>
    </row>
    <row r="30" spans="1:11" ht="60.75" customHeight="1">
      <c r="A30" s="16" t="s">
        <v>48</v>
      </c>
      <c r="B30" s="145" t="s">
        <v>49</v>
      </c>
      <c r="C30" s="146"/>
      <c r="D30" s="147"/>
      <c r="E30" s="16"/>
      <c r="F30" s="16"/>
      <c r="G30" s="18"/>
      <c r="H30" s="18"/>
      <c r="I30" s="19"/>
      <c r="J30" s="19"/>
      <c r="K30" s="19"/>
    </row>
    <row r="31" spans="1:11" ht="52.5" customHeight="1">
      <c r="A31" s="16" t="s">
        <v>50</v>
      </c>
      <c r="B31" s="145" t="s">
        <v>51</v>
      </c>
      <c r="C31" s="146"/>
      <c r="D31" s="147"/>
      <c r="E31" s="16"/>
      <c r="F31" s="16"/>
      <c r="G31" s="18"/>
      <c r="H31" s="18"/>
      <c r="I31" s="19"/>
      <c r="J31" s="19"/>
      <c r="K31" s="19"/>
    </row>
    <row r="32" spans="1:11" ht="27.75" customHeight="1">
      <c r="A32" s="9" t="s">
        <v>52</v>
      </c>
      <c r="B32" s="149" t="s">
        <v>324</v>
      </c>
      <c r="C32" s="146"/>
      <c r="D32" s="147"/>
      <c r="E32" s="13">
        <f>E33+E35+E37+E39+E41+E43</f>
        <v>20</v>
      </c>
      <c r="F32" s="14">
        <f t="shared" ref="F32:G32" si="5">ROUND(F33+F35+F37+F39+F41+F43,1)</f>
        <v>13</v>
      </c>
      <c r="G32" s="15">
        <f t="shared" si="5"/>
        <v>0</v>
      </c>
      <c r="H32" s="9"/>
      <c r="I32" s="4"/>
      <c r="J32" s="4"/>
      <c r="K32" s="4"/>
    </row>
    <row r="33" spans="1:11" ht="72.75" customHeight="1">
      <c r="A33" s="16">
        <v>5</v>
      </c>
      <c r="B33" s="149" t="s">
        <v>150</v>
      </c>
      <c r="C33" s="146"/>
      <c r="D33" s="147"/>
      <c r="E33" s="13">
        <v>1</v>
      </c>
      <c r="F33" s="14">
        <f>IF(F34&gt;1,"1",F34)</f>
        <v>1</v>
      </c>
      <c r="G33" s="15">
        <f>G34</f>
        <v>0</v>
      </c>
      <c r="H33" s="16"/>
      <c r="I33" s="17"/>
      <c r="J33" s="17"/>
      <c r="K33" s="17"/>
    </row>
    <row r="34" spans="1:11" ht="117.75" customHeight="1">
      <c r="A34" s="16"/>
      <c r="B34" s="145" t="s">
        <v>151</v>
      </c>
      <c r="C34" s="146"/>
      <c r="D34" s="147"/>
      <c r="E34" s="13"/>
      <c r="F34" s="14">
        <v>1</v>
      </c>
      <c r="G34" s="15"/>
      <c r="H34" s="16"/>
      <c r="I34" s="17"/>
      <c r="J34" s="17"/>
      <c r="K34" s="17"/>
    </row>
    <row r="35" spans="1:11" ht="35.25" customHeight="1">
      <c r="A35" s="16">
        <v>6</v>
      </c>
      <c r="B35" s="149" t="s">
        <v>152</v>
      </c>
      <c r="C35" s="146"/>
      <c r="D35" s="147"/>
      <c r="E35" s="13">
        <v>2</v>
      </c>
      <c r="F35" s="14">
        <v>0</v>
      </c>
      <c r="G35" s="15">
        <f>G36</f>
        <v>0</v>
      </c>
      <c r="H35" s="16"/>
      <c r="I35" s="17"/>
      <c r="J35" s="17"/>
      <c r="K35" s="17"/>
    </row>
    <row r="36" spans="1:11" ht="60.75" customHeight="1">
      <c r="A36" s="16"/>
      <c r="B36" s="145" t="s">
        <v>153</v>
      </c>
      <c r="C36" s="146"/>
      <c r="D36" s="147"/>
      <c r="E36" s="13"/>
      <c r="F36" s="14"/>
      <c r="G36" s="15"/>
      <c r="H36" s="16"/>
      <c r="I36" s="17"/>
      <c r="J36" s="17"/>
      <c r="K36" s="17"/>
    </row>
    <row r="37" spans="1:11" ht="52.5" customHeight="1">
      <c r="A37" s="16">
        <v>7</v>
      </c>
      <c r="B37" s="149" t="s">
        <v>58</v>
      </c>
      <c r="C37" s="146"/>
      <c r="D37" s="147"/>
      <c r="E37" s="13">
        <v>2</v>
      </c>
      <c r="F37" s="14">
        <f>IF(F38&gt;2,"2",F38)</f>
        <v>2</v>
      </c>
      <c r="G37" s="15">
        <f>G38</f>
        <v>0</v>
      </c>
      <c r="H37" s="16"/>
      <c r="I37" s="17"/>
      <c r="J37" s="17"/>
      <c r="K37" s="17"/>
    </row>
    <row r="38" spans="1:11" ht="68.25" customHeight="1">
      <c r="A38" s="16"/>
      <c r="B38" s="145" t="s">
        <v>155</v>
      </c>
      <c r="C38" s="146"/>
      <c r="D38" s="147"/>
      <c r="E38" s="13"/>
      <c r="F38" s="14">
        <v>2</v>
      </c>
      <c r="G38" s="15"/>
      <c r="H38" s="16"/>
      <c r="I38" s="17"/>
      <c r="J38" s="17"/>
      <c r="K38" s="17"/>
    </row>
    <row r="39" spans="1:11" ht="61.5" customHeight="1">
      <c r="A39" s="16">
        <v>8</v>
      </c>
      <c r="B39" s="149" t="s">
        <v>60</v>
      </c>
      <c r="C39" s="146"/>
      <c r="D39" s="147"/>
      <c r="E39" s="13">
        <v>2</v>
      </c>
      <c r="F39" s="14">
        <f>IF(F40&gt;2,"2",F40)</f>
        <v>2</v>
      </c>
      <c r="G39" s="15">
        <f>G40</f>
        <v>0</v>
      </c>
      <c r="H39" s="16"/>
      <c r="I39" s="17"/>
      <c r="J39" s="17"/>
      <c r="K39" s="17"/>
    </row>
    <row r="40" spans="1:11" ht="70.5" customHeight="1">
      <c r="A40" s="16"/>
      <c r="B40" s="145" t="s">
        <v>156</v>
      </c>
      <c r="C40" s="146"/>
      <c r="D40" s="147"/>
      <c r="E40" s="13"/>
      <c r="F40" s="14">
        <v>2</v>
      </c>
      <c r="G40" s="15"/>
      <c r="H40" s="16"/>
      <c r="I40" s="17"/>
      <c r="J40" s="17"/>
      <c r="K40" s="17"/>
    </row>
    <row r="41" spans="1:11" ht="116.25" customHeight="1">
      <c r="A41" s="16">
        <v>9</v>
      </c>
      <c r="B41" s="149" t="s">
        <v>325</v>
      </c>
      <c r="C41" s="146"/>
      <c r="D41" s="147"/>
      <c r="E41" s="13">
        <v>8</v>
      </c>
      <c r="F41" s="14" t="str">
        <f>IF(F42&gt;=8,"8",IF(F42&lt;8,"0"))</f>
        <v>8</v>
      </c>
      <c r="G41" s="15">
        <f>G42</f>
        <v>0</v>
      </c>
      <c r="H41" s="16"/>
      <c r="I41" s="17"/>
      <c r="J41" s="17"/>
      <c r="K41" s="17"/>
    </row>
    <row r="42" spans="1:11" ht="127.5" customHeight="1">
      <c r="A42" s="16"/>
      <c r="B42" s="145" t="s">
        <v>158</v>
      </c>
      <c r="C42" s="146"/>
      <c r="D42" s="147"/>
      <c r="E42" s="13"/>
      <c r="F42" s="14">
        <v>8</v>
      </c>
      <c r="G42" s="15"/>
      <c r="H42" s="16"/>
      <c r="I42" s="17"/>
      <c r="J42" s="17"/>
      <c r="K42" s="17"/>
    </row>
    <row r="43" spans="1:11" ht="45" customHeight="1">
      <c r="A43" s="16">
        <v>10</v>
      </c>
      <c r="B43" s="149" t="s">
        <v>160</v>
      </c>
      <c r="C43" s="146"/>
      <c r="D43" s="147"/>
      <c r="E43" s="13">
        <v>5</v>
      </c>
      <c r="F43" s="14">
        <f>IF(F44&gt;5,"5",F44)</f>
        <v>0</v>
      </c>
      <c r="G43" s="15">
        <f>G44</f>
        <v>0</v>
      </c>
      <c r="H43" s="16"/>
      <c r="I43" s="17"/>
      <c r="J43" s="17"/>
      <c r="K43" s="17"/>
    </row>
    <row r="44" spans="1:11" ht="156.75" customHeight="1">
      <c r="A44" s="16"/>
      <c r="B44" s="145" t="s">
        <v>161</v>
      </c>
      <c r="C44" s="146"/>
      <c r="D44" s="147"/>
      <c r="E44" s="13"/>
      <c r="F44" s="14"/>
      <c r="G44" s="15"/>
      <c r="H44" s="16"/>
      <c r="I44" s="17"/>
      <c r="J44" s="17"/>
      <c r="K44" s="17"/>
    </row>
    <row r="45" spans="1:11" ht="61.5" customHeight="1">
      <c r="A45" s="9" t="s">
        <v>69</v>
      </c>
      <c r="B45" s="149" t="s">
        <v>326</v>
      </c>
      <c r="C45" s="146"/>
      <c r="D45" s="147"/>
      <c r="E45" s="13">
        <v>60</v>
      </c>
      <c r="F45" s="14">
        <f t="shared" ref="F45:G45" si="6">SUM(F46:F51)</f>
        <v>60</v>
      </c>
      <c r="G45" s="15">
        <f t="shared" si="6"/>
        <v>0</v>
      </c>
      <c r="H45" s="9"/>
      <c r="I45" s="4"/>
      <c r="J45" s="4"/>
      <c r="K45" s="4"/>
    </row>
    <row r="46" spans="1:11" ht="26.25" customHeight="1">
      <c r="A46" s="16"/>
      <c r="B46" s="145" t="s">
        <v>71</v>
      </c>
      <c r="C46" s="146"/>
      <c r="D46" s="147"/>
      <c r="E46" s="16">
        <v>60</v>
      </c>
      <c r="F46" s="16">
        <v>60</v>
      </c>
      <c r="G46" s="16"/>
      <c r="H46" s="16"/>
      <c r="I46" s="17"/>
      <c r="J46" s="17"/>
      <c r="K46" s="17"/>
    </row>
    <row r="47" spans="1:11" ht="26.25" customHeight="1">
      <c r="A47" s="16"/>
      <c r="B47" s="145" t="s">
        <v>72</v>
      </c>
      <c r="C47" s="146"/>
      <c r="D47" s="147"/>
      <c r="E47" s="16">
        <v>50</v>
      </c>
      <c r="F47" s="16"/>
      <c r="G47" s="16"/>
      <c r="H47" s="16"/>
      <c r="I47" s="17"/>
      <c r="J47" s="17"/>
      <c r="K47" s="17"/>
    </row>
    <row r="48" spans="1:11" ht="26.25" customHeight="1">
      <c r="A48" s="16"/>
      <c r="B48" s="145" t="s">
        <v>73</v>
      </c>
      <c r="C48" s="146"/>
      <c r="D48" s="147"/>
      <c r="E48" s="16">
        <v>40</v>
      </c>
      <c r="F48" s="16"/>
      <c r="G48" s="16"/>
      <c r="H48" s="16"/>
      <c r="I48" s="17"/>
      <c r="J48" s="17"/>
      <c r="K48" s="17"/>
    </row>
    <row r="49" spans="1:11" ht="26.25" customHeight="1">
      <c r="A49" s="16"/>
      <c r="B49" s="145" t="s">
        <v>74</v>
      </c>
      <c r="C49" s="146"/>
      <c r="D49" s="147"/>
      <c r="E49" s="16">
        <v>30</v>
      </c>
      <c r="F49" s="16"/>
      <c r="G49" s="16"/>
      <c r="H49" s="16"/>
      <c r="I49" s="17"/>
      <c r="J49" s="17"/>
      <c r="K49" s="17"/>
    </row>
    <row r="50" spans="1:11" ht="26.25" customHeight="1">
      <c r="A50" s="16"/>
      <c r="B50" s="145" t="s">
        <v>75</v>
      </c>
      <c r="C50" s="146"/>
      <c r="D50" s="147"/>
      <c r="E50" s="16">
        <v>20</v>
      </c>
      <c r="F50" s="16"/>
      <c r="G50" s="16"/>
      <c r="H50" s="16"/>
      <c r="I50" s="17"/>
      <c r="J50" s="17"/>
      <c r="K50" s="17"/>
    </row>
    <row r="51" spans="1:11" ht="26.25" customHeight="1">
      <c r="A51" s="16"/>
      <c r="B51" s="145" t="s">
        <v>76</v>
      </c>
      <c r="C51" s="146"/>
      <c r="D51" s="147"/>
      <c r="E51" s="16">
        <v>0</v>
      </c>
      <c r="F51" s="16"/>
      <c r="G51" s="16"/>
      <c r="H51" s="16"/>
      <c r="I51" s="17"/>
      <c r="J51" s="17"/>
      <c r="K51" s="17"/>
    </row>
    <row r="52" spans="1:11" ht="24" customHeight="1">
      <c r="A52" s="9"/>
      <c r="B52" s="148" t="s">
        <v>77</v>
      </c>
      <c r="C52" s="146"/>
      <c r="D52" s="147"/>
      <c r="E52" s="9">
        <f t="shared" ref="E52:G52" si="7">E14+E32+E45</f>
        <v>100</v>
      </c>
      <c r="F52" s="22">
        <f t="shared" si="7"/>
        <v>93</v>
      </c>
      <c r="G52" s="15">
        <f t="shared" si="7"/>
        <v>20</v>
      </c>
      <c r="H52" s="9"/>
      <c r="I52" s="4"/>
      <c r="J52" s="4"/>
      <c r="K52" s="4"/>
    </row>
    <row r="53" spans="1:11" ht="26.25" customHeight="1">
      <c r="A53" s="23"/>
      <c r="B53" s="165" t="s">
        <v>78</v>
      </c>
      <c r="C53" s="146"/>
      <c r="D53" s="147"/>
      <c r="E53" s="23"/>
      <c r="F53" s="23"/>
      <c r="G53" s="23"/>
      <c r="H53" s="23"/>
      <c r="I53" s="1"/>
      <c r="J53" s="1"/>
      <c r="K53" s="1"/>
    </row>
    <row r="54" spans="1:11" ht="53.25" customHeight="1">
      <c r="A54" s="23"/>
      <c r="B54" s="148" t="s">
        <v>327</v>
      </c>
      <c r="C54" s="146"/>
      <c r="D54" s="147"/>
      <c r="E54" s="9">
        <f>E52-E53</f>
        <v>100</v>
      </c>
      <c r="F54" s="22">
        <f t="shared" ref="F54:G54" si="8">ROUND(F52-F53,1)</f>
        <v>93</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50" t="s">
        <v>80</v>
      </c>
      <c r="C56" s="151"/>
      <c r="D56" s="151"/>
      <c r="E56" s="1"/>
      <c r="F56" s="1"/>
      <c r="G56" s="1"/>
      <c r="H56" s="1"/>
      <c r="I56" s="1"/>
      <c r="J56" s="1"/>
      <c r="K56" s="1"/>
    </row>
    <row r="57" spans="1:11" ht="32.25" customHeight="1">
      <c r="A57" s="166" t="s">
        <v>81</v>
      </c>
      <c r="B57" s="159"/>
      <c r="C57" s="167"/>
      <c r="D57" s="170" t="s">
        <v>82</v>
      </c>
      <c r="E57" s="156" t="s">
        <v>83</v>
      </c>
      <c r="F57" s="147"/>
      <c r="G57" s="156" t="s">
        <v>328</v>
      </c>
      <c r="H57" s="147"/>
      <c r="I57" s="6"/>
      <c r="J57" s="6"/>
      <c r="K57" s="6"/>
    </row>
    <row r="58" spans="1:11" ht="71.25" customHeight="1">
      <c r="A58" s="168"/>
      <c r="B58" s="163"/>
      <c r="C58" s="169"/>
      <c r="D58" s="171"/>
      <c r="E58" s="10" t="s">
        <v>85</v>
      </c>
      <c r="F58" s="10" t="s">
        <v>86</v>
      </c>
      <c r="G58" s="10" t="s">
        <v>87</v>
      </c>
      <c r="H58" s="10" t="s">
        <v>88</v>
      </c>
      <c r="I58" s="6"/>
      <c r="J58" s="6"/>
      <c r="K58" s="6"/>
    </row>
    <row r="59" spans="1:11" ht="33.75" customHeight="1">
      <c r="A59" s="160" t="s">
        <v>89</v>
      </c>
      <c r="B59" s="146"/>
      <c r="C59" s="147"/>
      <c r="D59" s="16" t="s">
        <v>90</v>
      </c>
      <c r="E59" s="24">
        <f>IF(AND(90&lt;=F54,F54&lt;100),F54,"")</f>
        <v>93</v>
      </c>
      <c r="F59" s="16" t="str">
        <f>IF(AND(90&lt;=G54,G54&lt;=100),G54,"")</f>
        <v/>
      </c>
      <c r="G59" s="16" t="str">
        <f t="shared" ref="G59:H59" si="9">IF(ISNUMBER(E59)=TRUE,"X","")</f>
        <v>X</v>
      </c>
      <c r="H59" s="16" t="str">
        <f t="shared" si="9"/>
        <v/>
      </c>
      <c r="I59" s="1"/>
      <c r="J59" s="1"/>
      <c r="K59" s="1"/>
    </row>
    <row r="60" spans="1:11" ht="45.75" customHeight="1">
      <c r="A60" s="160" t="s">
        <v>91</v>
      </c>
      <c r="B60" s="146"/>
      <c r="C60" s="147"/>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160" t="s">
        <v>93</v>
      </c>
      <c r="B61" s="146"/>
      <c r="C61" s="147"/>
      <c r="D61" s="16" t="s">
        <v>94</v>
      </c>
      <c r="E61" s="16" t="str">
        <f t="shared" ref="E61:F61" si="12">IF(AND(50&lt;=F54,F54&lt;75),F54,"")</f>
        <v/>
      </c>
      <c r="F61" s="16" t="str">
        <f t="shared" si="12"/>
        <v/>
      </c>
      <c r="G61" s="16" t="str">
        <f t="shared" ref="G61:H61" si="13">IF(ISNUMBER(E61)=TRUE,"X","")</f>
        <v/>
      </c>
      <c r="H61" s="16" t="str">
        <f t="shared" si="13"/>
        <v/>
      </c>
      <c r="I61" s="1"/>
      <c r="J61" s="1"/>
      <c r="K61" s="1"/>
    </row>
    <row r="62" spans="1:11" ht="35.25" customHeight="1">
      <c r="A62" s="160" t="s">
        <v>95</v>
      </c>
      <c r="B62" s="146"/>
      <c r="C62" s="147"/>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61" t="s">
        <v>215</v>
      </c>
      <c r="E64" s="151"/>
      <c r="F64" s="151"/>
      <c r="G64" s="151"/>
      <c r="H64" s="151"/>
      <c r="I64" s="27"/>
      <c r="J64" s="27"/>
      <c r="K64" s="27"/>
    </row>
    <row r="65" spans="1:11" ht="35.25" customHeight="1">
      <c r="A65" s="4"/>
      <c r="B65" s="4"/>
      <c r="C65" s="4"/>
      <c r="D65" s="29"/>
      <c r="E65" s="153" t="s">
        <v>329</v>
      </c>
      <c r="F65" s="151"/>
      <c r="G65" s="151"/>
      <c r="H65" s="15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330</v>
      </c>
      <c r="G68" s="1"/>
      <c r="H68" s="1"/>
      <c r="I68" s="1"/>
      <c r="J68" s="1"/>
      <c r="K68" s="1"/>
    </row>
    <row r="69" spans="1:11" ht="15.75" customHeight="1">
      <c r="A69" s="1"/>
      <c r="B69" s="2"/>
      <c r="C69" s="1"/>
      <c r="D69" s="1"/>
      <c r="E69" s="1"/>
      <c r="F69" s="1"/>
      <c r="G69" s="1"/>
      <c r="H69" s="1"/>
      <c r="I69" s="1"/>
      <c r="J69" s="1"/>
      <c r="K69" s="1"/>
    </row>
    <row r="70" spans="1:11" ht="24.75" customHeight="1">
      <c r="A70" s="1"/>
      <c r="B70" s="162" t="s">
        <v>100</v>
      </c>
      <c r="C70" s="163"/>
      <c r="D70" s="163"/>
      <c r="E70" s="163"/>
      <c r="F70" s="163"/>
      <c r="G70" s="163"/>
      <c r="H70" s="163"/>
      <c r="I70" s="1"/>
      <c r="J70" s="1"/>
      <c r="K70" s="1"/>
    </row>
    <row r="71" spans="1:11" ht="106.5" customHeight="1">
      <c r="A71" s="1"/>
      <c r="B71" s="157" t="s">
        <v>101</v>
      </c>
      <c r="C71" s="146"/>
      <c r="D71" s="146"/>
      <c r="E71" s="146"/>
      <c r="F71" s="146"/>
      <c r="G71" s="146"/>
      <c r="H71" s="147"/>
      <c r="I71" s="1"/>
      <c r="J71" s="1"/>
      <c r="K71" s="1"/>
    </row>
    <row r="72" spans="1:11" ht="24.75" customHeight="1">
      <c r="A72" s="1"/>
      <c r="B72" s="32"/>
      <c r="C72" s="1"/>
      <c r="D72" s="158" t="s">
        <v>331</v>
      </c>
      <c r="E72" s="159"/>
      <c r="F72" s="159"/>
      <c r="G72" s="159"/>
      <c r="H72" s="159"/>
      <c r="I72" s="1"/>
      <c r="J72" s="1"/>
      <c r="K72" s="1"/>
    </row>
    <row r="73" spans="1:11" ht="21" customHeight="1">
      <c r="A73" s="1"/>
      <c r="B73" s="29"/>
      <c r="C73" s="1"/>
      <c r="D73" s="154" t="s">
        <v>103</v>
      </c>
      <c r="E73" s="151"/>
      <c r="F73" s="151"/>
      <c r="G73" s="151"/>
      <c r="H73" s="15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2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F0000"/>
  </sheetPr>
  <dimension ref="A1:K1000"/>
  <sheetViews>
    <sheetView workbookViewId="0"/>
  </sheetViews>
  <sheetFormatPr defaultColWidth="14.42578125" defaultRowHeight="15" customHeight="1"/>
  <cols>
    <col min="1" max="1" width="5.42578125" customWidth="1"/>
    <col min="2" max="2" width="26.7109375" customWidth="1"/>
    <col min="3" max="3" width="13.28515625" customWidth="1"/>
    <col min="4" max="4" width="10.5703125" customWidth="1"/>
    <col min="5" max="5" width="10.42578125" customWidth="1"/>
    <col min="6" max="6" width="10.5703125" customWidth="1"/>
    <col min="7" max="8" width="10.140625" customWidth="1"/>
    <col min="9" max="11" width="8.7109375" customWidth="1"/>
  </cols>
  <sheetData>
    <row r="1" spans="1:11" ht="15.75" customHeight="1">
      <c r="A1" s="1"/>
      <c r="B1" s="2"/>
      <c r="C1" s="1"/>
      <c r="D1" s="1"/>
      <c r="E1" s="1"/>
      <c r="F1" s="1"/>
      <c r="G1" s="1"/>
      <c r="H1" s="3" t="s">
        <v>134</v>
      </c>
      <c r="I1" s="1"/>
      <c r="J1" s="1"/>
      <c r="K1" s="1"/>
    </row>
    <row r="2" spans="1:11" ht="48.75" customHeight="1">
      <c r="A2" s="153" t="s">
        <v>332</v>
      </c>
      <c r="B2" s="151"/>
      <c r="C2" s="151"/>
      <c r="D2" s="1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155" t="s">
        <v>186</v>
      </c>
      <c r="B5" s="151"/>
      <c r="C5" s="151"/>
      <c r="D5" s="151"/>
      <c r="E5" s="151"/>
      <c r="F5" s="151"/>
      <c r="G5" s="151"/>
      <c r="H5" s="151"/>
      <c r="I5" s="1"/>
      <c r="J5" s="1"/>
      <c r="K5" s="1"/>
    </row>
    <row r="6" spans="1:11" ht="12" customHeight="1">
      <c r="A6" s="1"/>
      <c r="B6" s="2"/>
      <c r="C6" s="1"/>
      <c r="D6" s="1"/>
      <c r="E6" s="1"/>
      <c r="F6" s="1"/>
      <c r="G6" s="1"/>
      <c r="H6" s="1"/>
      <c r="I6" s="1"/>
      <c r="J6" s="1"/>
      <c r="K6" s="1"/>
    </row>
    <row r="7" spans="1:11" ht="24.75" customHeight="1">
      <c r="A7" s="6"/>
      <c r="B7" s="150" t="s">
        <v>333</v>
      </c>
      <c r="C7" s="151"/>
      <c r="D7" s="151"/>
      <c r="E7" s="151"/>
      <c r="F7" s="151"/>
      <c r="G7" s="151"/>
      <c r="H7" s="151"/>
      <c r="I7" s="6"/>
      <c r="J7" s="6"/>
      <c r="K7" s="6"/>
    </row>
    <row r="8" spans="1:11" ht="19.5" customHeight="1">
      <c r="A8" s="6"/>
      <c r="B8" s="150" t="s">
        <v>138</v>
      </c>
      <c r="C8" s="151"/>
      <c r="D8" s="151"/>
      <c r="E8" s="151"/>
      <c r="F8" s="151"/>
      <c r="G8" s="151"/>
      <c r="H8" s="151"/>
      <c r="I8" s="6"/>
      <c r="J8" s="6"/>
      <c r="K8" s="6"/>
    </row>
    <row r="9" spans="1:11" ht="19.5" customHeight="1">
      <c r="A9" s="6"/>
      <c r="B9" s="150" t="s">
        <v>334</v>
      </c>
      <c r="C9" s="151"/>
      <c r="D9" s="151"/>
      <c r="E9" s="151"/>
      <c r="F9" s="151"/>
      <c r="G9" s="151"/>
      <c r="H9" s="151"/>
      <c r="I9" s="6"/>
      <c r="J9" s="6"/>
      <c r="K9" s="6"/>
    </row>
    <row r="10" spans="1:11" ht="19.5" customHeight="1">
      <c r="A10" s="6"/>
      <c r="B10" s="7" t="s">
        <v>206</v>
      </c>
      <c r="C10" s="33">
        <v>11100096304</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93.75" customHeight="1">
      <c r="A14" s="9" t="s">
        <v>20</v>
      </c>
      <c r="B14" s="149" t="s">
        <v>335</v>
      </c>
      <c r="C14" s="146"/>
      <c r="D14" s="147"/>
      <c r="E14" s="13">
        <f>E15+E19+E25+E28</f>
        <v>20</v>
      </c>
      <c r="F14" s="14">
        <f t="shared" ref="F14:G14" si="0">ROUND(F15+F19+F25+F28,1)</f>
        <v>20</v>
      </c>
      <c r="G14" s="15">
        <f t="shared" si="0"/>
        <v>20</v>
      </c>
      <c r="H14" s="9"/>
      <c r="I14" s="4"/>
      <c r="J14" s="4"/>
      <c r="K14" s="4"/>
    </row>
    <row r="15" spans="1:11" ht="33.75" customHeight="1">
      <c r="A15" s="16">
        <v>1</v>
      </c>
      <c r="B15" s="149" t="s">
        <v>22</v>
      </c>
      <c r="C15" s="146"/>
      <c r="D15" s="147"/>
      <c r="E15" s="13">
        <f>5-(E16+E17+E18)</f>
        <v>5</v>
      </c>
      <c r="F15" s="14">
        <f t="shared" ref="F15:G15" si="1">ROUND(5-(F16+F17+F18),1)</f>
        <v>5</v>
      </c>
      <c r="G15" s="15">
        <f t="shared" si="1"/>
        <v>5</v>
      </c>
      <c r="H15" s="16"/>
      <c r="I15" s="17"/>
      <c r="J15" s="17"/>
      <c r="K15" s="17"/>
    </row>
    <row r="16" spans="1:11" ht="115.5" customHeight="1">
      <c r="A16" s="16" t="s">
        <v>23</v>
      </c>
      <c r="B16" s="145" t="s">
        <v>24</v>
      </c>
      <c r="C16" s="146"/>
      <c r="D16" s="147"/>
      <c r="E16" s="16"/>
      <c r="F16" s="16"/>
      <c r="G16" s="16"/>
      <c r="H16" s="16"/>
      <c r="I16" s="17"/>
      <c r="J16" s="17"/>
      <c r="K16" s="17"/>
    </row>
    <row r="17" spans="1:11" ht="102" customHeight="1">
      <c r="A17" s="16" t="s">
        <v>25</v>
      </c>
      <c r="B17" s="145" t="s">
        <v>142</v>
      </c>
      <c r="C17" s="146"/>
      <c r="D17" s="147"/>
      <c r="E17" s="16"/>
      <c r="F17" s="16"/>
      <c r="G17" s="18"/>
      <c r="H17" s="18"/>
      <c r="I17" s="19"/>
      <c r="J17" s="19"/>
      <c r="K17" s="19"/>
    </row>
    <row r="18" spans="1:11" ht="92.25" customHeight="1">
      <c r="A18" s="16" t="s">
        <v>27</v>
      </c>
      <c r="B18" s="145" t="s">
        <v>143</v>
      </c>
      <c r="C18" s="146"/>
      <c r="D18" s="147"/>
      <c r="E18" s="16"/>
      <c r="F18" s="16"/>
      <c r="G18" s="18"/>
      <c r="H18" s="18"/>
      <c r="I18" s="19"/>
      <c r="J18" s="19"/>
      <c r="K18" s="19"/>
    </row>
    <row r="19" spans="1:11" ht="52.5" customHeight="1">
      <c r="A19" s="16">
        <v>2</v>
      </c>
      <c r="B19" s="149" t="s">
        <v>29</v>
      </c>
      <c r="C19" s="146"/>
      <c r="D19" s="147"/>
      <c r="E19" s="13">
        <f>6-(E20+E21+E22+E23+E24)</f>
        <v>6</v>
      </c>
      <c r="F19" s="14">
        <f t="shared" ref="F19:G19" si="2">ROUND(6-(F20+F21+F22+F23+F24),1)</f>
        <v>6</v>
      </c>
      <c r="G19" s="15">
        <f t="shared" si="2"/>
        <v>6</v>
      </c>
      <c r="H19" s="20"/>
      <c r="I19" s="19"/>
      <c r="J19" s="19"/>
      <c r="K19" s="19"/>
    </row>
    <row r="20" spans="1:11" ht="39.75" customHeight="1">
      <c r="A20" s="16" t="s">
        <v>30</v>
      </c>
      <c r="B20" s="145" t="s">
        <v>31</v>
      </c>
      <c r="C20" s="146"/>
      <c r="D20" s="147"/>
      <c r="E20" s="16"/>
      <c r="F20" s="16"/>
      <c r="G20" s="18"/>
      <c r="H20" s="18"/>
      <c r="I20" s="19"/>
      <c r="J20" s="19"/>
      <c r="K20" s="19"/>
    </row>
    <row r="21" spans="1:11" ht="57" customHeight="1">
      <c r="A21" s="16" t="s">
        <v>32</v>
      </c>
      <c r="B21" s="145" t="s">
        <v>33</v>
      </c>
      <c r="C21" s="146"/>
      <c r="D21" s="147"/>
      <c r="E21" s="16"/>
      <c r="F21" s="16"/>
      <c r="G21" s="34"/>
      <c r="H21" s="18"/>
      <c r="I21" s="19"/>
      <c r="J21" s="19"/>
      <c r="K21" s="19"/>
    </row>
    <row r="22" spans="1:11" ht="52.5" customHeight="1">
      <c r="A22" s="16" t="s">
        <v>34</v>
      </c>
      <c r="B22" s="145" t="s">
        <v>336</v>
      </c>
      <c r="C22" s="146"/>
      <c r="D22" s="147"/>
      <c r="E22" s="16"/>
      <c r="F22" s="16"/>
      <c r="G22" s="35"/>
      <c r="H22" s="18"/>
      <c r="I22" s="19"/>
      <c r="J22" s="19"/>
      <c r="K22" s="19"/>
    </row>
    <row r="23" spans="1:11" ht="70.5" customHeight="1">
      <c r="A23" s="16" t="s">
        <v>36</v>
      </c>
      <c r="B23" s="145" t="s">
        <v>145</v>
      </c>
      <c r="C23" s="146"/>
      <c r="D23" s="147"/>
      <c r="E23" s="16"/>
      <c r="F23" s="16"/>
      <c r="G23" s="35"/>
      <c r="H23" s="18"/>
      <c r="I23" s="19"/>
      <c r="J23" s="19"/>
      <c r="K23" s="19"/>
    </row>
    <row r="24" spans="1:11" ht="42.75" customHeight="1">
      <c r="A24" s="16" t="s">
        <v>38</v>
      </c>
      <c r="B24" s="145" t="s">
        <v>146</v>
      </c>
      <c r="C24" s="146"/>
      <c r="D24" s="147"/>
      <c r="E24" s="16"/>
      <c r="F24" s="16"/>
      <c r="G24" s="18"/>
      <c r="H24" s="18"/>
      <c r="I24" s="19"/>
      <c r="J24" s="19"/>
      <c r="K24" s="19"/>
    </row>
    <row r="25" spans="1:11" ht="60.75" customHeight="1">
      <c r="A25" s="16">
        <v>3</v>
      </c>
      <c r="B25" s="149" t="s">
        <v>40</v>
      </c>
      <c r="C25" s="146"/>
      <c r="D25" s="147"/>
      <c r="E25" s="13">
        <f>5-(E26+E27)</f>
        <v>5</v>
      </c>
      <c r="F25" s="14">
        <f t="shared" ref="F25:G25" si="3">ROUND(5-(F26+F27),1)</f>
        <v>5</v>
      </c>
      <c r="G25" s="15">
        <f t="shared" si="3"/>
        <v>5</v>
      </c>
      <c r="H25" s="16"/>
      <c r="I25" s="17"/>
      <c r="J25" s="17"/>
      <c r="K25" s="17"/>
    </row>
    <row r="26" spans="1:11" ht="100.5" customHeight="1">
      <c r="A26" s="16" t="s">
        <v>41</v>
      </c>
      <c r="B26" s="145" t="s">
        <v>337</v>
      </c>
      <c r="C26" s="146"/>
      <c r="D26" s="147"/>
      <c r="E26" s="16"/>
      <c r="F26" s="16"/>
      <c r="G26" s="18"/>
      <c r="H26" s="18"/>
      <c r="I26" s="19"/>
      <c r="J26" s="19"/>
      <c r="K26" s="19"/>
    </row>
    <row r="27" spans="1:11" ht="54.75" customHeight="1">
      <c r="A27" s="16" t="s">
        <v>43</v>
      </c>
      <c r="B27" s="145" t="s">
        <v>338</v>
      </c>
      <c r="C27" s="146"/>
      <c r="D27" s="147"/>
      <c r="E27" s="16"/>
      <c r="F27" s="16"/>
      <c r="G27" s="18"/>
      <c r="H27" s="18"/>
      <c r="I27" s="19"/>
      <c r="J27" s="19"/>
      <c r="K27" s="19"/>
    </row>
    <row r="28" spans="1:11" ht="149.25" customHeight="1">
      <c r="A28" s="21">
        <v>4</v>
      </c>
      <c r="B28" s="149" t="s">
        <v>45</v>
      </c>
      <c r="C28" s="146"/>
      <c r="D28" s="147"/>
      <c r="E28" s="13">
        <f>4-(E29+E30+E31)</f>
        <v>4</v>
      </c>
      <c r="F28" s="14">
        <f t="shared" ref="F28:G28" si="4">ROUND(4-(F29+F30+F31),1)</f>
        <v>4</v>
      </c>
      <c r="G28" s="15">
        <f t="shared" si="4"/>
        <v>4</v>
      </c>
      <c r="H28" s="20"/>
      <c r="I28" s="19"/>
      <c r="J28" s="19"/>
      <c r="K28" s="19"/>
    </row>
    <row r="29" spans="1:11" ht="54" customHeight="1">
      <c r="A29" s="16" t="s">
        <v>46</v>
      </c>
      <c r="B29" s="145" t="s">
        <v>47</v>
      </c>
      <c r="C29" s="146"/>
      <c r="D29" s="147"/>
      <c r="E29" s="16"/>
      <c r="F29" s="16"/>
      <c r="G29" s="18"/>
      <c r="H29" s="18"/>
      <c r="I29" s="19"/>
      <c r="J29" s="19"/>
      <c r="K29" s="19"/>
    </row>
    <row r="30" spans="1:11" ht="60.75" customHeight="1">
      <c r="A30" s="16" t="s">
        <v>48</v>
      </c>
      <c r="B30" s="145" t="s">
        <v>49</v>
      </c>
      <c r="C30" s="146"/>
      <c r="D30" s="147"/>
      <c r="E30" s="16"/>
      <c r="F30" s="16"/>
      <c r="G30" s="18"/>
      <c r="H30" s="18"/>
      <c r="I30" s="19"/>
      <c r="J30" s="19"/>
      <c r="K30" s="19"/>
    </row>
    <row r="31" spans="1:11" ht="52.5" customHeight="1">
      <c r="A31" s="16" t="s">
        <v>50</v>
      </c>
      <c r="B31" s="145" t="s">
        <v>51</v>
      </c>
      <c r="C31" s="146"/>
      <c r="D31" s="147"/>
      <c r="E31" s="16"/>
      <c r="F31" s="16"/>
      <c r="G31" s="18"/>
      <c r="H31" s="18"/>
      <c r="I31" s="19"/>
      <c r="J31" s="19"/>
      <c r="K31" s="19"/>
    </row>
    <row r="32" spans="1:11" ht="27.75" customHeight="1">
      <c r="A32" s="9" t="s">
        <v>52</v>
      </c>
      <c r="B32" s="149" t="s">
        <v>339</v>
      </c>
      <c r="C32" s="146"/>
      <c r="D32" s="147"/>
      <c r="E32" s="13">
        <f>E33+E35+E37+E39+E41+E43</f>
        <v>20</v>
      </c>
      <c r="F32" s="14">
        <f t="shared" ref="F32:G32" si="5">ROUND(F33+F35+F37+F39+F41+F43,1)</f>
        <v>15</v>
      </c>
      <c r="G32" s="15">
        <f t="shared" si="5"/>
        <v>0</v>
      </c>
      <c r="H32" s="9"/>
      <c r="I32" s="4"/>
      <c r="J32" s="4"/>
      <c r="K32" s="4"/>
    </row>
    <row r="33" spans="1:11" ht="72.75" customHeight="1">
      <c r="A33" s="16">
        <v>5</v>
      </c>
      <c r="B33" s="149" t="s">
        <v>150</v>
      </c>
      <c r="C33" s="146"/>
      <c r="D33" s="147"/>
      <c r="E33" s="13">
        <v>1</v>
      </c>
      <c r="F33" s="14">
        <f>IF(F34&gt;1,"1",F34)</f>
        <v>1</v>
      </c>
      <c r="G33" s="15">
        <f>G34</f>
        <v>0</v>
      </c>
      <c r="H33" s="16"/>
      <c r="I33" s="17"/>
      <c r="J33" s="17"/>
      <c r="K33" s="17"/>
    </row>
    <row r="34" spans="1:11" ht="117.75" customHeight="1">
      <c r="A34" s="16"/>
      <c r="B34" s="145" t="s">
        <v>151</v>
      </c>
      <c r="C34" s="146"/>
      <c r="D34" s="147"/>
      <c r="E34" s="13"/>
      <c r="F34" s="14">
        <v>1</v>
      </c>
      <c r="G34" s="15"/>
      <c r="H34" s="16"/>
      <c r="I34" s="17"/>
      <c r="J34" s="17"/>
      <c r="K34" s="17"/>
    </row>
    <row r="35" spans="1:11" ht="35.25" customHeight="1">
      <c r="A35" s="16">
        <v>6</v>
      </c>
      <c r="B35" s="149" t="s">
        <v>152</v>
      </c>
      <c r="C35" s="146"/>
      <c r="D35" s="147"/>
      <c r="E35" s="13">
        <v>2</v>
      </c>
      <c r="F35" s="14">
        <f>IF(F36&gt;2,"2",F36)</f>
        <v>2</v>
      </c>
      <c r="G35" s="15">
        <f>G36</f>
        <v>0</v>
      </c>
      <c r="H35" s="16"/>
      <c r="I35" s="17"/>
      <c r="J35" s="17"/>
      <c r="K35" s="17"/>
    </row>
    <row r="36" spans="1:11" ht="60.75" customHeight="1">
      <c r="A36" s="16"/>
      <c r="B36" s="145" t="s">
        <v>153</v>
      </c>
      <c r="C36" s="146"/>
      <c r="D36" s="147"/>
      <c r="E36" s="13"/>
      <c r="F36" s="14">
        <v>2</v>
      </c>
      <c r="G36" s="15"/>
      <c r="H36" s="16"/>
      <c r="I36" s="17"/>
      <c r="J36" s="17"/>
      <c r="K36" s="17"/>
    </row>
    <row r="37" spans="1:11" ht="52.5" customHeight="1">
      <c r="A37" s="16">
        <v>7</v>
      </c>
      <c r="B37" s="149" t="s">
        <v>58</v>
      </c>
      <c r="C37" s="146"/>
      <c r="D37" s="147"/>
      <c r="E37" s="13">
        <v>2</v>
      </c>
      <c r="F37" s="14">
        <f>IF(F38&gt;2,"2",F38)</f>
        <v>2</v>
      </c>
      <c r="G37" s="15">
        <f>G38</f>
        <v>0</v>
      </c>
      <c r="H37" s="16"/>
      <c r="I37" s="17"/>
      <c r="J37" s="17"/>
      <c r="K37" s="17"/>
    </row>
    <row r="38" spans="1:11" ht="68.25" customHeight="1">
      <c r="A38" s="16"/>
      <c r="B38" s="145" t="s">
        <v>155</v>
      </c>
      <c r="C38" s="146"/>
      <c r="D38" s="147"/>
      <c r="E38" s="13"/>
      <c r="F38" s="14">
        <v>2</v>
      </c>
      <c r="G38" s="15"/>
      <c r="H38" s="16"/>
      <c r="I38" s="17"/>
      <c r="J38" s="17"/>
      <c r="K38" s="17"/>
    </row>
    <row r="39" spans="1:11" ht="61.5" customHeight="1">
      <c r="A39" s="16">
        <v>8</v>
      </c>
      <c r="B39" s="149" t="s">
        <v>60</v>
      </c>
      <c r="C39" s="146"/>
      <c r="D39" s="147"/>
      <c r="E39" s="13">
        <v>2</v>
      </c>
      <c r="F39" s="14">
        <f>IF(F40&gt;2,"2",F40)</f>
        <v>2</v>
      </c>
      <c r="G39" s="15">
        <f>G40</f>
        <v>0</v>
      </c>
      <c r="H39" s="16"/>
      <c r="I39" s="17"/>
      <c r="J39" s="17"/>
      <c r="K39" s="17"/>
    </row>
    <row r="40" spans="1:11" ht="70.5" customHeight="1">
      <c r="A40" s="16"/>
      <c r="B40" s="145" t="s">
        <v>156</v>
      </c>
      <c r="C40" s="146"/>
      <c r="D40" s="147"/>
      <c r="E40" s="13"/>
      <c r="F40" s="14">
        <v>2</v>
      </c>
      <c r="G40" s="15"/>
      <c r="H40" s="16"/>
      <c r="I40" s="17"/>
      <c r="J40" s="17"/>
      <c r="K40" s="17"/>
    </row>
    <row r="41" spans="1:11" ht="116.25" customHeight="1">
      <c r="A41" s="16">
        <v>9</v>
      </c>
      <c r="B41" s="149" t="s">
        <v>340</v>
      </c>
      <c r="C41" s="146"/>
      <c r="D41" s="147"/>
      <c r="E41" s="13">
        <v>8</v>
      </c>
      <c r="F41" s="14" t="str">
        <f>IF(F42&gt;=8,"8",IF(F42&lt;8,"0"))</f>
        <v>8</v>
      </c>
      <c r="G41" s="15">
        <f>G42</f>
        <v>0</v>
      </c>
      <c r="H41" s="16"/>
      <c r="I41" s="17"/>
      <c r="J41" s="17"/>
      <c r="K41" s="17"/>
    </row>
    <row r="42" spans="1:11" ht="127.5" customHeight="1">
      <c r="A42" s="16"/>
      <c r="B42" s="145" t="s">
        <v>158</v>
      </c>
      <c r="C42" s="146"/>
      <c r="D42" s="147"/>
      <c r="E42" s="13"/>
      <c r="F42" s="14">
        <v>8</v>
      </c>
      <c r="G42" s="15"/>
      <c r="H42" s="16"/>
      <c r="I42" s="17"/>
      <c r="J42" s="17"/>
      <c r="K42" s="17"/>
    </row>
    <row r="43" spans="1:11" ht="45" customHeight="1">
      <c r="A43" s="16">
        <v>10</v>
      </c>
      <c r="B43" s="149" t="s">
        <v>160</v>
      </c>
      <c r="C43" s="146"/>
      <c r="D43" s="147"/>
      <c r="E43" s="13">
        <v>5</v>
      </c>
      <c r="F43" s="14">
        <f>IF(F44&gt;5,"5",F44)</f>
        <v>0</v>
      </c>
      <c r="G43" s="15">
        <f>G44</f>
        <v>0</v>
      </c>
      <c r="H43" s="16"/>
      <c r="I43" s="17"/>
      <c r="J43" s="17"/>
      <c r="K43" s="17"/>
    </row>
    <row r="44" spans="1:11" ht="156.75" customHeight="1">
      <c r="A44" s="16"/>
      <c r="B44" s="145" t="s">
        <v>161</v>
      </c>
      <c r="C44" s="146"/>
      <c r="D44" s="147"/>
      <c r="E44" s="13"/>
      <c r="F44" s="14"/>
      <c r="G44" s="15"/>
      <c r="H44" s="16"/>
      <c r="I44" s="17"/>
      <c r="J44" s="17"/>
      <c r="K44" s="17"/>
    </row>
    <row r="45" spans="1:11" ht="61.5" customHeight="1">
      <c r="A45" s="9" t="s">
        <v>69</v>
      </c>
      <c r="B45" s="149" t="s">
        <v>341</v>
      </c>
      <c r="C45" s="146"/>
      <c r="D45" s="147"/>
      <c r="E45" s="13">
        <v>60</v>
      </c>
      <c r="F45" s="14">
        <f t="shared" ref="F45:G45" si="6">SUM(F46:F51)</f>
        <v>60</v>
      </c>
      <c r="G45" s="15">
        <f t="shared" si="6"/>
        <v>0</v>
      </c>
      <c r="H45" s="9"/>
      <c r="I45" s="4"/>
      <c r="J45" s="4"/>
      <c r="K45" s="4"/>
    </row>
    <row r="46" spans="1:11" ht="26.25" customHeight="1">
      <c r="A46" s="16"/>
      <c r="B46" s="145" t="s">
        <v>71</v>
      </c>
      <c r="C46" s="146"/>
      <c r="D46" s="147"/>
      <c r="E46" s="16">
        <v>60</v>
      </c>
      <c r="F46" s="16">
        <v>60</v>
      </c>
      <c r="G46" s="16"/>
      <c r="H46" s="16"/>
      <c r="I46" s="17"/>
      <c r="J46" s="17"/>
      <c r="K46" s="17"/>
    </row>
    <row r="47" spans="1:11" ht="26.25" customHeight="1">
      <c r="A47" s="16"/>
      <c r="B47" s="145" t="s">
        <v>72</v>
      </c>
      <c r="C47" s="146"/>
      <c r="D47" s="147"/>
      <c r="E47" s="16">
        <v>50</v>
      </c>
      <c r="F47" s="16"/>
      <c r="G47" s="16"/>
      <c r="H47" s="16"/>
      <c r="I47" s="17"/>
      <c r="J47" s="17"/>
      <c r="K47" s="17"/>
    </row>
    <row r="48" spans="1:11" ht="26.25" customHeight="1">
      <c r="A48" s="16"/>
      <c r="B48" s="145" t="s">
        <v>73</v>
      </c>
      <c r="C48" s="146"/>
      <c r="D48" s="147"/>
      <c r="E48" s="16">
        <v>40</v>
      </c>
      <c r="F48" s="16"/>
      <c r="G48" s="16"/>
      <c r="H48" s="16"/>
      <c r="I48" s="17"/>
      <c r="J48" s="17"/>
      <c r="K48" s="17"/>
    </row>
    <row r="49" spans="1:11" ht="26.25" customHeight="1">
      <c r="A49" s="16"/>
      <c r="B49" s="145" t="s">
        <v>74</v>
      </c>
      <c r="C49" s="146"/>
      <c r="D49" s="147"/>
      <c r="E49" s="16">
        <v>30</v>
      </c>
      <c r="F49" s="16"/>
      <c r="G49" s="16"/>
      <c r="H49" s="16"/>
      <c r="I49" s="17"/>
      <c r="J49" s="17"/>
      <c r="K49" s="17"/>
    </row>
    <row r="50" spans="1:11" ht="26.25" customHeight="1">
      <c r="A50" s="16"/>
      <c r="B50" s="145" t="s">
        <v>75</v>
      </c>
      <c r="C50" s="146"/>
      <c r="D50" s="147"/>
      <c r="E50" s="16">
        <v>20</v>
      </c>
      <c r="F50" s="16"/>
      <c r="G50" s="16"/>
      <c r="H50" s="16"/>
      <c r="I50" s="17"/>
      <c r="J50" s="17"/>
      <c r="K50" s="17"/>
    </row>
    <row r="51" spans="1:11" ht="26.25" customHeight="1">
      <c r="A51" s="16"/>
      <c r="B51" s="145" t="s">
        <v>76</v>
      </c>
      <c r="C51" s="146"/>
      <c r="D51" s="147"/>
      <c r="E51" s="16">
        <v>0</v>
      </c>
      <c r="F51" s="16"/>
      <c r="G51" s="16"/>
      <c r="H51" s="16"/>
      <c r="I51" s="17"/>
      <c r="J51" s="17"/>
      <c r="K51" s="17"/>
    </row>
    <row r="52" spans="1:11" ht="24" customHeight="1">
      <c r="A52" s="9"/>
      <c r="B52" s="148" t="s">
        <v>77</v>
      </c>
      <c r="C52" s="146"/>
      <c r="D52" s="147"/>
      <c r="E52" s="9">
        <f t="shared" ref="E52:G52" si="7">E14+E32+E45</f>
        <v>100</v>
      </c>
      <c r="F52" s="22">
        <f t="shared" si="7"/>
        <v>95</v>
      </c>
      <c r="G52" s="15">
        <f t="shared" si="7"/>
        <v>20</v>
      </c>
      <c r="H52" s="9"/>
      <c r="I52" s="4"/>
      <c r="J52" s="4"/>
      <c r="K52" s="4"/>
    </row>
    <row r="53" spans="1:11" ht="26.25" customHeight="1">
      <c r="A53" s="23"/>
      <c r="B53" s="165" t="s">
        <v>78</v>
      </c>
      <c r="C53" s="146"/>
      <c r="D53" s="147"/>
      <c r="E53" s="23"/>
      <c r="F53" s="23"/>
      <c r="G53" s="23"/>
      <c r="H53" s="23"/>
      <c r="I53" s="1"/>
      <c r="J53" s="1"/>
      <c r="K53" s="1"/>
    </row>
    <row r="54" spans="1:11" ht="53.25" customHeight="1">
      <c r="A54" s="23"/>
      <c r="B54" s="148" t="s">
        <v>342</v>
      </c>
      <c r="C54" s="146"/>
      <c r="D54" s="147"/>
      <c r="E54" s="9">
        <f>E52-E53</f>
        <v>100</v>
      </c>
      <c r="F54" s="22">
        <f t="shared" ref="F54:G54" si="8">ROUND(F52-F53,1)</f>
        <v>95</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50" t="s">
        <v>80</v>
      </c>
      <c r="C56" s="151"/>
      <c r="D56" s="151"/>
      <c r="E56" s="1"/>
      <c r="F56" s="1"/>
      <c r="G56" s="1"/>
      <c r="H56" s="1"/>
      <c r="I56" s="1"/>
      <c r="J56" s="1"/>
      <c r="K56" s="1"/>
    </row>
    <row r="57" spans="1:11" ht="32.25" customHeight="1">
      <c r="A57" s="166" t="s">
        <v>81</v>
      </c>
      <c r="B57" s="159"/>
      <c r="C57" s="167"/>
      <c r="D57" s="170" t="s">
        <v>82</v>
      </c>
      <c r="E57" s="156" t="s">
        <v>83</v>
      </c>
      <c r="F57" s="147"/>
      <c r="G57" s="156" t="s">
        <v>343</v>
      </c>
      <c r="H57" s="147"/>
      <c r="I57" s="6"/>
      <c r="J57" s="6"/>
      <c r="K57" s="6"/>
    </row>
    <row r="58" spans="1:11" ht="15.75" customHeight="1">
      <c r="A58" s="168"/>
      <c r="B58" s="163"/>
      <c r="C58" s="169"/>
      <c r="D58" s="171"/>
      <c r="E58" s="10" t="s">
        <v>85</v>
      </c>
      <c r="F58" s="10" t="s">
        <v>86</v>
      </c>
      <c r="G58" s="10" t="s">
        <v>87</v>
      </c>
      <c r="H58" s="10" t="s">
        <v>88</v>
      </c>
      <c r="I58" s="6"/>
      <c r="J58" s="6"/>
      <c r="K58" s="6"/>
    </row>
    <row r="59" spans="1:11" ht="33.75" customHeight="1">
      <c r="A59" s="160" t="s">
        <v>89</v>
      </c>
      <c r="B59" s="146"/>
      <c r="C59" s="147"/>
      <c r="D59" s="16" t="s">
        <v>90</v>
      </c>
      <c r="E59" s="24">
        <f>IF(AND(90&lt;=F54,F54&lt;100),F54,"")</f>
        <v>95</v>
      </c>
      <c r="F59" s="16" t="str">
        <f>IF(AND(90&lt;=G54,G54&lt;=100),G54,"")</f>
        <v/>
      </c>
      <c r="G59" s="16" t="str">
        <f t="shared" ref="G59:H59" si="9">IF(ISNUMBER(E59)=TRUE,"X","")</f>
        <v>X</v>
      </c>
      <c r="H59" s="16" t="str">
        <f t="shared" si="9"/>
        <v/>
      </c>
      <c r="I59" s="1"/>
      <c r="J59" s="1"/>
      <c r="K59" s="1"/>
    </row>
    <row r="60" spans="1:11" ht="45.75" customHeight="1">
      <c r="A60" s="160" t="s">
        <v>91</v>
      </c>
      <c r="B60" s="146"/>
      <c r="C60" s="147"/>
      <c r="D60" s="16" t="s">
        <v>92</v>
      </c>
      <c r="E60" s="24" t="str">
        <f t="shared" ref="E60:F60" si="10">IF(AND(75&lt;=F54,F54&lt;90),F54,"")</f>
        <v/>
      </c>
      <c r="F60" s="16" t="str">
        <f t="shared" si="10"/>
        <v/>
      </c>
      <c r="G60" s="16" t="str">
        <f t="shared" ref="G60:H60" si="11">IF(ISNUMBER(E60)=TRUE,"X","")</f>
        <v/>
      </c>
      <c r="H60" s="16" t="str">
        <f t="shared" si="11"/>
        <v/>
      </c>
      <c r="I60" s="1"/>
      <c r="J60" s="1"/>
      <c r="K60" s="1"/>
    </row>
    <row r="61" spans="1:11" ht="48" customHeight="1">
      <c r="A61" s="160" t="s">
        <v>93</v>
      </c>
      <c r="B61" s="146"/>
      <c r="C61" s="147"/>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60" t="s">
        <v>95</v>
      </c>
      <c r="B62" s="146"/>
      <c r="C62" s="147"/>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61" t="s">
        <v>215</v>
      </c>
      <c r="E64" s="151"/>
      <c r="F64" s="151"/>
      <c r="G64" s="151"/>
      <c r="H64" s="151"/>
      <c r="I64" s="27"/>
      <c r="J64" s="27"/>
      <c r="K64" s="27"/>
    </row>
    <row r="65" spans="1:11" ht="35.25" customHeight="1">
      <c r="A65" s="4"/>
      <c r="B65" s="4"/>
      <c r="C65" s="4"/>
      <c r="D65" s="29"/>
      <c r="E65" s="153" t="s">
        <v>344</v>
      </c>
      <c r="F65" s="151"/>
      <c r="G65" s="151"/>
      <c r="H65" s="15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345</v>
      </c>
      <c r="G68" s="1"/>
      <c r="H68" s="1"/>
      <c r="I68" s="1"/>
      <c r="J68" s="1"/>
      <c r="K68" s="1"/>
    </row>
    <row r="69" spans="1:11" ht="15.75" customHeight="1">
      <c r="A69" s="1"/>
      <c r="B69" s="2"/>
      <c r="C69" s="1"/>
      <c r="D69" s="1"/>
      <c r="E69" s="1"/>
      <c r="F69" s="1"/>
      <c r="G69" s="1"/>
      <c r="H69" s="1"/>
      <c r="I69" s="1"/>
      <c r="J69" s="1"/>
      <c r="K69" s="1"/>
    </row>
    <row r="70" spans="1:11" ht="24.75" customHeight="1">
      <c r="A70" s="1"/>
      <c r="B70" s="162" t="s">
        <v>100</v>
      </c>
      <c r="C70" s="163"/>
      <c r="D70" s="163"/>
      <c r="E70" s="163"/>
      <c r="F70" s="163"/>
      <c r="G70" s="163"/>
      <c r="H70" s="163"/>
      <c r="I70" s="1"/>
      <c r="J70" s="1"/>
      <c r="K70" s="1"/>
    </row>
    <row r="71" spans="1:11" ht="106.5" customHeight="1">
      <c r="A71" s="1"/>
      <c r="B71" s="157" t="s">
        <v>101</v>
      </c>
      <c r="C71" s="146"/>
      <c r="D71" s="146"/>
      <c r="E71" s="146"/>
      <c r="F71" s="146"/>
      <c r="G71" s="146"/>
      <c r="H71" s="147"/>
      <c r="I71" s="1"/>
      <c r="J71" s="1"/>
      <c r="K71" s="1"/>
    </row>
    <row r="72" spans="1:11" ht="24.75" customHeight="1">
      <c r="A72" s="1"/>
      <c r="B72" s="32"/>
      <c r="C72" s="1"/>
      <c r="D72" s="158" t="s">
        <v>218</v>
      </c>
      <c r="E72" s="159"/>
      <c r="F72" s="159"/>
      <c r="G72" s="159"/>
      <c r="H72" s="159"/>
      <c r="I72" s="1"/>
      <c r="J72" s="1"/>
      <c r="K72" s="1"/>
    </row>
    <row r="73" spans="1:11" ht="21" customHeight="1">
      <c r="A73" s="1"/>
      <c r="B73" s="29"/>
      <c r="C73" s="1"/>
      <c r="D73" s="154" t="s">
        <v>103</v>
      </c>
      <c r="E73" s="151"/>
      <c r="F73" s="151"/>
      <c r="G73" s="151"/>
      <c r="H73" s="15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3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0000"/>
  </sheetPr>
  <dimension ref="A1:K1000"/>
  <sheetViews>
    <sheetView workbookViewId="0"/>
  </sheetViews>
  <sheetFormatPr defaultColWidth="14.42578125" defaultRowHeight="15" customHeight="1"/>
  <cols>
    <col min="1" max="1" width="5.42578125" customWidth="1"/>
    <col min="2" max="2" width="27.140625" customWidth="1"/>
    <col min="3" max="3" width="11" customWidth="1"/>
    <col min="4" max="4" width="10.5703125" customWidth="1"/>
    <col min="5" max="5" width="9.140625" customWidth="1"/>
    <col min="6" max="6" width="10.5703125" customWidth="1"/>
    <col min="7" max="7" width="10.140625" customWidth="1"/>
    <col min="8" max="8" width="16.28515625" customWidth="1"/>
    <col min="9" max="11" width="8.7109375" customWidth="1"/>
  </cols>
  <sheetData>
    <row r="1" spans="1:11" ht="15.75" customHeight="1">
      <c r="A1" s="1"/>
      <c r="B1" s="2"/>
      <c r="C1" s="1"/>
      <c r="D1" s="1"/>
      <c r="E1" s="1"/>
      <c r="F1" s="1"/>
      <c r="G1" s="1"/>
      <c r="H1" s="3" t="s">
        <v>134</v>
      </c>
      <c r="I1" s="1"/>
      <c r="J1" s="1"/>
      <c r="K1" s="1"/>
    </row>
    <row r="2" spans="1:11" ht="48.75" customHeight="1">
      <c r="A2" s="153" t="s">
        <v>346</v>
      </c>
      <c r="B2" s="151"/>
      <c r="C2" s="151"/>
      <c r="D2" s="1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155" t="s">
        <v>347</v>
      </c>
      <c r="B5" s="151"/>
      <c r="C5" s="151"/>
      <c r="D5" s="151"/>
      <c r="E5" s="151"/>
      <c r="F5" s="151"/>
      <c r="G5" s="151"/>
      <c r="H5" s="151"/>
      <c r="I5" s="1"/>
      <c r="J5" s="1"/>
      <c r="K5" s="1"/>
    </row>
    <row r="6" spans="1:11" ht="12" customHeight="1">
      <c r="A6" s="1"/>
      <c r="B6" s="2"/>
      <c r="C6" s="1"/>
      <c r="D6" s="1"/>
      <c r="E6" s="1"/>
      <c r="F6" s="1"/>
      <c r="G6" s="1"/>
      <c r="H6" s="1"/>
      <c r="I6" s="1"/>
      <c r="J6" s="1"/>
      <c r="K6" s="1"/>
    </row>
    <row r="7" spans="1:11" ht="24.75" customHeight="1">
      <c r="A7" s="6"/>
      <c r="B7" s="150" t="s">
        <v>348</v>
      </c>
      <c r="C7" s="151"/>
      <c r="D7" s="151"/>
      <c r="E7" s="151"/>
      <c r="F7" s="151"/>
      <c r="G7" s="151"/>
      <c r="H7" s="151"/>
      <c r="I7" s="6"/>
      <c r="J7" s="6"/>
      <c r="K7" s="6"/>
    </row>
    <row r="8" spans="1:11" ht="19.5" customHeight="1">
      <c r="A8" s="6"/>
      <c r="B8" s="150" t="s">
        <v>138</v>
      </c>
      <c r="C8" s="151"/>
      <c r="D8" s="151"/>
      <c r="E8" s="151"/>
      <c r="F8" s="151"/>
      <c r="G8" s="151"/>
      <c r="H8" s="151"/>
      <c r="I8" s="6"/>
      <c r="J8" s="6"/>
      <c r="K8" s="6"/>
    </row>
    <row r="9" spans="1:11" ht="19.5" customHeight="1">
      <c r="A9" s="6"/>
      <c r="B9" s="150" t="s">
        <v>349</v>
      </c>
      <c r="C9" s="151"/>
      <c r="D9" s="151"/>
      <c r="E9" s="151"/>
      <c r="F9" s="151"/>
      <c r="G9" s="151"/>
      <c r="H9" s="151"/>
      <c r="I9" s="6"/>
      <c r="J9" s="6"/>
      <c r="K9" s="6"/>
    </row>
    <row r="10" spans="1:11" ht="19.5" customHeight="1">
      <c r="A10" s="6"/>
      <c r="B10" s="8" t="s">
        <v>350</v>
      </c>
      <c r="C10" s="8"/>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93.75" customHeight="1">
      <c r="A14" s="9" t="s">
        <v>20</v>
      </c>
      <c r="B14" s="149" t="s">
        <v>351</v>
      </c>
      <c r="C14" s="146"/>
      <c r="D14" s="147"/>
      <c r="E14" s="13">
        <f>E15+E19+E25+E28</f>
        <v>20</v>
      </c>
      <c r="F14" s="14">
        <f t="shared" ref="F14:G14" si="0">ROUND(F15+F19+F25+F28,1)</f>
        <v>20</v>
      </c>
      <c r="G14" s="15">
        <f t="shared" si="0"/>
        <v>20</v>
      </c>
      <c r="H14" s="9"/>
      <c r="I14" s="4"/>
      <c r="J14" s="4"/>
      <c r="K14" s="4"/>
    </row>
    <row r="15" spans="1:11" ht="33.75" customHeight="1">
      <c r="A15" s="16">
        <v>1</v>
      </c>
      <c r="B15" s="149" t="s">
        <v>22</v>
      </c>
      <c r="C15" s="146"/>
      <c r="D15" s="147"/>
      <c r="E15" s="13">
        <f>5-(E16+E17+E18)</f>
        <v>5</v>
      </c>
      <c r="F15" s="14">
        <f t="shared" ref="F15:G15" si="1">ROUND(5-(F16+F17+F18),1)</f>
        <v>5</v>
      </c>
      <c r="G15" s="15">
        <f t="shared" si="1"/>
        <v>5</v>
      </c>
      <c r="H15" s="16"/>
      <c r="I15" s="17"/>
      <c r="J15" s="17"/>
      <c r="K15" s="17"/>
    </row>
    <row r="16" spans="1:11" ht="115.5" customHeight="1">
      <c r="A16" s="16" t="s">
        <v>23</v>
      </c>
      <c r="B16" s="145" t="s">
        <v>24</v>
      </c>
      <c r="C16" s="146"/>
      <c r="D16" s="147"/>
      <c r="E16" s="16"/>
      <c r="F16" s="16"/>
      <c r="G16" s="16"/>
      <c r="H16" s="16"/>
      <c r="I16" s="17"/>
      <c r="J16" s="17"/>
      <c r="K16" s="17"/>
    </row>
    <row r="17" spans="1:11" ht="102" customHeight="1">
      <c r="A17" s="16" t="s">
        <v>25</v>
      </c>
      <c r="B17" s="145" t="s">
        <v>142</v>
      </c>
      <c r="C17" s="146"/>
      <c r="D17" s="147"/>
      <c r="E17" s="16"/>
      <c r="F17" s="16"/>
      <c r="G17" s="18"/>
      <c r="H17" s="18"/>
      <c r="I17" s="19"/>
      <c r="J17" s="19"/>
      <c r="K17" s="19"/>
    </row>
    <row r="18" spans="1:11" ht="92.25" customHeight="1">
      <c r="A18" s="16" t="s">
        <v>27</v>
      </c>
      <c r="B18" s="145" t="s">
        <v>143</v>
      </c>
      <c r="C18" s="146"/>
      <c r="D18" s="147"/>
      <c r="E18" s="16"/>
      <c r="F18" s="16"/>
      <c r="G18" s="18"/>
      <c r="H18" s="18"/>
      <c r="I18" s="19"/>
      <c r="J18" s="19"/>
      <c r="K18" s="19"/>
    </row>
    <row r="19" spans="1:11" ht="52.5" customHeight="1">
      <c r="A19" s="16">
        <v>2</v>
      </c>
      <c r="B19" s="149" t="s">
        <v>29</v>
      </c>
      <c r="C19" s="146"/>
      <c r="D19" s="147"/>
      <c r="E19" s="13">
        <f>6-(E20+E21+E22+E23+E24)</f>
        <v>6</v>
      </c>
      <c r="F19" s="14">
        <f t="shared" ref="F19:G19" si="2">ROUND(6-(F20+F21+F22+F23+F24),1)</f>
        <v>6</v>
      </c>
      <c r="G19" s="15">
        <f t="shared" si="2"/>
        <v>6</v>
      </c>
      <c r="H19" s="20"/>
      <c r="I19" s="19"/>
      <c r="J19" s="19"/>
      <c r="K19" s="19"/>
    </row>
    <row r="20" spans="1:11" ht="39.75" customHeight="1">
      <c r="A20" s="16" t="s">
        <v>30</v>
      </c>
      <c r="B20" s="145" t="s">
        <v>31</v>
      </c>
      <c r="C20" s="146"/>
      <c r="D20" s="147"/>
      <c r="E20" s="16"/>
      <c r="F20" s="16"/>
      <c r="G20" s="18"/>
      <c r="H20" s="18"/>
      <c r="I20" s="19"/>
      <c r="J20" s="19"/>
      <c r="K20" s="19"/>
    </row>
    <row r="21" spans="1:11" ht="57" customHeight="1">
      <c r="A21" s="16" t="s">
        <v>32</v>
      </c>
      <c r="B21" s="145" t="s">
        <v>33</v>
      </c>
      <c r="C21" s="146"/>
      <c r="D21" s="147"/>
      <c r="E21" s="16"/>
      <c r="F21" s="16"/>
      <c r="G21" s="34"/>
      <c r="H21" s="18"/>
      <c r="I21" s="19"/>
      <c r="J21" s="19"/>
      <c r="K21" s="19"/>
    </row>
    <row r="22" spans="1:11" ht="52.5" customHeight="1">
      <c r="A22" s="16" t="s">
        <v>34</v>
      </c>
      <c r="B22" s="145" t="s">
        <v>352</v>
      </c>
      <c r="C22" s="146"/>
      <c r="D22" s="147"/>
      <c r="E22" s="16"/>
      <c r="F22" s="16"/>
      <c r="G22" s="35"/>
      <c r="H22" s="18"/>
      <c r="I22" s="19"/>
      <c r="J22" s="19"/>
      <c r="K22" s="19"/>
    </row>
    <row r="23" spans="1:11" ht="70.5" customHeight="1">
      <c r="A23" s="16" t="s">
        <v>36</v>
      </c>
      <c r="B23" s="145" t="s">
        <v>145</v>
      </c>
      <c r="C23" s="146"/>
      <c r="D23" s="147"/>
      <c r="E23" s="16"/>
      <c r="F23" s="16"/>
      <c r="G23" s="35"/>
      <c r="H23" s="18"/>
      <c r="I23" s="19"/>
      <c r="J23" s="19"/>
      <c r="K23" s="19"/>
    </row>
    <row r="24" spans="1:11" ht="42.75" customHeight="1">
      <c r="A24" s="16" t="s">
        <v>38</v>
      </c>
      <c r="B24" s="145" t="s">
        <v>146</v>
      </c>
      <c r="C24" s="146"/>
      <c r="D24" s="147"/>
      <c r="E24" s="16"/>
      <c r="F24" s="16"/>
      <c r="G24" s="18"/>
      <c r="H24" s="18"/>
      <c r="I24" s="19"/>
      <c r="J24" s="19"/>
      <c r="K24" s="19"/>
    </row>
    <row r="25" spans="1:11" ht="60.75" customHeight="1">
      <c r="A25" s="16">
        <v>3</v>
      </c>
      <c r="B25" s="149" t="s">
        <v>40</v>
      </c>
      <c r="C25" s="146"/>
      <c r="D25" s="147"/>
      <c r="E25" s="13">
        <f>5-(E26+E27)</f>
        <v>5</v>
      </c>
      <c r="F25" s="14">
        <f t="shared" ref="F25:G25" si="3">ROUND(5-(F26+F27),1)</f>
        <v>5</v>
      </c>
      <c r="G25" s="15">
        <f t="shared" si="3"/>
        <v>5</v>
      </c>
      <c r="H25" s="16"/>
      <c r="I25" s="17"/>
      <c r="J25" s="17"/>
      <c r="K25" s="17"/>
    </row>
    <row r="26" spans="1:11" ht="100.5" customHeight="1">
      <c r="A26" s="16" t="s">
        <v>41</v>
      </c>
      <c r="B26" s="145" t="s">
        <v>353</v>
      </c>
      <c r="C26" s="146"/>
      <c r="D26" s="147"/>
      <c r="E26" s="16"/>
      <c r="F26" s="16"/>
      <c r="G26" s="18"/>
      <c r="H26" s="18"/>
      <c r="I26" s="19"/>
      <c r="J26" s="19"/>
      <c r="K26" s="19"/>
    </row>
    <row r="27" spans="1:11" ht="54.75" customHeight="1">
      <c r="A27" s="16" t="s">
        <v>43</v>
      </c>
      <c r="B27" s="145" t="s">
        <v>354</v>
      </c>
      <c r="C27" s="146"/>
      <c r="D27" s="147"/>
      <c r="E27" s="16"/>
      <c r="F27" s="16"/>
      <c r="G27" s="18"/>
      <c r="H27" s="18"/>
      <c r="I27" s="19"/>
      <c r="J27" s="19"/>
      <c r="K27" s="19"/>
    </row>
    <row r="28" spans="1:11" ht="149.25" customHeight="1">
      <c r="A28" s="21">
        <v>4</v>
      </c>
      <c r="B28" s="149" t="s">
        <v>45</v>
      </c>
      <c r="C28" s="146"/>
      <c r="D28" s="147"/>
      <c r="E28" s="13">
        <f>4-(E29+E30+E31)</f>
        <v>4</v>
      </c>
      <c r="F28" s="14">
        <f t="shared" ref="F28:G28" si="4">ROUND(4-(F29+F30+F31),1)</f>
        <v>4</v>
      </c>
      <c r="G28" s="15">
        <f t="shared" si="4"/>
        <v>4</v>
      </c>
      <c r="H28" s="20"/>
      <c r="I28" s="19"/>
      <c r="J28" s="19"/>
      <c r="K28" s="19"/>
    </row>
    <row r="29" spans="1:11" ht="54" customHeight="1">
      <c r="A29" s="16" t="s">
        <v>46</v>
      </c>
      <c r="B29" s="145" t="s">
        <v>47</v>
      </c>
      <c r="C29" s="146"/>
      <c r="D29" s="147"/>
      <c r="E29" s="16"/>
      <c r="F29" s="16"/>
      <c r="G29" s="18"/>
      <c r="H29" s="18"/>
      <c r="I29" s="19"/>
      <c r="J29" s="19"/>
      <c r="K29" s="19"/>
    </row>
    <row r="30" spans="1:11" ht="60.75" customHeight="1">
      <c r="A30" s="16" t="s">
        <v>48</v>
      </c>
      <c r="B30" s="145" t="s">
        <v>49</v>
      </c>
      <c r="C30" s="146"/>
      <c r="D30" s="147"/>
      <c r="E30" s="16"/>
      <c r="F30" s="16"/>
      <c r="G30" s="18"/>
      <c r="H30" s="18"/>
      <c r="I30" s="19"/>
      <c r="J30" s="19"/>
      <c r="K30" s="19"/>
    </row>
    <row r="31" spans="1:11" ht="52.5" customHeight="1">
      <c r="A31" s="16" t="s">
        <v>50</v>
      </c>
      <c r="B31" s="145" t="s">
        <v>51</v>
      </c>
      <c r="C31" s="146"/>
      <c r="D31" s="147"/>
      <c r="E31" s="16"/>
      <c r="F31" s="16"/>
      <c r="G31" s="18"/>
      <c r="H31" s="18"/>
      <c r="I31" s="19"/>
      <c r="J31" s="19"/>
      <c r="K31" s="19"/>
    </row>
    <row r="32" spans="1:11" ht="27.75" customHeight="1">
      <c r="A32" s="9" t="s">
        <v>52</v>
      </c>
      <c r="B32" s="149" t="s">
        <v>355</v>
      </c>
      <c r="C32" s="146"/>
      <c r="D32" s="147"/>
      <c r="E32" s="13">
        <f>E33+E35+E37+E39+E41+E43</f>
        <v>20</v>
      </c>
      <c r="F32" s="14">
        <f t="shared" ref="F32:G32" si="5">ROUND(F33+F35+F37+F39+F41+F43,1)</f>
        <v>5</v>
      </c>
      <c r="G32" s="15">
        <f t="shared" si="5"/>
        <v>0</v>
      </c>
      <c r="H32" s="9"/>
      <c r="I32" s="4"/>
      <c r="J32" s="4"/>
      <c r="K32" s="4"/>
    </row>
    <row r="33" spans="1:11" ht="72.75" customHeight="1">
      <c r="A33" s="16">
        <v>5</v>
      </c>
      <c r="B33" s="149" t="s">
        <v>150</v>
      </c>
      <c r="C33" s="146"/>
      <c r="D33" s="147"/>
      <c r="E33" s="13">
        <v>1</v>
      </c>
      <c r="F33" s="14">
        <f>IF(F34&gt;1,"1",F34)</f>
        <v>1</v>
      </c>
      <c r="G33" s="15">
        <f>G34</f>
        <v>0</v>
      </c>
      <c r="H33" s="16"/>
      <c r="I33" s="17"/>
      <c r="J33" s="17"/>
      <c r="K33" s="17"/>
    </row>
    <row r="34" spans="1:11" ht="117.75" customHeight="1">
      <c r="A34" s="16"/>
      <c r="B34" s="145" t="s">
        <v>151</v>
      </c>
      <c r="C34" s="146"/>
      <c r="D34" s="147"/>
      <c r="E34" s="13"/>
      <c r="F34" s="14">
        <v>1</v>
      </c>
      <c r="G34" s="15"/>
      <c r="H34" s="16"/>
      <c r="I34" s="17"/>
      <c r="J34" s="17"/>
      <c r="K34" s="17"/>
    </row>
    <row r="35" spans="1:11" ht="35.25" customHeight="1">
      <c r="A35" s="16">
        <v>6</v>
      </c>
      <c r="B35" s="149" t="s">
        <v>152</v>
      </c>
      <c r="C35" s="146"/>
      <c r="D35" s="147"/>
      <c r="E35" s="13">
        <v>2</v>
      </c>
      <c r="F35" s="14">
        <v>0</v>
      </c>
      <c r="G35" s="15">
        <f>G36</f>
        <v>0</v>
      </c>
      <c r="H35" s="16"/>
      <c r="I35" s="17"/>
      <c r="J35" s="17"/>
      <c r="K35" s="17"/>
    </row>
    <row r="36" spans="1:11" ht="60.75" customHeight="1">
      <c r="A36" s="16"/>
      <c r="B36" s="145" t="s">
        <v>153</v>
      </c>
      <c r="C36" s="146"/>
      <c r="D36" s="147"/>
      <c r="E36" s="13"/>
      <c r="F36" s="14"/>
      <c r="G36" s="15"/>
      <c r="H36" s="16"/>
      <c r="I36" s="17"/>
      <c r="J36" s="17"/>
      <c r="K36" s="17"/>
    </row>
    <row r="37" spans="1:11" ht="52.5" customHeight="1">
      <c r="A37" s="16">
        <v>7</v>
      </c>
      <c r="B37" s="149" t="s">
        <v>58</v>
      </c>
      <c r="C37" s="146"/>
      <c r="D37" s="147"/>
      <c r="E37" s="13">
        <v>2</v>
      </c>
      <c r="F37" s="14">
        <f>IF(F38&gt;2,"2",F38)</f>
        <v>2</v>
      </c>
      <c r="G37" s="15">
        <f>G38</f>
        <v>0</v>
      </c>
      <c r="H37" s="16"/>
      <c r="I37" s="17"/>
      <c r="J37" s="17"/>
      <c r="K37" s="17"/>
    </row>
    <row r="38" spans="1:11" ht="68.25" customHeight="1">
      <c r="A38" s="16"/>
      <c r="B38" s="145" t="s">
        <v>155</v>
      </c>
      <c r="C38" s="146"/>
      <c r="D38" s="147"/>
      <c r="E38" s="13"/>
      <c r="F38" s="14">
        <v>2</v>
      </c>
      <c r="G38" s="15"/>
      <c r="H38" s="16"/>
      <c r="I38" s="17"/>
      <c r="J38" s="17"/>
      <c r="K38" s="17"/>
    </row>
    <row r="39" spans="1:11" ht="61.5" customHeight="1">
      <c r="A39" s="16">
        <v>8</v>
      </c>
      <c r="B39" s="149" t="s">
        <v>60</v>
      </c>
      <c r="C39" s="146"/>
      <c r="D39" s="147"/>
      <c r="E39" s="13">
        <v>2</v>
      </c>
      <c r="F39" s="14">
        <f>IF(F40&gt;2,"2",F40)</f>
        <v>2</v>
      </c>
      <c r="G39" s="15">
        <f>G40</f>
        <v>0</v>
      </c>
      <c r="H39" s="16"/>
      <c r="I39" s="17"/>
      <c r="J39" s="17"/>
      <c r="K39" s="17"/>
    </row>
    <row r="40" spans="1:11" ht="70.5" customHeight="1">
      <c r="A40" s="16"/>
      <c r="B40" s="145" t="s">
        <v>156</v>
      </c>
      <c r="C40" s="146"/>
      <c r="D40" s="147"/>
      <c r="E40" s="13"/>
      <c r="F40" s="14">
        <v>2</v>
      </c>
      <c r="G40" s="15"/>
      <c r="H40" s="16"/>
      <c r="I40" s="17"/>
      <c r="J40" s="17"/>
      <c r="K40" s="17"/>
    </row>
    <row r="41" spans="1:11" ht="116.25" customHeight="1">
      <c r="A41" s="16">
        <v>9</v>
      </c>
      <c r="B41" s="149" t="s">
        <v>356</v>
      </c>
      <c r="C41" s="146"/>
      <c r="D41" s="147"/>
      <c r="E41" s="13">
        <v>8</v>
      </c>
      <c r="F41" s="14">
        <v>0</v>
      </c>
      <c r="G41" s="15">
        <f>G42</f>
        <v>0</v>
      </c>
      <c r="H41" s="16"/>
      <c r="I41" s="17"/>
      <c r="J41" s="17"/>
      <c r="K41" s="17"/>
    </row>
    <row r="42" spans="1:11" ht="127.5" customHeight="1">
      <c r="A42" s="16"/>
      <c r="B42" s="145" t="s">
        <v>158</v>
      </c>
      <c r="C42" s="146"/>
      <c r="D42" s="147"/>
      <c r="E42" s="13"/>
      <c r="F42" s="14">
        <v>0</v>
      </c>
      <c r="G42" s="15"/>
      <c r="H42" s="16"/>
      <c r="I42" s="17"/>
      <c r="J42" s="17"/>
      <c r="K42" s="17"/>
    </row>
    <row r="43" spans="1:11" ht="45" customHeight="1">
      <c r="A43" s="16">
        <v>10</v>
      </c>
      <c r="B43" s="149" t="s">
        <v>160</v>
      </c>
      <c r="C43" s="146"/>
      <c r="D43" s="147"/>
      <c r="E43" s="13">
        <v>5</v>
      </c>
      <c r="F43" s="14">
        <f>IF(F44&gt;5,"5",F44)</f>
        <v>0</v>
      </c>
      <c r="G43" s="15">
        <f>G44</f>
        <v>0</v>
      </c>
      <c r="H43" s="16"/>
      <c r="I43" s="17"/>
      <c r="J43" s="17"/>
      <c r="K43" s="17"/>
    </row>
    <row r="44" spans="1:11" ht="156.75" customHeight="1">
      <c r="A44" s="16"/>
      <c r="B44" s="145" t="s">
        <v>161</v>
      </c>
      <c r="C44" s="146"/>
      <c r="D44" s="147"/>
      <c r="E44" s="13"/>
      <c r="F44" s="14"/>
      <c r="G44" s="15"/>
      <c r="H44" s="16"/>
      <c r="I44" s="17"/>
      <c r="J44" s="17"/>
      <c r="K44" s="17"/>
    </row>
    <row r="45" spans="1:11" ht="61.5" customHeight="1">
      <c r="A45" s="9" t="s">
        <v>69</v>
      </c>
      <c r="B45" s="149" t="s">
        <v>357</v>
      </c>
      <c r="C45" s="146"/>
      <c r="D45" s="147"/>
      <c r="E45" s="13">
        <v>60</v>
      </c>
      <c r="F45" s="14">
        <f t="shared" ref="F45:G45" si="6">SUM(F46:F51)</f>
        <v>60</v>
      </c>
      <c r="G45" s="15">
        <f t="shared" si="6"/>
        <v>0</v>
      </c>
      <c r="H45" s="9"/>
      <c r="I45" s="4"/>
      <c r="J45" s="4"/>
      <c r="K45" s="4"/>
    </row>
    <row r="46" spans="1:11" ht="26.25" customHeight="1">
      <c r="A46" s="16"/>
      <c r="B46" s="145" t="s">
        <v>71</v>
      </c>
      <c r="C46" s="146"/>
      <c r="D46" s="147"/>
      <c r="E46" s="16">
        <v>60</v>
      </c>
      <c r="F46" s="16">
        <v>60</v>
      </c>
      <c r="G46" s="16"/>
      <c r="H46" s="16"/>
      <c r="I46" s="17"/>
      <c r="J46" s="17"/>
      <c r="K46" s="17"/>
    </row>
    <row r="47" spans="1:11" ht="26.25" customHeight="1">
      <c r="A47" s="16"/>
      <c r="B47" s="145" t="s">
        <v>72</v>
      </c>
      <c r="C47" s="146"/>
      <c r="D47" s="147"/>
      <c r="E47" s="16">
        <v>50</v>
      </c>
      <c r="F47" s="16"/>
      <c r="G47" s="16"/>
      <c r="H47" s="16"/>
      <c r="I47" s="17"/>
      <c r="J47" s="17"/>
      <c r="K47" s="17"/>
    </row>
    <row r="48" spans="1:11" ht="26.25" customHeight="1">
      <c r="A48" s="16"/>
      <c r="B48" s="145" t="s">
        <v>73</v>
      </c>
      <c r="C48" s="146"/>
      <c r="D48" s="147"/>
      <c r="E48" s="16">
        <v>40</v>
      </c>
      <c r="F48" s="16"/>
      <c r="G48" s="16"/>
      <c r="H48" s="16"/>
      <c r="I48" s="17"/>
      <c r="J48" s="17"/>
      <c r="K48" s="17"/>
    </row>
    <row r="49" spans="1:11" ht="26.25" customHeight="1">
      <c r="A49" s="16"/>
      <c r="B49" s="145" t="s">
        <v>74</v>
      </c>
      <c r="C49" s="146"/>
      <c r="D49" s="147"/>
      <c r="E49" s="16">
        <v>30</v>
      </c>
      <c r="F49" s="16"/>
      <c r="G49" s="16"/>
      <c r="H49" s="16"/>
      <c r="I49" s="17"/>
      <c r="J49" s="17"/>
      <c r="K49" s="17"/>
    </row>
    <row r="50" spans="1:11" ht="26.25" customHeight="1">
      <c r="A50" s="16"/>
      <c r="B50" s="145" t="s">
        <v>75</v>
      </c>
      <c r="C50" s="146"/>
      <c r="D50" s="147"/>
      <c r="E50" s="16">
        <v>20</v>
      </c>
      <c r="F50" s="16"/>
      <c r="G50" s="16"/>
      <c r="H50" s="16"/>
      <c r="I50" s="17"/>
      <c r="J50" s="17"/>
      <c r="K50" s="17"/>
    </row>
    <row r="51" spans="1:11" ht="26.25" customHeight="1">
      <c r="A51" s="16"/>
      <c r="B51" s="145" t="s">
        <v>76</v>
      </c>
      <c r="C51" s="146"/>
      <c r="D51" s="147"/>
      <c r="E51" s="16">
        <v>0</v>
      </c>
      <c r="F51" s="16"/>
      <c r="G51" s="16"/>
      <c r="H51" s="16"/>
      <c r="I51" s="17"/>
      <c r="J51" s="17"/>
      <c r="K51" s="17"/>
    </row>
    <row r="52" spans="1:11" ht="24" customHeight="1">
      <c r="A52" s="9"/>
      <c r="B52" s="148" t="s">
        <v>77</v>
      </c>
      <c r="C52" s="146"/>
      <c r="D52" s="147"/>
      <c r="E52" s="9">
        <f t="shared" ref="E52:G52" si="7">E14+E32+E45</f>
        <v>100</v>
      </c>
      <c r="F52" s="22">
        <f t="shared" si="7"/>
        <v>85</v>
      </c>
      <c r="G52" s="15">
        <f t="shared" si="7"/>
        <v>20</v>
      </c>
      <c r="H52" s="9"/>
      <c r="I52" s="4"/>
      <c r="J52" s="4"/>
      <c r="K52" s="4"/>
    </row>
    <row r="53" spans="1:11" ht="26.25" customHeight="1">
      <c r="A53" s="23"/>
      <c r="B53" s="165" t="s">
        <v>78</v>
      </c>
      <c r="C53" s="146"/>
      <c r="D53" s="147"/>
      <c r="E53" s="23"/>
      <c r="F53" s="23"/>
      <c r="G53" s="23"/>
      <c r="H53" s="23"/>
      <c r="I53" s="1"/>
      <c r="J53" s="1"/>
      <c r="K53" s="1"/>
    </row>
    <row r="54" spans="1:11" ht="53.25" customHeight="1">
      <c r="A54" s="23"/>
      <c r="B54" s="148" t="s">
        <v>358</v>
      </c>
      <c r="C54" s="146"/>
      <c r="D54" s="147"/>
      <c r="E54" s="9">
        <f>E52-E53</f>
        <v>100</v>
      </c>
      <c r="F54" s="22">
        <f t="shared" ref="F54:G54" si="8">ROUND(F52-F53,1)</f>
        <v>85</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50" t="s">
        <v>80</v>
      </c>
      <c r="C56" s="151"/>
      <c r="D56" s="151"/>
      <c r="E56" s="1"/>
      <c r="F56" s="1"/>
      <c r="G56" s="1"/>
      <c r="H56" s="1"/>
      <c r="I56" s="1"/>
      <c r="J56" s="1"/>
      <c r="K56" s="1"/>
    </row>
    <row r="57" spans="1:11" ht="32.25" customHeight="1">
      <c r="A57" s="166" t="s">
        <v>81</v>
      </c>
      <c r="B57" s="159"/>
      <c r="C57" s="167"/>
      <c r="D57" s="170" t="s">
        <v>82</v>
      </c>
      <c r="E57" s="156" t="s">
        <v>83</v>
      </c>
      <c r="F57" s="147"/>
      <c r="G57" s="156" t="s">
        <v>359</v>
      </c>
      <c r="H57" s="147"/>
      <c r="I57" s="6"/>
      <c r="J57" s="6"/>
      <c r="K57" s="6"/>
    </row>
    <row r="58" spans="1:11" ht="15.75" customHeight="1">
      <c r="A58" s="168"/>
      <c r="B58" s="163"/>
      <c r="C58" s="169"/>
      <c r="D58" s="171"/>
      <c r="E58" s="10" t="s">
        <v>85</v>
      </c>
      <c r="F58" s="10" t="s">
        <v>86</v>
      </c>
      <c r="G58" s="10" t="s">
        <v>87</v>
      </c>
      <c r="H58" s="10" t="s">
        <v>88</v>
      </c>
      <c r="I58" s="6"/>
      <c r="J58" s="6"/>
      <c r="K58" s="6"/>
    </row>
    <row r="59" spans="1:11" ht="33.75" customHeight="1">
      <c r="A59" s="160" t="s">
        <v>89</v>
      </c>
      <c r="B59" s="146"/>
      <c r="C59" s="147"/>
      <c r="D59" s="16" t="s">
        <v>90</v>
      </c>
      <c r="E59" s="24" t="str">
        <f>IF(AND(90&lt;=F54,F54&lt;100),F54,"")</f>
        <v/>
      </c>
      <c r="F59" s="16" t="str">
        <f>IF(AND(90&lt;=G54,G54&lt;=100),G54,"")</f>
        <v/>
      </c>
      <c r="G59" s="16" t="str">
        <f t="shared" ref="G59:H59" si="9">IF(ISNUMBER(E59)=TRUE,"X","")</f>
        <v/>
      </c>
      <c r="H59" s="16" t="str">
        <f t="shared" si="9"/>
        <v/>
      </c>
      <c r="I59" s="1"/>
      <c r="J59" s="1"/>
      <c r="K59" s="1"/>
    </row>
    <row r="60" spans="1:11" ht="45.75" customHeight="1">
      <c r="A60" s="160" t="s">
        <v>91</v>
      </c>
      <c r="B60" s="146"/>
      <c r="C60" s="147"/>
      <c r="D60" s="16" t="s">
        <v>92</v>
      </c>
      <c r="E60" s="24">
        <f t="shared" ref="E60:F60" si="10">IF(AND(75&lt;=F54,F54&lt;90),F54,"")</f>
        <v>85</v>
      </c>
      <c r="F60" s="16" t="str">
        <f t="shared" si="10"/>
        <v/>
      </c>
      <c r="G60" s="16" t="str">
        <f t="shared" ref="G60:H60" si="11">IF(ISNUMBER(E60)=TRUE,"X","")</f>
        <v>X</v>
      </c>
      <c r="H60" s="16" t="str">
        <f t="shared" si="11"/>
        <v/>
      </c>
      <c r="I60" s="1"/>
      <c r="J60" s="1"/>
      <c r="K60" s="1"/>
    </row>
    <row r="61" spans="1:11" ht="48" customHeight="1">
      <c r="A61" s="160" t="s">
        <v>93</v>
      </c>
      <c r="B61" s="146"/>
      <c r="C61" s="147"/>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60" t="s">
        <v>95</v>
      </c>
      <c r="B62" s="146"/>
      <c r="C62" s="147"/>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61" t="s">
        <v>200</v>
      </c>
      <c r="E64" s="151"/>
      <c r="F64" s="151"/>
      <c r="G64" s="151"/>
      <c r="H64" s="151"/>
      <c r="I64" s="27"/>
      <c r="J64" s="27"/>
      <c r="K64" s="27"/>
    </row>
    <row r="65" spans="1:11" ht="35.25" customHeight="1">
      <c r="A65" s="4"/>
      <c r="B65" s="4"/>
      <c r="C65" s="4"/>
      <c r="D65" s="29"/>
      <c r="E65" s="153" t="s">
        <v>360</v>
      </c>
      <c r="F65" s="151"/>
      <c r="G65" s="151"/>
      <c r="H65" s="15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361</v>
      </c>
      <c r="G68" s="1"/>
      <c r="H68" s="1"/>
      <c r="I68" s="1"/>
      <c r="J68" s="1"/>
      <c r="K68" s="1"/>
    </row>
    <row r="69" spans="1:11" ht="15.75" customHeight="1">
      <c r="A69" s="1"/>
      <c r="B69" s="2"/>
      <c r="C69" s="1"/>
      <c r="D69" s="1"/>
      <c r="E69" s="1"/>
      <c r="F69" s="1"/>
      <c r="G69" s="1"/>
      <c r="H69" s="1"/>
      <c r="I69" s="1"/>
      <c r="J69" s="1"/>
      <c r="K69" s="1"/>
    </row>
    <row r="70" spans="1:11" ht="24.75" customHeight="1">
      <c r="A70" s="1"/>
      <c r="B70" s="162" t="s">
        <v>100</v>
      </c>
      <c r="C70" s="163"/>
      <c r="D70" s="163"/>
      <c r="E70" s="163"/>
      <c r="F70" s="163"/>
      <c r="G70" s="163"/>
      <c r="H70" s="163"/>
      <c r="I70" s="1"/>
      <c r="J70" s="1"/>
      <c r="K70" s="1"/>
    </row>
    <row r="71" spans="1:11" ht="106.5" customHeight="1">
      <c r="A71" s="1"/>
      <c r="B71" s="157" t="s">
        <v>101</v>
      </c>
      <c r="C71" s="146"/>
      <c r="D71" s="146"/>
      <c r="E71" s="146"/>
      <c r="F71" s="146"/>
      <c r="G71" s="146"/>
      <c r="H71" s="147"/>
      <c r="I71" s="1"/>
      <c r="J71" s="1"/>
      <c r="K71" s="1"/>
    </row>
    <row r="72" spans="1:11" ht="24.75" customHeight="1">
      <c r="A72" s="1"/>
      <c r="B72" s="32"/>
      <c r="C72" s="1"/>
      <c r="D72" s="158" t="s">
        <v>362</v>
      </c>
      <c r="E72" s="159"/>
      <c r="F72" s="159"/>
      <c r="G72" s="159"/>
      <c r="H72" s="159"/>
      <c r="I72" s="1"/>
      <c r="J72" s="1"/>
      <c r="K72" s="1"/>
    </row>
    <row r="73" spans="1:11" ht="21" customHeight="1">
      <c r="A73" s="1"/>
      <c r="B73" s="29"/>
      <c r="C73" s="1"/>
      <c r="D73" s="154" t="s">
        <v>103</v>
      </c>
      <c r="E73" s="151"/>
      <c r="F73" s="151"/>
      <c r="G73" s="151"/>
      <c r="H73" s="15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4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1" right="0.1" top="0.45" bottom="0.62" header="0" footer="0"/>
  <pageSetup paperSize="9" orientation="portrai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0000"/>
  </sheetPr>
  <dimension ref="A1:K1000"/>
  <sheetViews>
    <sheetView workbookViewId="0"/>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8" width="10.140625" customWidth="1"/>
    <col min="9" max="11" width="8.7109375" customWidth="1"/>
  </cols>
  <sheetData>
    <row r="1" spans="1:11" ht="15.75" customHeight="1">
      <c r="A1" s="1"/>
      <c r="B1" s="2"/>
      <c r="C1" s="1"/>
      <c r="D1" s="1"/>
      <c r="E1" s="1"/>
      <c r="F1" s="1"/>
      <c r="G1" s="1"/>
      <c r="H1" s="3" t="s">
        <v>134</v>
      </c>
      <c r="I1" s="1"/>
      <c r="J1" s="1"/>
      <c r="K1" s="1"/>
    </row>
    <row r="2" spans="1:11" ht="48.75" customHeight="1">
      <c r="A2" s="153" t="s">
        <v>363</v>
      </c>
      <c r="B2" s="151"/>
      <c r="C2" s="151"/>
      <c r="D2" s="1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155" t="s">
        <v>186</v>
      </c>
      <c r="B5" s="151"/>
      <c r="C5" s="151"/>
      <c r="D5" s="151"/>
      <c r="E5" s="151"/>
      <c r="F5" s="151"/>
      <c r="G5" s="151"/>
      <c r="H5" s="151"/>
      <c r="I5" s="1"/>
      <c r="J5" s="1"/>
      <c r="K5" s="1"/>
    </row>
    <row r="6" spans="1:11" ht="12" customHeight="1">
      <c r="A6" s="1"/>
      <c r="B6" s="2"/>
      <c r="C6" s="1"/>
      <c r="D6" s="1"/>
      <c r="E6" s="1"/>
      <c r="F6" s="1"/>
      <c r="G6" s="1"/>
      <c r="H6" s="1"/>
      <c r="I6" s="1"/>
      <c r="J6" s="1"/>
      <c r="K6" s="1"/>
    </row>
    <row r="7" spans="1:11" ht="24.75" customHeight="1">
      <c r="A7" s="6"/>
      <c r="B7" s="150" t="s">
        <v>364</v>
      </c>
      <c r="C7" s="151"/>
      <c r="D7" s="151"/>
      <c r="E7" s="151"/>
      <c r="F7" s="151"/>
      <c r="G7" s="151"/>
      <c r="H7" s="151"/>
      <c r="I7" s="6"/>
      <c r="J7" s="6"/>
      <c r="K7" s="6"/>
    </row>
    <row r="8" spans="1:11" ht="19.5" customHeight="1">
      <c r="A8" s="6"/>
      <c r="B8" s="150" t="s">
        <v>138</v>
      </c>
      <c r="C8" s="151"/>
      <c r="D8" s="151"/>
      <c r="E8" s="151"/>
      <c r="F8" s="151"/>
      <c r="G8" s="151"/>
      <c r="H8" s="151"/>
      <c r="I8" s="6"/>
      <c r="J8" s="6"/>
      <c r="K8" s="6"/>
    </row>
    <row r="9" spans="1:11" ht="19.5" customHeight="1">
      <c r="A9" s="6"/>
      <c r="B9" s="150" t="s">
        <v>365</v>
      </c>
      <c r="C9" s="151"/>
      <c r="D9" s="151"/>
      <c r="E9" s="151"/>
      <c r="F9" s="151"/>
      <c r="G9" s="151"/>
      <c r="H9" s="151"/>
      <c r="I9" s="6"/>
      <c r="J9" s="6"/>
      <c r="K9" s="6"/>
    </row>
    <row r="10" spans="1:11" ht="19.5" customHeight="1">
      <c r="A10" s="6"/>
      <c r="B10" s="8" t="s">
        <v>366</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93.75" customHeight="1">
      <c r="A14" s="9" t="s">
        <v>20</v>
      </c>
      <c r="B14" s="149" t="s">
        <v>367</v>
      </c>
      <c r="C14" s="146"/>
      <c r="D14" s="147"/>
      <c r="E14" s="13">
        <f>E15+E19+E25+E28</f>
        <v>20</v>
      </c>
      <c r="F14" s="14">
        <f t="shared" ref="F14:G14" si="0">ROUND(F15+F19+F25+F28,1)</f>
        <v>20</v>
      </c>
      <c r="G14" s="15">
        <f t="shared" si="0"/>
        <v>20</v>
      </c>
      <c r="H14" s="9"/>
      <c r="I14" s="4"/>
      <c r="J14" s="4"/>
      <c r="K14" s="4"/>
    </row>
    <row r="15" spans="1:11" ht="33.75" customHeight="1">
      <c r="A15" s="16">
        <v>1</v>
      </c>
      <c r="B15" s="149" t="s">
        <v>22</v>
      </c>
      <c r="C15" s="146"/>
      <c r="D15" s="147"/>
      <c r="E15" s="13">
        <f>5-(E16+E17+E18)</f>
        <v>5</v>
      </c>
      <c r="F15" s="14">
        <f t="shared" ref="F15:G15" si="1">ROUND(5-(F16+F17+F18),1)</f>
        <v>5</v>
      </c>
      <c r="G15" s="15">
        <f t="shared" si="1"/>
        <v>5</v>
      </c>
      <c r="H15" s="16"/>
      <c r="I15" s="17"/>
      <c r="J15" s="17"/>
      <c r="K15" s="17"/>
    </row>
    <row r="16" spans="1:11" ht="115.5" customHeight="1">
      <c r="A16" s="16" t="s">
        <v>23</v>
      </c>
      <c r="B16" s="145" t="s">
        <v>24</v>
      </c>
      <c r="C16" s="146"/>
      <c r="D16" s="147"/>
      <c r="E16" s="16"/>
      <c r="F16" s="16"/>
      <c r="G16" s="16"/>
      <c r="H16" s="16"/>
      <c r="I16" s="17"/>
      <c r="J16" s="17"/>
      <c r="K16" s="17"/>
    </row>
    <row r="17" spans="1:11" ht="102" customHeight="1">
      <c r="A17" s="16" t="s">
        <v>25</v>
      </c>
      <c r="B17" s="145" t="s">
        <v>142</v>
      </c>
      <c r="C17" s="146"/>
      <c r="D17" s="147"/>
      <c r="E17" s="16"/>
      <c r="F17" s="16"/>
      <c r="G17" s="18"/>
      <c r="H17" s="18"/>
      <c r="I17" s="19"/>
      <c r="J17" s="19"/>
      <c r="K17" s="19"/>
    </row>
    <row r="18" spans="1:11" ht="92.25" customHeight="1">
      <c r="A18" s="16" t="s">
        <v>27</v>
      </c>
      <c r="B18" s="145" t="s">
        <v>143</v>
      </c>
      <c r="C18" s="146"/>
      <c r="D18" s="147"/>
      <c r="E18" s="16"/>
      <c r="F18" s="16"/>
      <c r="G18" s="18"/>
      <c r="H18" s="18"/>
      <c r="I18" s="19"/>
      <c r="J18" s="19"/>
      <c r="K18" s="19"/>
    </row>
    <row r="19" spans="1:11" ht="52.5" customHeight="1">
      <c r="A19" s="16">
        <v>2</v>
      </c>
      <c r="B19" s="149" t="s">
        <v>29</v>
      </c>
      <c r="C19" s="146"/>
      <c r="D19" s="147"/>
      <c r="E19" s="13">
        <f>6-(E20+E21+E22+E23+E24)</f>
        <v>6</v>
      </c>
      <c r="F19" s="14">
        <f t="shared" ref="F19:G19" si="2">ROUND(6-(F20+F21+F22+F23+F24),1)</f>
        <v>6</v>
      </c>
      <c r="G19" s="15">
        <f t="shared" si="2"/>
        <v>6</v>
      </c>
      <c r="H19" s="20"/>
      <c r="I19" s="19"/>
      <c r="J19" s="19"/>
      <c r="K19" s="19"/>
    </row>
    <row r="20" spans="1:11" ht="39.75" customHeight="1">
      <c r="A20" s="16" t="s">
        <v>30</v>
      </c>
      <c r="B20" s="145" t="s">
        <v>31</v>
      </c>
      <c r="C20" s="146"/>
      <c r="D20" s="147"/>
      <c r="E20" s="16"/>
      <c r="F20" s="16"/>
      <c r="G20" s="18"/>
      <c r="H20" s="18"/>
      <c r="I20" s="19"/>
      <c r="J20" s="19"/>
      <c r="K20" s="19"/>
    </row>
    <row r="21" spans="1:11" ht="57" customHeight="1">
      <c r="A21" s="16" t="s">
        <v>32</v>
      </c>
      <c r="B21" s="145" t="s">
        <v>33</v>
      </c>
      <c r="C21" s="146"/>
      <c r="D21" s="147"/>
      <c r="E21" s="16"/>
      <c r="F21" s="16"/>
      <c r="G21" s="34"/>
      <c r="H21" s="18"/>
      <c r="I21" s="19"/>
      <c r="J21" s="19"/>
      <c r="K21" s="19"/>
    </row>
    <row r="22" spans="1:11" ht="52.5" customHeight="1">
      <c r="A22" s="16" t="s">
        <v>34</v>
      </c>
      <c r="B22" s="145" t="s">
        <v>368</v>
      </c>
      <c r="C22" s="146"/>
      <c r="D22" s="147"/>
      <c r="E22" s="16"/>
      <c r="F22" s="16"/>
      <c r="G22" s="35"/>
      <c r="H22" s="18"/>
      <c r="I22" s="19"/>
      <c r="J22" s="19"/>
      <c r="K22" s="19"/>
    </row>
    <row r="23" spans="1:11" ht="70.5" customHeight="1">
      <c r="A23" s="16" t="s">
        <v>36</v>
      </c>
      <c r="B23" s="145" t="s">
        <v>145</v>
      </c>
      <c r="C23" s="146"/>
      <c r="D23" s="147"/>
      <c r="E23" s="16"/>
      <c r="F23" s="16"/>
      <c r="G23" s="35"/>
      <c r="H23" s="18"/>
      <c r="I23" s="19"/>
      <c r="J23" s="19"/>
      <c r="K23" s="19"/>
    </row>
    <row r="24" spans="1:11" ht="42.75" customHeight="1">
      <c r="A24" s="16" t="s">
        <v>38</v>
      </c>
      <c r="B24" s="145" t="s">
        <v>146</v>
      </c>
      <c r="C24" s="146"/>
      <c r="D24" s="147"/>
      <c r="E24" s="16"/>
      <c r="F24" s="16"/>
      <c r="G24" s="18"/>
      <c r="H24" s="18"/>
      <c r="I24" s="19"/>
      <c r="J24" s="19"/>
      <c r="K24" s="19"/>
    </row>
    <row r="25" spans="1:11" ht="60.75" customHeight="1">
      <c r="A25" s="16">
        <v>3</v>
      </c>
      <c r="B25" s="149" t="s">
        <v>40</v>
      </c>
      <c r="C25" s="146"/>
      <c r="D25" s="147"/>
      <c r="E25" s="13">
        <f>5-(E26+E27)</f>
        <v>5</v>
      </c>
      <c r="F25" s="14">
        <f t="shared" ref="F25:G25" si="3">ROUND(5-(F26+F27),1)</f>
        <v>5</v>
      </c>
      <c r="G25" s="15">
        <f t="shared" si="3"/>
        <v>5</v>
      </c>
      <c r="H25" s="16"/>
      <c r="I25" s="17"/>
      <c r="J25" s="17"/>
      <c r="K25" s="17"/>
    </row>
    <row r="26" spans="1:11" ht="100.5" customHeight="1">
      <c r="A26" s="16" t="s">
        <v>41</v>
      </c>
      <c r="B26" s="145" t="s">
        <v>369</v>
      </c>
      <c r="C26" s="146"/>
      <c r="D26" s="147"/>
      <c r="E26" s="16"/>
      <c r="F26" s="16"/>
      <c r="G26" s="18"/>
      <c r="H26" s="18"/>
      <c r="I26" s="19"/>
      <c r="J26" s="19"/>
      <c r="K26" s="19"/>
    </row>
    <row r="27" spans="1:11" ht="54.75" customHeight="1">
      <c r="A27" s="16" t="s">
        <v>43</v>
      </c>
      <c r="B27" s="145" t="s">
        <v>370</v>
      </c>
      <c r="C27" s="146"/>
      <c r="D27" s="147"/>
      <c r="E27" s="16"/>
      <c r="F27" s="16"/>
      <c r="G27" s="18"/>
      <c r="H27" s="18"/>
      <c r="I27" s="19"/>
      <c r="J27" s="19"/>
      <c r="K27" s="19"/>
    </row>
    <row r="28" spans="1:11" ht="149.25" customHeight="1">
      <c r="A28" s="21">
        <v>4</v>
      </c>
      <c r="B28" s="149" t="s">
        <v>45</v>
      </c>
      <c r="C28" s="146"/>
      <c r="D28" s="147"/>
      <c r="E28" s="13">
        <f>4-(E29+E30+E31)</f>
        <v>4</v>
      </c>
      <c r="F28" s="14">
        <f t="shared" ref="F28:G28" si="4">ROUND(4-(F29+F30+F31),1)</f>
        <v>4</v>
      </c>
      <c r="G28" s="15">
        <f t="shared" si="4"/>
        <v>4</v>
      </c>
      <c r="H28" s="20"/>
      <c r="I28" s="19"/>
      <c r="J28" s="19"/>
      <c r="K28" s="19"/>
    </row>
    <row r="29" spans="1:11" ht="54" customHeight="1">
      <c r="A29" s="16" t="s">
        <v>46</v>
      </c>
      <c r="B29" s="145" t="s">
        <v>47</v>
      </c>
      <c r="C29" s="146"/>
      <c r="D29" s="147"/>
      <c r="E29" s="16"/>
      <c r="F29" s="16"/>
      <c r="G29" s="18"/>
      <c r="H29" s="18"/>
      <c r="I29" s="19"/>
      <c r="J29" s="19"/>
      <c r="K29" s="19"/>
    </row>
    <row r="30" spans="1:11" ht="60.75" customHeight="1">
      <c r="A30" s="16" t="s">
        <v>48</v>
      </c>
      <c r="B30" s="145" t="s">
        <v>49</v>
      </c>
      <c r="C30" s="146"/>
      <c r="D30" s="147"/>
      <c r="E30" s="16"/>
      <c r="F30" s="16"/>
      <c r="G30" s="18"/>
      <c r="H30" s="18"/>
      <c r="I30" s="19"/>
      <c r="J30" s="19"/>
      <c r="K30" s="19"/>
    </row>
    <row r="31" spans="1:11" ht="52.5" customHeight="1">
      <c r="A31" s="16" t="s">
        <v>50</v>
      </c>
      <c r="B31" s="145" t="s">
        <v>51</v>
      </c>
      <c r="C31" s="146"/>
      <c r="D31" s="147"/>
      <c r="E31" s="16"/>
      <c r="F31" s="16"/>
      <c r="G31" s="18"/>
      <c r="H31" s="18"/>
      <c r="I31" s="19"/>
      <c r="J31" s="19"/>
      <c r="K31" s="19"/>
    </row>
    <row r="32" spans="1:11" ht="27.75" customHeight="1">
      <c r="A32" s="9" t="s">
        <v>52</v>
      </c>
      <c r="B32" s="149" t="s">
        <v>371</v>
      </c>
      <c r="C32" s="146"/>
      <c r="D32" s="147"/>
      <c r="E32" s="13">
        <f>E33+E35+E37+E39+E41+E43</f>
        <v>20</v>
      </c>
      <c r="F32" s="14">
        <f t="shared" ref="F32:G32" si="5">ROUND(F33+F35+F37+F39+F41+F43,1)</f>
        <v>13</v>
      </c>
      <c r="G32" s="15">
        <f t="shared" si="5"/>
        <v>0</v>
      </c>
      <c r="H32" s="9"/>
      <c r="I32" s="4"/>
      <c r="J32" s="4"/>
      <c r="K32" s="4"/>
    </row>
    <row r="33" spans="1:11" ht="72.75" customHeight="1">
      <c r="A33" s="16">
        <v>5</v>
      </c>
      <c r="B33" s="149" t="s">
        <v>150</v>
      </c>
      <c r="C33" s="146"/>
      <c r="D33" s="147"/>
      <c r="E33" s="13">
        <v>1</v>
      </c>
      <c r="F33" s="14">
        <f>IF(F34&gt;1,"1",F34)</f>
        <v>1</v>
      </c>
      <c r="G33" s="15">
        <f>G34</f>
        <v>0</v>
      </c>
      <c r="H33" s="16"/>
      <c r="I33" s="17"/>
      <c r="J33" s="17"/>
      <c r="K33" s="17"/>
    </row>
    <row r="34" spans="1:11" ht="117.75" customHeight="1">
      <c r="A34" s="16"/>
      <c r="B34" s="145" t="s">
        <v>151</v>
      </c>
      <c r="C34" s="146"/>
      <c r="D34" s="147"/>
      <c r="E34" s="13"/>
      <c r="F34" s="14">
        <v>1</v>
      </c>
      <c r="G34" s="15"/>
      <c r="H34" s="16"/>
      <c r="I34" s="17"/>
      <c r="J34" s="17"/>
      <c r="K34" s="17"/>
    </row>
    <row r="35" spans="1:11" ht="35.25" customHeight="1">
      <c r="A35" s="16">
        <v>6</v>
      </c>
      <c r="B35" s="149" t="s">
        <v>152</v>
      </c>
      <c r="C35" s="146"/>
      <c r="D35" s="147"/>
      <c r="E35" s="13">
        <v>2</v>
      </c>
      <c r="F35" s="14">
        <f>IF(F36&gt;2,"2",F36)</f>
        <v>0</v>
      </c>
      <c r="G35" s="15">
        <f>G36</f>
        <v>0</v>
      </c>
      <c r="H35" s="16"/>
      <c r="I35" s="17"/>
      <c r="J35" s="17"/>
      <c r="K35" s="17"/>
    </row>
    <row r="36" spans="1:11" ht="60.75" customHeight="1">
      <c r="A36" s="16"/>
      <c r="B36" s="145" t="s">
        <v>153</v>
      </c>
      <c r="C36" s="146"/>
      <c r="D36" s="147"/>
      <c r="E36" s="13"/>
      <c r="F36" s="14"/>
      <c r="G36" s="15"/>
      <c r="H36" s="16"/>
      <c r="I36" s="17"/>
      <c r="J36" s="17"/>
      <c r="K36" s="17"/>
    </row>
    <row r="37" spans="1:11" ht="52.5" customHeight="1">
      <c r="A37" s="16">
        <v>7</v>
      </c>
      <c r="B37" s="149" t="s">
        <v>58</v>
      </c>
      <c r="C37" s="146"/>
      <c r="D37" s="147"/>
      <c r="E37" s="13">
        <v>2</v>
      </c>
      <c r="F37" s="14">
        <f>IF(F38&gt;2,"2",F38)</f>
        <v>2</v>
      </c>
      <c r="G37" s="15">
        <f>G38</f>
        <v>0</v>
      </c>
      <c r="H37" s="16"/>
      <c r="I37" s="17"/>
      <c r="J37" s="17"/>
      <c r="K37" s="17"/>
    </row>
    <row r="38" spans="1:11" ht="68.25" customHeight="1">
      <c r="A38" s="16"/>
      <c r="B38" s="145" t="s">
        <v>155</v>
      </c>
      <c r="C38" s="146"/>
      <c r="D38" s="147"/>
      <c r="E38" s="13"/>
      <c r="F38" s="14">
        <v>2</v>
      </c>
      <c r="G38" s="15"/>
      <c r="H38" s="16"/>
      <c r="I38" s="17"/>
      <c r="J38" s="17"/>
      <c r="K38" s="17"/>
    </row>
    <row r="39" spans="1:11" ht="61.5" customHeight="1">
      <c r="A39" s="16">
        <v>8</v>
      </c>
      <c r="B39" s="149" t="s">
        <v>60</v>
      </c>
      <c r="C39" s="146"/>
      <c r="D39" s="147"/>
      <c r="E39" s="13">
        <v>2</v>
      </c>
      <c r="F39" s="14">
        <f>IF(F40&gt;2,"2",F40)</f>
        <v>2</v>
      </c>
      <c r="G39" s="15">
        <f>G40</f>
        <v>0</v>
      </c>
      <c r="H39" s="16"/>
      <c r="I39" s="17"/>
      <c r="J39" s="17"/>
      <c r="K39" s="17"/>
    </row>
    <row r="40" spans="1:11" ht="70.5" customHeight="1">
      <c r="A40" s="16"/>
      <c r="B40" s="145" t="s">
        <v>156</v>
      </c>
      <c r="C40" s="146"/>
      <c r="D40" s="147"/>
      <c r="E40" s="13"/>
      <c r="F40" s="14">
        <v>2</v>
      </c>
      <c r="G40" s="15"/>
      <c r="H40" s="16"/>
      <c r="I40" s="17"/>
      <c r="J40" s="17"/>
      <c r="K40" s="17"/>
    </row>
    <row r="41" spans="1:11" ht="116.25" customHeight="1">
      <c r="A41" s="16">
        <v>9</v>
      </c>
      <c r="B41" s="149" t="s">
        <v>372</v>
      </c>
      <c r="C41" s="146"/>
      <c r="D41" s="147"/>
      <c r="E41" s="13">
        <v>8</v>
      </c>
      <c r="F41" s="14" t="str">
        <f>IF(F42&gt;=8,"8",IF(F42&lt;8,"0"))</f>
        <v>8</v>
      </c>
      <c r="G41" s="15">
        <f>G42</f>
        <v>0</v>
      </c>
      <c r="H41" s="16"/>
      <c r="I41" s="17"/>
      <c r="J41" s="17"/>
      <c r="K41" s="17"/>
    </row>
    <row r="42" spans="1:11" ht="127.5" customHeight="1">
      <c r="A42" s="16"/>
      <c r="B42" s="145" t="s">
        <v>158</v>
      </c>
      <c r="C42" s="146"/>
      <c r="D42" s="147"/>
      <c r="E42" s="13"/>
      <c r="F42" s="14">
        <v>8</v>
      </c>
      <c r="G42" s="15"/>
      <c r="H42" s="16"/>
      <c r="I42" s="17"/>
      <c r="J42" s="17"/>
      <c r="K42" s="17"/>
    </row>
    <row r="43" spans="1:11" ht="45" customHeight="1">
      <c r="A43" s="16">
        <v>10</v>
      </c>
      <c r="B43" s="149" t="s">
        <v>160</v>
      </c>
      <c r="C43" s="146"/>
      <c r="D43" s="147"/>
      <c r="E43" s="13">
        <v>5</v>
      </c>
      <c r="F43" s="14">
        <f>IF(F44&gt;5,"5",F44)</f>
        <v>0</v>
      </c>
      <c r="G43" s="15">
        <f>G44</f>
        <v>0</v>
      </c>
      <c r="H43" s="16"/>
      <c r="I43" s="17"/>
      <c r="J43" s="17"/>
      <c r="K43" s="17"/>
    </row>
    <row r="44" spans="1:11" ht="156.75" customHeight="1">
      <c r="A44" s="16"/>
      <c r="B44" s="145" t="s">
        <v>161</v>
      </c>
      <c r="C44" s="146"/>
      <c r="D44" s="147"/>
      <c r="E44" s="13"/>
      <c r="F44" s="14"/>
      <c r="G44" s="15"/>
      <c r="H44" s="16"/>
      <c r="I44" s="17"/>
      <c r="J44" s="17"/>
      <c r="K44" s="17"/>
    </row>
    <row r="45" spans="1:11" ht="61.5" customHeight="1">
      <c r="A45" s="9" t="s">
        <v>69</v>
      </c>
      <c r="B45" s="149" t="s">
        <v>373</v>
      </c>
      <c r="C45" s="146"/>
      <c r="D45" s="147"/>
      <c r="E45" s="13">
        <v>60</v>
      </c>
      <c r="F45" s="14">
        <f t="shared" ref="F45:G45" si="6">SUM(F46:F51)</f>
        <v>60</v>
      </c>
      <c r="G45" s="15">
        <f t="shared" si="6"/>
        <v>0</v>
      </c>
      <c r="H45" s="9"/>
      <c r="I45" s="4"/>
      <c r="J45" s="4"/>
      <c r="K45" s="4"/>
    </row>
    <row r="46" spans="1:11" ht="26.25" customHeight="1">
      <c r="A46" s="16"/>
      <c r="B46" s="145" t="s">
        <v>71</v>
      </c>
      <c r="C46" s="146"/>
      <c r="D46" s="147"/>
      <c r="E46" s="16">
        <v>60</v>
      </c>
      <c r="F46" s="16">
        <v>60</v>
      </c>
      <c r="G46" s="16"/>
      <c r="H46" s="16"/>
      <c r="I46" s="17"/>
      <c r="J46" s="17"/>
      <c r="K46" s="17"/>
    </row>
    <row r="47" spans="1:11" ht="26.25" customHeight="1">
      <c r="A47" s="16"/>
      <c r="B47" s="145" t="s">
        <v>72</v>
      </c>
      <c r="C47" s="146"/>
      <c r="D47" s="147"/>
      <c r="E47" s="16">
        <v>50</v>
      </c>
      <c r="F47" s="16"/>
      <c r="G47" s="16"/>
      <c r="H47" s="16"/>
      <c r="I47" s="17"/>
      <c r="J47" s="17"/>
      <c r="K47" s="17"/>
    </row>
    <row r="48" spans="1:11" ht="26.25" customHeight="1">
      <c r="A48" s="16"/>
      <c r="B48" s="145" t="s">
        <v>73</v>
      </c>
      <c r="C48" s="146"/>
      <c r="D48" s="147"/>
      <c r="E48" s="16">
        <v>40</v>
      </c>
      <c r="F48" s="16"/>
      <c r="G48" s="16"/>
      <c r="H48" s="16"/>
      <c r="I48" s="17"/>
      <c r="J48" s="17"/>
      <c r="K48" s="17"/>
    </row>
    <row r="49" spans="1:11" ht="26.25" customHeight="1">
      <c r="A49" s="16"/>
      <c r="B49" s="145" t="s">
        <v>74</v>
      </c>
      <c r="C49" s="146"/>
      <c r="D49" s="147"/>
      <c r="E49" s="16">
        <v>30</v>
      </c>
      <c r="F49" s="16"/>
      <c r="G49" s="16"/>
      <c r="H49" s="16"/>
      <c r="I49" s="17"/>
      <c r="J49" s="17"/>
      <c r="K49" s="17"/>
    </row>
    <row r="50" spans="1:11" ht="26.25" customHeight="1">
      <c r="A50" s="16"/>
      <c r="B50" s="145" t="s">
        <v>75</v>
      </c>
      <c r="C50" s="146"/>
      <c r="D50" s="147"/>
      <c r="E50" s="16">
        <v>20</v>
      </c>
      <c r="F50" s="16"/>
      <c r="G50" s="16"/>
      <c r="H50" s="16"/>
      <c r="I50" s="17"/>
      <c r="J50" s="17"/>
      <c r="K50" s="17"/>
    </row>
    <row r="51" spans="1:11" ht="26.25" customHeight="1">
      <c r="A51" s="16"/>
      <c r="B51" s="145" t="s">
        <v>76</v>
      </c>
      <c r="C51" s="146"/>
      <c r="D51" s="147"/>
      <c r="E51" s="16">
        <v>0</v>
      </c>
      <c r="F51" s="16"/>
      <c r="G51" s="16"/>
      <c r="H51" s="16"/>
      <c r="I51" s="17"/>
      <c r="J51" s="17"/>
      <c r="K51" s="17"/>
    </row>
    <row r="52" spans="1:11" ht="24" customHeight="1">
      <c r="A52" s="9"/>
      <c r="B52" s="148" t="s">
        <v>77</v>
      </c>
      <c r="C52" s="146"/>
      <c r="D52" s="147"/>
      <c r="E52" s="9">
        <f t="shared" ref="E52:G52" si="7">E14+E32+E45</f>
        <v>100</v>
      </c>
      <c r="F52" s="22">
        <f t="shared" si="7"/>
        <v>93</v>
      </c>
      <c r="G52" s="15">
        <f t="shared" si="7"/>
        <v>20</v>
      </c>
      <c r="H52" s="9"/>
      <c r="I52" s="4"/>
      <c r="J52" s="4"/>
      <c r="K52" s="4"/>
    </row>
    <row r="53" spans="1:11" ht="26.25" customHeight="1">
      <c r="A53" s="23"/>
      <c r="B53" s="165" t="s">
        <v>78</v>
      </c>
      <c r="C53" s="146"/>
      <c r="D53" s="147"/>
      <c r="E53" s="23"/>
      <c r="F53" s="23"/>
      <c r="G53" s="23"/>
      <c r="H53" s="23"/>
      <c r="I53" s="1"/>
      <c r="J53" s="1"/>
      <c r="K53" s="1"/>
    </row>
    <row r="54" spans="1:11" ht="53.25" customHeight="1">
      <c r="A54" s="23"/>
      <c r="B54" s="148" t="s">
        <v>374</v>
      </c>
      <c r="C54" s="146"/>
      <c r="D54" s="147"/>
      <c r="E54" s="9">
        <f>E52-E53</f>
        <v>100</v>
      </c>
      <c r="F54" s="22">
        <f t="shared" ref="F54:G54" si="8">ROUND(F52-F53,1)</f>
        <v>93</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50" t="s">
        <v>80</v>
      </c>
      <c r="C56" s="151"/>
      <c r="D56" s="151"/>
      <c r="E56" s="1"/>
      <c r="F56" s="1"/>
      <c r="G56" s="1"/>
      <c r="H56" s="1"/>
      <c r="I56" s="1"/>
      <c r="J56" s="1"/>
      <c r="K56" s="1"/>
    </row>
    <row r="57" spans="1:11" ht="32.25" customHeight="1">
      <c r="A57" s="166" t="s">
        <v>81</v>
      </c>
      <c r="B57" s="159"/>
      <c r="C57" s="167"/>
      <c r="D57" s="170" t="s">
        <v>82</v>
      </c>
      <c r="E57" s="156" t="s">
        <v>83</v>
      </c>
      <c r="F57" s="147"/>
      <c r="G57" s="156" t="s">
        <v>375</v>
      </c>
      <c r="H57" s="147"/>
      <c r="I57" s="6"/>
      <c r="J57" s="6"/>
      <c r="K57" s="6"/>
    </row>
    <row r="58" spans="1:11" ht="15.75" customHeight="1">
      <c r="A58" s="168"/>
      <c r="B58" s="163"/>
      <c r="C58" s="169"/>
      <c r="D58" s="171"/>
      <c r="E58" s="10" t="s">
        <v>85</v>
      </c>
      <c r="F58" s="10" t="s">
        <v>86</v>
      </c>
      <c r="G58" s="10" t="s">
        <v>87</v>
      </c>
      <c r="H58" s="10" t="s">
        <v>88</v>
      </c>
      <c r="I58" s="6"/>
      <c r="J58" s="6"/>
      <c r="K58" s="6"/>
    </row>
    <row r="59" spans="1:11" ht="33.75" customHeight="1">
      <c r="A59" s="160" t="s">
        <v>89</v>
      </c>
      <c r="B59" s="146"/>
      <c r="C59" s="147"/>
      <c r="D59" s="16" t="s">
        <v>90</v>
      </c>
      <c r="E59" s="24">
        <f>IF(AND(90&lt;=F54,F54&lt;100),F54,"")</f>
        <v>93</v>
      </c>
      <c r="F59" s="16" t="str">
        <f>IF(AND(90&lt;=G54,G54&lt;=100),G54,"")</f>
        <v/>
      </c>
      <c r="G59" s="16" t="str">
        <f t="shared" ref="G59:H59" si="9">IF(ISNUMBER(E59)=TRUE,"X","")</f>
        <v>X</v>
      </c>
      <c r="H59" s="16" t="str">
        <f t="shared" si="9"/>
        <v/>
      </c>
      <c r="I59" s="1"/>
      <c r="J59" s="1"/>
      <c r="K59" s="1"/>
    </row>
    <row r="60" spans="1:11" ht="45.75" customHeight="1">
      <c r="A60" s="160" t="s">
        <v>91</v>
      </c>
      <c r="B60" s="146"/>
      <c r="C60" s="147"/>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160" t="s">
        <v>93</v>
      </c>
      <c r="B61" s="146"/>
      <c r="C61" s="147"/>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60" t="s">
        <v>95</v>
      </c>
      <c r="B62" s="146"/>
      <c r="C62" s="147"/>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61" t="s">
        <v>231</v>
      </c>
      <c r="E64" s="151"/>
      <c r="F64" s="151"/>
      <c r="G64" s="151"/>
      <c r="H64" s="151"/>
      <c r="I64" s="27"/>
      <c r="J64" s="27"/>
      <c r="K64" s="27"/>
    </row>
    <row r="65" spans="1:11" ht="35.25" customHeight="1">
      <c r="A65" s="4"/>
      <c r="B65" s="4"/>
      <c r="C65" s="4"/>
      <c r="D65" s="29"/>
      <c r="E65" s="153" t="s">
        <v>376</v>
      </c>
      <c r="F65" s="151"/>
      <c r="G65" s="151"/>
      <c r="H65" s="15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377</v>
      </c>
      <c r="G68" s="1"/>
      <c r="H68" s="1"/>
      <c r="I68" s="1"/>
      <c r="J68" s="1"/>
      <c r="K68" s="1"/>
    </row>
    <row r="69" spans="1:11" ht="15.75" customHeight="1">
      <c r="A69" s="1"/>
      <c r="B69" s="2"/>
      <c r="C69" s="1"/>
      <c r="D69" s="1"/>
      <c r="E69" s="1"/>
      <c r="F69" s="1"/>
      <c r="G69" s="1"/>
      <c r="H69" s="1"/>
      <c r="I69" s="1"/>
      <c r="J69" s="1"/>
      <c r="K69" s="1"/>
    </row>
    <row r="70" spans="1:11" ht="24.75" customHeight="1">
      <c r="A70" s="1"/>
      <c r="B70" s="162" t="s">
        <v>100</v>
      </c>
      <c r="C70" s="163"/>
      <c r="D70" s="163"/>
      <c r="E70" s="163"/>
      <c r="F70" s="163"/>
      <c r="G70" s="163"/>
      <c r="H70" s="163"/>
      <c r="I70" s="1"/>
      <c r="J70" s="1"/>
      <c r="K70" s="1"/>
    </row>
    <row r="71" spans="1:11" ht="106.5" customHeight="1">
      <c r="A71" s="1"/>
      <c r="B71" s="157" t="s">
        <v>101</v>
      </c>
      <c r="C71" s="146"/>
      <c r="D71" s="146"/>
      <c r="E71" s="146"/>
      <c r="F71" s="146"/>
      <c r="G71" s="146"/>
      <c r="H71" s="147"/>
      <c r="I71" s="1"/>
      <c r="J71" s="1"/>
      <c r="K71" s="1"/>
    </row>
    <row r="72" spans="1:11" ht="24.75" customHeight="1">
      <c r="A72" s="1"/>
      <c r="B72" s="32"/>
      <c r="C72" s="1"/>
      <c r="D72" s="158" t="s">
        <v>218</v>
      </c>
      <c r="E72" s="159"/>
      <c r="F72" s="159"/>
      <c r="G72" s="159"/>
      <c r="H72" s="159"/>
      <c r="I72" s="1"/>
      <c r="J72" s="1"/>
      <c r="K72" s="1"/>
    </row>
    <row r="73" spans="1:11" ht="21" customHeight="1">
      <c r="A73" s="1"/>
      <c r="B73" s="29"/>
      <c r="C73" s="1"/>
      <c r="D73" s="154" t="s">
        <v>103</v>
      </c>
      <c r="E73" s="151"/>
      <c r="F73" s="151"/>
      <c r="G73" s="151"/>
      <c r="H73" s="15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5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0000"/>
  </sheetPr>
  <dimension ref="A1:K1000"/>
  <sheetViews>
    <sheetView workbookViewId="0"/>
  </sheetViews>
  <sheetFormatPr defaultColWidth="14.42578125" defaultRowHeight="15" customHeight="1"/>
  <cols>
    <col min="1" max="1" width="5.42578125" customWidth="1"/>
    <col min="2" max="2" width="22" customWidth="1"/>
    <col min="3" max="3" width="13.140625" customWidth="1"/>
    <col min="4" max="4" width="13.85546875" customWidth="1"/>
    <col min="5" max="5" width="11.5703125" customWidth="1"/>
    <col min="6" max="6" width="10.5703125" customWidth="1"/>
    <col min="7" max="8" width="10.140625" customWidth="1"/>
    <col min="9" max="11" width="8.7109375" customWidth="1"/>
  </cols>
  <sheetData>
    <row r="1" spans="1:11" ht="15.75" customHeight="1">
      <c r="A1" s="1"/>
      <c r="B1" s="2"/>
      <c r="C1" s="1"/>
      <c r="D1" s="1"/>
      <c r="E1" s="1"/>
      <c r="F1" s="1"/>
      <c r="G1" s="1"/>
      <c r="H1" s="3" t="s">
        <v>134</v>
      </c>
      <c r="I1" s="1"/>
      <c r="J1" s="1"/>
      <c r="K1" s="1"/>
    </row>
    <row r="2" spans="1:11" ht="48.75" customHeight="1">
      <c r="A2" s="153" t="s">
        <v>378</v>
      </c>
      <c r="B2" s="151"/>
      <c r="C2" s="151"/>
      <c r="D2" s="1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155" t="s">
        <v>186</v>
      </c>
      <c r="B5" s="151"/>
      <c r="C5" s="151"/>
      <c r="D5" s="151"/>
      <c r="E5" s="151"/>
      <c r="F5" s="151"/>
      <c r="G5" s="151"/>
      <c r="H5" s="151"/>
      <c r="I5" s="1"/>
      <c r="J5" s="1"/>
      <c r="K5" s="1"/>
    </row>
    <row r="6" spans="1:11" ht="12" customHeight="1">
      <c r="A6" s="1"/>
      <c r="B6" s="2"/>
      <c r="C6" s="1"/>
      <c r="D6" s="1"/>
      <c r="E6" s="1"/>
      <c r="F6" s="1"/>
      <c r="G6" s="1"/>
      <c r="H6" s="1"/>
      <c r="I6" s="1"/>
      <c r="J6" s="1"/>
      <c r="K6" s="1"/>
    </row>
    <row r="7" spans="1:11" ht="24.75" customHeight="1">
      <c r="A7" s="6"/>
      <c r="B7" s="150" t="s">
        <v>379</v>
      </c>
      <c r="C7" s="151"/>
      <c r="D7" s="151"/>
      <c r="E7" s="151"/>
      <c r="F7" s="151"/>
      <c r="G7" s="151"/>
      <c r="H7" s="151"/>
      <c r="I7" s="6"/>
      <c r="J7" s="6"/>
      <c r="K7" s="6"/>
    </row>
    <row r="8" spans="1:11" ht="19.5" customHeight="1">
      <c r="A8" s="6"/>
      <c r="B8" s="150" t="s">
        <v>138</v>
      </c>
      <c r="C8" s="151"/>
      <c r="D8" s="151"/>
      <c r="E8" s="151"/>
      <c r="F8" s="151"/>
      <c r="G8" s="151"/>
      <c r="H8" s="151"/>
      <c r="I8" s="6"/>
      <c r="J8" s="6"/>
      <c r="K8" s="6"/>
    </row>
    <row r="9" spans="1:11" ht="19.5" customHeight="1">
      <c r="A9" s="6"/>
      <c r="B9" s="150" t="s">
        <v>380</v>
      </c>
      <c r="C9" s="151"/>
      <c r="D9" s="151"/>
      <c r="E9" s="151"/>
      <c r="F9" s="151"/>
      <c r="G9" s="151"/>
      <c r="H9" s="151"/>
      <c r="I9" s="6"/>
      <c r="J9" s="6"/>
      <c r="K9" s="6"/>
    </row>
    <row r="10" spans="1:11" ht="19.5" customHeight="1">
      <c r="A10" s="6"/>
      <c r="B10" s="7" t="s">
        <v>256</v>
      </c>
      <c r="C10" s="45" t="s">
        <v>381</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93.75" customHeight="1">
      <c r="A14" s="9" t="s">
        <v>20</v>
      </c>
      <c r="B14" s="149" t="s">
        <v>382</v>
      </c>
      <c r="C14" s="146"/>
      <c r="D14" s="147"/>
      <c r="E14" s="13">
        <f>E15+E19+E25+E28</f>
        <v>20</v>
      </c>
      <c r="F14" s="14">
        <f t="shared" ref="F14:G14" si="0">ROUND(F15+F19+F25+F28,1)</f>
        <v>20</v>
      </c>
      <c r="G14" s="15">
        <f t="shared" si="0"/>
        <v>20</v>
      </c>
      <c r="H14" s="9"/>
      <c r="I14" s="4"/>
      <c r="J14" s="4"/>
      <c r="K14" s="4"/>
    </row>
    <row r="15" spans="1:11" ht="33.75" customHeight="1">
      <c r="A15" s="16">
        <v>1</v>
      </c>
      <c r="B15" s="149" t="s">
        <v>22</v>
      </c>
      <c r="C15" s="146"/>
      <c r="D15" s="147"/>
      <c r="E15" s="13">
        <f>5-(E16+E17+E18)</f>
        <v>5</v>
      </c>
      <c r="F15" s="14">
        <f t="shared" ref="F15:G15" si="1">ROUND(5-(F16+F17+F18),1)</f>
        <v>5</v>
      </c>
      <c r="G15" s="15">
        <f t="shared" si="1"/>
        <v>5</v>
      </c>
      <c r="H15" s="16"/>
      <c r="I15" s="17"/>
      <c r="J15" s="17"/>
      <c r="K15" s="17"/>
    </row>
    <row r="16" spans="1:11" ht="115.5" customHeight="1">
      <c r="A16" s="16" t="s">
        <v>23</v>
      </c>
      <c r="B16" s="145" t="s">
        <v>24</v>
      </c>
      <c r="C16" s="146"/>
      <c r="D16" s="147"/>
      <c r="E16" s="16"/>
      <c r="F16" s="16"/>
      <c r="G16" s="16"/>
      <c r="H16" s="16"/>
      <c r="I16" s="17"/>
      <c r="J16" s="17"/>
      <c r="K16" s="17"/>
    </row>
    <row r="17" spans="1:11" ht="102" customHeight="1">
      <c r="A17" s="16" t="s">
        <v>25</v>
      </c>
      <c r="B17" s="145" t="s">
        <v>142</v>
      </c>
      <c r="C17" s="146"/>
      <c r="D17" s="147"/>
      <c r="E17" s="16"/>
      <c r="F17" s="16"/>
      <c r="G17" s="18"/>
      <c r="H17" s="18"/>
      <c r="I17" s="19"/>
      <c r="J17" s="19"/>
      <c r="K17" s="19"/>
    </row>
    <row r="18" spans="1:11" ht="92.25" customHeight="1">
      <c r="A18" s="16" t="s">
        <v>27</v>
      </c>
      <c r="B18" s="145" t="s">
        <v>143</v>
      </c>
      <c r="C18" s="146"/>
      <c r="D18" s="147"/>
      <c r="E18" s="16"/>
      <c r="F18" s="16"/>
      <c r="G18" s="18"/>
      <c r="H18" s="18"/>
      <c r="I18" s="19"/>
      <c r="J18" s="19"/>
      <c r="K18" s="19"/>
    </row>
    <row r="19" spans="1:11" ht="52.5" customHeight="1">
      <c r="A19" s="16">
        <v>2</v>
      </c>
      <c r="B19" s="149" t="s">
        <v>29</v>
      </c>
      <c r="C19" s="146"/>
      <c r="D19" s="147"/>
      <c r="E19" s="13">
        <f>6-(E20+E21+E22+E23+E24)</f>
        <v>6</v>
      </c>
      <c r="F19" s="14">
        <f t="shared" ref="F19:G19" si="2">ROUND(6-(F20+F21+F22+F23+F24),1)</f>
        <v>6</v>
      </c>
      <c r="G19" s="15">
        <f t="shared" si="2"/>
        <v>6</v>
      </c>
      <c r="H19" s="20"/>
      <c r="I19" s="19"/>
      <c r="J19" s="19"/>
      <c r="K19" s="19"/>
    </row>
    <row r="20" spans="1:11" ht="39.75" customHeight="1">
      <c r="A20" s="16" t="s">
        <v>30</v>
      </c>
      <c r="B20" s="145" t="s">
        <v>31</v>
      </c>
      <c r="C20" s="146"/>
      <c r="D20" s="147"/>
      <c r="E20" s="16"/>
      <c r="F20" s="16"/>
      <c r="G20" s="18"/>
      <c r="H20" s="18"/>
      <c r="I20" s="19"/>
      <c r="J20" s="19"/>
      <c r="K20" s="19"/>
    </row>
    <row r="21" spans="1:11" ht="57" customHeight="1">
      <c r="A21" s="16" t="s">
        <v>32</v>
      </c>
      <c r="B21" s="145" t="s">
        <v>33</v>
      </c>
      <c r="C21" s="146"/>
      <c r="D21" s="147"/>
      <c r="E21" s="16"/>
      <c r="F21" s="16"/>
      <c r="G21" s="34"/>
      <c r="H21" s="18"/>
      <c r="I21" s="19"/>
      <c r="J21" s="19"/>
      <c r="K21" s="19"/>
    </row>
    <row r="22" spans="1:11" ht="52.5" customHeight="1">
      <c r="A22" s="16" t="s">
        <v>34</v>
      </c>
      <c r="B22" s="145" t="s">
        <v>383</v>
      </c>
      <c r="C22" s="146"/>
      <c r="D22" s="147"/>
      <c r="E22" s="16"/>
      <c r="F22" s="16"/>
      <c r="G22" s="35"/>
      <c r="H22" s="18"/>
      <c r="I22" s="19"/>
      <c r="J22" s="19"/>
      <c r="K22" s="19"/>
    </row>
    <row r="23" spans="1:11" ht="70.5" customHeight="1">
      <c r="A23" s="16" t="s">
        <v>36</v>
      </c>
      <c r="B23" s="145" t="s">
        <v>145</v>
      </c>
      <c r="C23" s="146"/>
      <c r="D23" s="147"/>
      <c r="E23" s="16"/>
      <c r="F23" s="16"/>
      <c r="G23" s="35"/>
      <c r="H23" s="18"/>
      <c r="I23" s="19"/>
      <c r="J23" s="19"/>
      <c r="K23" s="19"/>
    </row>
    <row r="24" spans="1:11" ht="42.75" customHeight="1">
      <c r="A24" s="16" t="s">
        <v>38</v>
      </c>
      <c r="B24" s="145" t="s">
        <v>146</v>
      </c>
      <c r="C24" s="146"/>
      <c r="D24" s="147"/>
      <c r="E24" s="16"/>
      <c r="F24" s="16"/>
      <c r="G24" s="18"/>
      <c r="H24" s="18"/>
      <c r="I24" s="19"/>
      <c r="J24" s="19"/>
      <c r="K24" s="19"/>
    </row>
    <row r="25" spans="1:11" ht="60.75" customHeight="1">
      <c r="A25" s="16">
        <v>3</v>
      </c>
      <c r="B25" s="149" t="s">
        <v>40</v>
      </c>
      <c r="C25" s="146"/>
      <c r="D25" s="147"/>
      <c r="E25" s="13">
        <f>5-(E26+E27)</f>
        <v>5</v>
      </c>
      <c r="F25" s="14">
        <f t="shared" ref="F25:G25" si="3">ROUND(5-(F26+F27),1)</f>
        <v>5</v>
      </c>
      <c r="G25" s="15">
        <f t="shared" si="3"/>
        <v>5</v>
      </c>
      <c r="H25" s="16"/>
      <c r="I25" s="17"/>
      <c r="J25" s="17"/>
      <c r="K25" s="17"/>
    </row>
    <row r="26" spans="1:11" ht="100.5" customHeight="1">
      <c r="A26" s="16" t="s">
        <v>41</v>
      </c>
      <c r="B26" s="145" t="s">
        <v>384</v>
      </c>
      <c r="C26" s="146"/>
      <c r="D26" s="147"/>
      <c r="E26" s="16"/>
      <c r="F26" s="16"/>
      <c r="G26" s="18"/>
      <c r="H26" s="18"/>
      <c r="I26" s="19"/>
      <c r="J26" s="19"/>
      <c r="K26" s="19"/>
    </row>
    <row r="27" spans="1:11" ht="54.75" customHeight="1">
      <c r="A27" s="16" t="s">
        <v>43</v>
      </c>
      <c r="B27" s="145" t="s">
        <v>385</v>
      </c>
      <c r="C27" s="146"/>
      <c r="D27" s="147"/>
      <c r="E27" s="16"/>
      <c r="F27" s="16"/>
      <c r="G27" s="18"/>
      <c r="H27" s="18"/>
      <c r="I27" s="19"/>
      <c r="J27" s="19"/>
      <c r="K27" s="19"/>
    </row>
    <row r="28" spans="1:11" ht="149.25" customHeight="1">
      <c r="A28" s="21">
        <v>4</v>
      </c>
      <c r="B28" s="149" t="s">
        <v>45</v>
      </c>
      <c r="C28" s="146"/>
      <c r="D28" s="147"/>
      <c r="E28" s="13">
        <f>4-(E29+E30+E31)</f>
        <v>4</v>
      </c>
      <c r="F28" s="14">
        <f t="shared" ref="F28:G28" si="4">ROUND(4-(F29+F30+F31),1)</f>
        <v>4</v>
      </c>
      <c r="G28" s="15">
        <f t="shared" si="4"/>
        <v>4</v>
      </c>
      <c r="H28" s="20"/>
      <c r="I28" s="19"/>
      <c r="J28" s="19"/>
      <c r="K28" s="19"/>
    </row>
    <row r="29" spans="1:11" ht="54" customHeight="1">
      <c r="A29" s="16" t="s">
        <v>46</v>
      </c>
      <c r="B29" s="145" t="s">
        <v>47</v>
      </c>
      <c r="C29" s="146"/>
      <c r="D29" s="147"/>
      <c r="E29" s="16"/>
      <c r="F29" s="16"/>
      <c r="G29" s="18"/>
      <c r="H29" s="18"/>
      <c r="I29" s="19"/>
      <c r="J29" s="19"/>
      <c r="K29" s="19"/>
    </row>
    <row r="30" spans="1:11" ht="60.75" customHeight="1">
      <c r="A30" s="16" t="s">
        <v>48</v>
      </c>
      <c r="B30" s="145" t="s">
        <v>49</v>
      </c>
      <c r="C30" s="146"/>
      <c r="D30" s="147"/>
      <c r="E30" s="16"/>
      <c r="F30" s="16"/>
      <c r="G30" s="18"/>
      <c r="H30" s="18"/>
      <c r="I30" s="19"/>
      <c r="J30" s="19"/>
      <c r="K30" s="19"/>
    </row>
    <row r="31" spans="1:11" ht="52.5" customHeight="1">
      <c r="A31" s="16" t="s">
        <v>50</v>
      </c>
      <c r="B31" s="145" t="s">
        <v>51</v>
      </c>
      <c r="C31" s="146"/>
      <c r="D31" s="147"/>
      <c r="E31" s="16"/>
      <c r="F31" s="16"/>
      <c r="G31" s="18"/>
      <c r="H31" s="18"/>
      <c r="I31" s="19"/>
      <c r="J31" s="19"/>
      <c r="K31" s="19"/>
    </row>
    <row r="32" spans="1:11" ht="27.75" customHeight="1">
      <c r="A32" s="9" t="s">
        <v>52</v>
      </c>
      <c r="B32" s="149" t="s">
        <v>386</v>
      </c>
      <c r="C32" s="146"/>
      <c r="D32" s="147"/>
      <c r="E32" s="13">
        <f>E33+E35+E37+E39+E41+E43</f>
        <v>20</v>
      </c>
      <c r="F32" s="14">
        <f t="shared" ref="F32:G32" si="5">ROUND(F33+F35+F37+F39+F41+F43,1)</f>
        <v>10</v>
      </c>
      <c r="G32" s="15">
        <f t="shared" si="5"/>
        <v>0</v>
      </c>
      <c r="H32" s="9"/>
      <c r="I32" s="4"/>
      <c r="J32" s="4"/>
      <c r="K32" s="4"/>
    </row>
    <row r="33" spans="1:11" ht="72.75" customHeight="1">
      <c r="A33" s="16">
        <v>5</v>
      </c>
      <c r="B33" s="149" t="s">
        <v>150</v>
      </c>
      <c r="C33" s="146"/>
      <c r="D33" s="147"/>
      <c r="E33" s="13">
        <v>1</v>
      </c>
      <c r="F33" s="14">
        <f>IF(F34&gt;1,"1",F34)</f>
        <v>1</v>
      </c>
      <c r="G33" s="15">
        <f>G34</f>
        <v>0</v>
      </c>
      <c r="H33" s="16"/>
      <c r="I33" s="17"/>
      <c r="J33" s="17"/>
      <c r="K33" s="17"/>
    </row>
    <row r="34" spans="1:11" ht="117.75" customHeight="1">
      <c r="A34" s="16"/>
      <c r="B34" s="145" t="s">
        <v>151</v>
      </c>
      <c r="C34" s="146"/>
      <c r="D34" s="147"/>
      <c r="E34" s="13"/>
      <c r="F34" s="14">
        <v>1</v>
      </c>
      <c r="G34" s="15"/>
      <c r="H34" s="16"/>
      <c r="I34" s="17"/>
      <c r="J34" s="17"/>
      <c r="K34" s="17"/>
    </row>
    <row r="35" spans="1:11" ht="35.25" customHeight="1">
      <c r="A35" s="16">
        <v>6</v>
      </c>
      <c r="B35" s="149" t="s">
        <v>152</v>
      </c>
      <c r="C35" s="146"/>
      <c r="D35" s="147"/>
      <c r="E35" s="13">
        <v>2</v>
      </c>
      <c r="F35" s="14">
        <f>IF(F36&gt;2,"2",F36)</f>
        <v>2</v>
      </c>
      <c r="G35" s="15">
        <f>G36</f>
        <v>0</v>
      </c>
      <c r="H35" s="16"/>
      <c r="I35" s="17"/>
      <c r="J35" s="17"/>
      <c r="K35" s="17"/>
    </row>
    <row r="36" spans="1:11" ht="60.75" customHeight="1">
      <c r="A36" s="16"/>
      <c r="B36" s="145" t="s">
        <v>153</v>
      </c>
      <c r="C36" s="146"/>
      <c r="D36" s="147"/>
      <c r="E36" s="13"/>
      <c r="F36" s="14">
        <v>2</v>
      </c>
      <c r="G36" s="15"/>
      <c r="H36" s="16"/>
      <c r="I36" s="17"/>
      <c r="J36" s="17"/>
      <c r="K36" s="17"/>
    </row>
    <row r="37" spans="1:11" ht="52.5" customHeight="1">
      <c r="A37" s="16">
        <v>7</v>
      </c>
      <c r="B37" s="149" t="s">
        <v>58</v>
      </c>
      <c r="C37" s="146"/>
      <c r="D37" s="147"/>
      <c r="E37" s="13">
        <v>2</v>
      </c>
      <c r="F37" s="14">
        <f>IF(F38&gt;2,"2",F38)</f>
        <v>2</v>
      </c>
      <c r="G37" s="15">
        <f>G38</f>
        <v>0</v>
      </c>
      <c r="H37" s="16"/>
      <c r="I37" s="17"/>
      <c r="J37" s="17"/>
      <c r="K37" s="17"/>
    </row>
    <row r="38" spans="1:11" ht="68.25" customHeight="1">
      <c r="A38" s="16"/>
      <c r="B38" s="145" t="s">
        <v>155</v>
      </c>
      <c r="C38" s="146"/>
      <c r="D38" s="147"/>
      <c r="E38" s="13"/>
      <c r="F38" s="14">
        <v>2</v>
      </c>
      <c r="G38" s="15"/>
      <c r="H38" s="16"/>
      <c r="I38" s="17"/>
      <c r="J38" s="17"/>
      <c r="K38" s="17"/>
    </row>
    <row r="39" spans="1:11" ht="61.5" customHeight="1">
      <c r="A39" s="16">
        <v>8</v>
      </c>
      <c r="B39" s="149" t="s">
        <v>60</v>
      </c>
      <c r="C39" s="146"/>
      <c r="D39" s="147"/>
      <c r="E39" s="13">
        <v>2</v>
      </c>
      <c r="F39" s="14">
        <f>IF(F40&gt;2,"2",F40)</f>
        <v>2</v>
      </c>
      <c r="G39" s="15">
        <f>G40</f>
        <v>0</v>
      </c>
      <c r="H39" s="16"/>
      <c r="I39" s="17"/>
      <c r="J39" s="17"/>
      <c r="K39" s="17"/>
    </row>
    <row r="40" spans="1:11" ht="70.5" customHeight="1">
      <c r="A40" s="16"/>
      <c r="B40" s="145" t="s">
        <v>156</v>
      </c>
      <c r="C40" s="146"/>
      <c r="D40" s="147"/>
      <c r="E40" s="13"/>
      <c r="F40" s="14">
        <v>2</v>
      </c>
      <c r="G40" s="15"/>
      <c r="H40" s="16"/>
      <c r="I40" s="17"/>
      <c r="J40" s="17"/>
      <c r="K40" s="17"/>
    </row>
    <row r="41" spans="1:11" ht="116.25" customHeight="1">
      <c r="A41" s="16">
        <v>9</v>
      </c>
      <c r="B41" s="255" t="s">
        <v>387</v>
      </c>
      <c r="C41" s="146"/>
      <c r="D41" s="147"/>
      <c r="E41" s="13">
        <v>8</v>
      </c>
      <c r="F41" s="14" t="str">
        <f>IF(F42&gt;=8,"8",IF(F42&lt;8,"0"))</f>
        <v>0</v>
      </c>
      <c r="G41" s="15">
        <f>G42</f>
        <v>0</v>
      </c>
      <c r="H41" s="16"/>
      <c r="I41" s="17"/>
      <c r="J41" s="17"/>
      <c r="K41" s="17"/>
    </row>
    <row r="42" spans="1:11" ht="127.5" customHeight="1">
      <c r="A42" s="16"/>
      <c r="B42" s="145" t="s">
        <v>158</v>
      </c>
      <c r="C42" s="146"/>
      <c r="D42" s="147"/>
      <c r="E42" s="13"/>
      <c r="F42" s="14"/>
      <c r="G42" s="15"/>
      <c r="H42" s="16"/>
      <c r="I42" s="17"/>
      <c r="J42" s="17"/>
      <c r="K42" s="17"/>
    </row>
    <row r="43" spans="1:11" ht="45" customHeight="1">
      <c r="A43" s="16">
        <v>10</v>
      </c>
      <c r="B43" s="149" t="s">
        <v>160</v>
      </c>
      <c r="C43" s="146"/>
      <c r="D43" s="147"/>
      <c r="E43" s="13">
        <v>5</v>
      </c>
      <c r="F43" s="14">
        <f>IF(F44&gt;5,"5",F44)</f>
        <v>3</v>
      </c>
      <c r="G43" s="15">
        <f>G44</f>
        <v>0</v>
      </c>
      <c r="H43" s="16"/>
      <c r="I43" s="17"/>
      <c r="J43" s="17"/>
      <c r="K43" s="17"/>
    </row>
    <row r="44" spans="1:11" ht="156.75" customHeight="1">
      <c r="A44" s="16"/>
      <c r="B44" s="145" t="s">
        <v>161</v>
      </c>
      <c r="C44" s="146"/>
      <c r="D44" s="147"/>
      <c r="E44" s="13"/>
      <c r="F44" s="14">
        <v>3</v>
      </c>
      <c r="G44" s="15"/>
      <c r="H44" s="16"/>
      <c r="I44" s="17"/>
      <c r="J44" s="17"/>
      <c r="K44" s="17"/>
    </row>
    <row r="45" spans="1:11" ht="61.5" customHeight="1">
      <c r="A45" s="9" t="s">
        <v>69</v>
      </c>
      <c r="B45" s="149" t="s">
        <v>388</v>
      </c>
      <c r="C45" s="146"/>
      <c r="D45" s="147"/>
      <c r="E45" s="13">
        <v>60</v>
      </c>
      <c r="F45" s="14">
        <f t="shared" ref="F45:G45" si="6">SUM(F46:F51)</f>
        <v>50</v>
      </c>
      <c r="G45" s="15">
        <f t="shared" si="6"/>
        <v>0</v>
      </c>
      <c r="H45" s="9"/>
      <c r="I45" s="4"/>
      <c r="J45" s="4"/>
      <c r="K45" s="4"/>
    </row>
    <row r="46" spans="1:11" ht="26.25" customHeight="1">
      <c r="A46" s="16"/>
      <c r="B46" s="145" t="s">
        <v>71</v>
      </c>
      <c r="C46" s="146"/>
      <c r="D46" s="147"/>
      <c r="E46" s="16">
        <v>60</v>
      </c>
      <c r="F46" s="16"/>
      <c r="G46" s="16"/>
      <c r="H46" s="16"/>
      <c r="I46" s="17"/>
      <c r="J46" s="17"/>
      <c r="K46" s="17"/>
    </row>
    <row r="47" spans="1:11" ht="26.25" customHeight="1">
      <c r="A47" s="16"/>
      <c r="B47" s="145" t="s">
        <v>72</v>
      </c>
      <c r="C47" s="146"/>
      <c r="D47" s="147"/>
      <c r="E47" s="16">
        <v>50</v>
      </c>
      <c r="F47" s="16">
        <v>50</v>
      </c>
      <c r="G47" s="16"/>
      <c r="H47" s="16"/>
      <c r="I47" s="17"/>
      <c r="J47" s="17"/>
      <c r="K47" s="17"/>
    </row>
    <row r="48" spans="1:11" ht="26.25" customHeight="1">
      <c r="A48" s="16"/>
      <c r="B48" s="145" t="s">
        <v>73</v>
      </c>
      <c r="C48" s="146"/>
      <c r="D48" s="147"/>
      <c r="E48" s="16">
        <v>40</v>
      </c>
      <c r="F48" s="16"/>
      <c r="G48" s="16"/>
      <c r="H48" s="16"/>
      <c r="I48" s="17"/>
      <c r="J48" s="17"/>
      <c r="K48" s="17"/>
    </row>
    <row r="49" spans="1:11" ht="26.25" customHeight="1">
      <c r="A49" s="16"/>
      <c r="B49" s="145" t="s">
        <v>74</v>
      </c>
      <c r="C49" s="146"/>
      <c r="D49" s="147"/>
      <c r="E49" s="16">
        <v>30</v>
      </c>
      <c r="F49" s="16"/>
      <c r="G49" s="16"/>
      <c r="H49" s="16"/>
      <c r="I49" s="17"/>
      <c r="J49" s="17"/>
      <c r="K49" s="17"/>
    </row>
    <row r="50" spans="1:11" ht="26.25" customHeight="1">
      <c r="A50" s="16"/>
      <c r="B50" s="145" t="s">
        <v>75</v>
      </c>
      <c r="C50" s="146"/>
      <c r="D50" s="147"/>
      <c r="E50" s="16">
        <v>20</v>
      </c>
      <c r="F50" s="16"/>
      <c r="G50" s="16"/>
      <c r="H50" s="16"/>
      <c r="I50" s="17"/>
      <c r="J50" s="17"/>
      <c r="K50" s="17"/>
    </row>
    <row r="51" spans="1:11" ht="26.25" customHeight="1">
      <c r="A51" s="16"/>
      <c r="B51" s="145" t="s">
        <v>76</v>
      </c>
      <c r="C51" s="146"/>
      <c r="D51" s="147"/>
      <c r="E51" s="16">
        <v>0</v>
      </c>
      <c r="F51" s="16"/>
      <c r="G51" s="16"/>
      <c r="H51" s="16"/>
      <c r="I51" s="17"/>
      <c r="J51" s="17"/>
      <c r="K51" s="17"/>
    </row>
    <row r="52" spans="1:11" ht="24" customHeight="1">
      <c r="A52" s="9"/>
      <c r="B52" s="148" t="s">
        <v>77</v>
      </c>
      <c r="C52" s="146"/>
      <c r="D52" s="147"/>
      <c r="E52" s="9">
        <f t="shared" ref="E52:G52" si="7">E14+E32+E45</f>
        <v>100</v>
      </c>
      <c r="F52" s="22">
        <f t="shared" si="7"/>
        <v>80</v>
      </c>
      <c r="G52" s="15">
        <f t="shared" si="7"/>
        <v>20</v>
      </c>
      <c r="H52" s="9"/>
      <c r="I52" s="4"/>
      <c r="J52" s="4"/>
      <c r="K52" s="4"/>
    </row>
    <row r="53" spans="1:11" ht="26.25" customHeight="1">
      <c r="A53" s="23"/>
      <c r="B53" s="165" t="s">
        <v>78</v>
      </c>
      <c r="C53" s="146"/>
      <c r="D53" s="147"/>
      <c r="E53" s="23"/>
      <c r="F53" s="23"/>
      <c r="G53" s="23"/>
      <c r="H53" s="23"/>
      <c r="I53" s="1"/>
      <c r="J53" s="1"/>
      <c r="K53" s="1"/>
    </row>
    <row r="54" spans="1:11" ht="53.25" customHeight="1">
      <c r="A54" s="23"/>
      <c r="B54" s="148" t="s">
        <v>389</v>
      </c>
      <c r="C54" s="146"/>
      <c r="D54" s="147"/>
      <c r="E54" s="9">
        <f>E52-E53</f>
        <v>100</v>
      </c>
      <c r="F54" s="22">
        <f t="shared" ref="F54:G54" si="8">ROUND(F52-F53,1)</f>
        <v>80</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50" t="s">
        <v>80</v>
      </c>
      <c r="C56" s="151"/>
      <c r="D56" s="151"/>
      <c r="E56" s="1"/>
      <c r="F56" s="1"/>
      <c r="G56" s="1"/>
      <c r="H56" s="1"/>
      <c r="I56" s="1"/>
      <c r="J56" s="1"/>
      <c r="K56" s="1"/>
    </row>
    <row r="57" spans="1:11" ht="32.25" customHeight="1">
      <c r="A57" s="166" t="s">
        <v>81</v>
      </c>
      <c r="B57" s="159"/>
      <c r="C57" s="167"/>
      <c r="D57" s="170" t="s">
        <v>82</v>
      </c>
      <c r="E57" s="156" t="s">
        <v>83</v>
      </c>
      <c r="F57" s="147"/>
      <c r="G57" s="156" t="s">
        <v>390</v>
      </c>
      <c r="H57" s="147"/>
      <c r="I57" s="6"/>
      <c r="J57" s="6"/>
      <c r="K57" s="6"/>
    </row>
    <row r="58" spans="1:11" ht="15.75" customHeight="1">
      <c r="A58" s="168"/>
      <c r="B58" s="163"/>
      <c r="C58" s="169"/>
      <c r="D58" s="171"/>
      <c r="E58" s="10" t="s">
        <v>85</v>
      </c>
      <c r="F58" s="10" t="s">
        <v>86</v>
      </c>
      <c r="G58" s="10" t="s">
        <v>87</v>
      </c>
      <c r="H58" s="10" t="s">
        <v>88</v>
      </c>
      <c r="I58" s="6"/>
      <c r="J58" s="6"/>
      <c r="K58" s="6"/>
    </row>
    <row r="59" spans="1:11" ht="33.75" customHeight="1">
      <c r="A59" s="160" t="s">
        <v>89</v>
      </c>
      <c r="B59" s="146"/>
      <c r="C59" s="147"/>
      <c r="D59" s="16" t="s">
        <v>90</v>
      </c>
      <c r="E59" s="16" t="str">
        <f>IF(AND(90&lt;=F54,F54&lt;100),F54,"")</f>
        <v/>
      </c>
      <c r="F59" s="16" t="str">
        <f>IF(AND(90&lt;=G54,G54&lt;=100),G54,"")</f>
        <v/>
      </c>
      <c r="G59" s="16" t="str">
        <f t="shared" ref="G59:H59" si="9">IF(ISNUMBER(E59)=TRUE,"X","")</f>
        <v/>
      </c>
      <c r="H59" s="16" t="str">
        <f t="shared" si="9"/>
        <v/>
      </c>
      <c r="I59" s="1"/>
      <c r="J59" s="1"/>
      <c r="K59" s="1"/>
    </row>
    <row r="60" spans="1:11" ht="45.75" customHeight="1">
      <c r="A60" s="160" t="s">
        <v>91</v>
      </c>
      <c r="B60" s="146"/>
      <c r="C60" s="147"/>
      <c r="D60" s="16" t="s">
        <v>92</v>
      </c>
      <c r="E60" s="24">
        <f t="shared" ref="E60:F60" si="10">IF(AND(75&lt;=F54,F54&lt;90),F54,"")</f>
        <v>80</v>
      </c>
      <c r="F60" s="16" t="str">
        <f t="shared" si="10"/>
        <v/>
      </c>
      <c r="G60" s="16" t="str">
        <f t="shared" ref="G60:H60" si="11">IF(ISNUMBER(E60)=TRUE,"X","")</f>
        <v>X</v>
      </c>
      <c r="H60" s="16" t="str">
        <f t="shared" si="11"/>
        <v/>
      </c>
      <c r="I60" s="1"/>
      <c r="J60" s="1"/>
      <c r="K60" s="1"/>
    </row>
    <row r="61" spans="1:11" ht="48" customHeight="1">
      <c r="A61" s="160" t="s">
        <v>93</v>
      </c>
      <c r="B61" s="146"/>
      <c r="C61" s="147"/>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60" t="s">
        <v>95</v>
      </c>
      <c r="B62" s="146"/>
      <c r="C62" s="147"/>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61" t="s">
        <v>215</v>
      </c>
      <c r="E64" s="151"/>
      <c r="F64" s="151"/>
      <c r="G64" s="151"/>
      <c r="H64" s="151"/>
      <c r="I64" s="27"/>
      <c r="J64" s="27"/>
      <c r="K64" s="27"/>
    </row>
    <row r="65" spans="1:11" ht="35.25" customHeight="1">
      <c r="A65" s="4"/>
      <c r="B65" s="4"/>
      <c r="C65" s="4"/>
      <c r="D65" s="29"/>
      <c r="E65" s="153" t="s">
        <v>391</v>
      </c>
      <c r="F65" s="151"/>
      <c r="G65" s="151"/>
      <c r="H65" s="15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392</v>
      </c>
      <c r="G68" s="1"/>
      <c r="H68" s="1"/>
      <c r="I68" s="1"/>
      <c r="J68" s="1"/>
      <c r="K68" s="1"/>
    </row>
    <row r="69" spans="1:11" ht="15.75" customHeight="1">
      <c r="A69" s="1"/>
      <c r="B69" s="2"/>
      <c r="C69" s="1"/>
      <c r="D69" s="1"/>
      <c r="E69" s="1"/>
      <c r="F69" s="1"/>
      <c r="G69" s="1"/>
      <c r="H69" s="1"/>
      <c r="I69" s="1"/>
      <c r="J69" s="1"/>
      <c r="K69" s="1"/>
    </row>
    <row r="70" spans="1:11" ht="24.75" customHeight="1">
      <c r="A70" s="1"/>
      <c r="B70" s="162" t="s">
        <v>100</v>
      </c>
      <c r="C70" s="163"/>
      <c r="D70" s="163"/>
      <c r="E70" s="163"/>
      <c r="F70" s="163"/>
      <c r="G70" s="163"/>
      <c r="H70" s="163"/>
      <c r="I70" s="1"/>
      <c r="J70" s="1"/>
      <c r="K70" s="1"/>
    </row>
    <row r="71" spans="1:11" ht="106.5" customHeight="1">
      <c r="A71" s="1"/>
      <c r="B71" s="157" t="s">
        <v>101</v>
      </c>
      <c r="C71" s="146"/>
      <c r="D71" s="146"/>
      <c r="E71" s="146"/>
      <c r="F71" s="146"/>
      <c r="G71" s="146"/>
      <c r="H71" s="147"/>
      <c r="I71" s="1"/>
      <c r="J71" s="1"/>
      <c r="K71" s="1"/>
    </row>
    <row r="72" spans="1:11" ht="24.75" customHeight="1">
      <c r="A72" s="1"/>
      <c r="B72" s="32"/>
      <c r="C72" s="1"/>
      <c r="D72" s="158" t="s">
        <v>218</v>
      </c>
      <c r="E72" s="159"/>
      <c r="F72" s="159"/>
      <c r="G72" s="159"/>
      <c r="H72" s="159"/>
      <c r="I72" s="1"/>
      <c r="J72" s="1"/>
      <c r="K72" s="1"/>
    </row>
    <row r="73" spans="1:11" ht="21" customHeight="1">
      <c r="A73" s="1"/>
      <c r="B73" s="29"/>
      <c r="C73" s="1"/>
      <c r="D73" s="154" t="s">
        <v>103</v>
      </c>
      <c r="E73" s="151"/>
      <c r="F73" s="151"/>
      <c r="G73" s="151"/>
      <c r="H73" s="15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6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0000"/>
  </sheetPr>
  <dimension ref="A1:K1000"/>
  <sheetViews>
    <sheetView workbookViewId="0"/>
  </sheetViews>
  <sheetFormatPr defaultColWidth="14.42578125" defaultRowHeight="15" customHeight="1"/>
  <cols>
    <col min="1" max="1" width="5.42578125" customWidth="1"/>
    <col min="2" max="2" width="26.7109375" customWidth="1"/>
    <col min="3" max="3" width="13.28515625" customWidth="1"/>
    <col min="4" max="4" width="10.5703125" customWidth="1"/>
    <col min="5" max="5" width="10.42578125" customWidth="1"/>
    <col min="6" max="6" width="10.5703125" customWidth="1"/>
    <col min="7" max="8" width="10.140625" customWidth="1"/>
    <col min="9" max="11" width="8.7109375" customWidth="1"/>
  </cols>
  <sheetData>
    <row r="1" spans="1:11" ht="15.75" customHeight="1">
      <c r="A1" s="1"/>
      <c r="B1" s="2"/>
      <c r="C1" s="1"/>
      <c r="D1" s="1"/>
      <c r="E1" s="1"/>
      <c r="F1" s="1"/>
      <c r="G1" s="1"/>
      <c r="H1" s="3" t="s">
        <v>134</v>
      </c>
      <c r="I1" s="1"/>
      <c r="J1" s="1"/>
      <c r="K1" s="1"/>
    </row>
    <row r="2" spans="1:11" ht="48.75" customHeight="1">
      <c r="A2" s="153" t="s">
        <v>393</v>
      </c>
      <c r="B2" s="151"/>
      <c r="C2" s="151"/>
      <c r="D2" s="1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155" t="s">
        <v>186</v>
      </c>
      <c r="B5" s="151"/>
      <c r="C5" s="151"/>
      <c r="D5" s="151"/>
      <c r="E5" s="151"/>
      <c r="F5" s="151"/>
      <c r="G5" s="151"/>
      <c r="H5" s="151"/>
      <c r="I5" s="1"/>
      <c r="J5" s="1"/>
      <c r="K5" s="1"/>
    </row>
    <row r="6" spans="1:11" ht="12" customHeight="1">
      <c r="A6" s="1"/>
      <c r="B6" s="2"/>
      <c r="C6" s="1"/>
      <c r="D6" s="1"/>
      <c r="E6" s="1"/>
      <c r="F6" s="1"/>
      <c r="G6" s="1"/>
      <c r="H6" s="1"/>
      <c r="I6" s="1"/>
      <c r="J6" s="1"/>
      <c r="K6" s="1"/>
    </row>
    <row r="7" spans="1:11" ht="24.75" customHeight="1">
      <c r="A7" s="6"/>
      <c r="B7" s="150" t="s">
        <v>394</v>
      </c>
      <c r="C7" s="151"/>
      <c r="D7" s="151"/>
      <c r="E7" s="151"/>
      <c r="F7" s="151"/>
      <c r="G7" s="151"/>
      <c r="H7" s="151"/>
      <c r="I7" s="6"/>
      <c r="J7" s="6"/>
      <c r="K7" s="6"/>
    </row>
    <row r="8" spans="1:11" ht="19.5" customHeight="1">
      <c r="A8" s="6"/>
      <c r="B8" s="150" t="s">
        <v>138</v>
      </c>
      <c r="C8" s="151"/>
      <c r="D8" s="151"/>
      <c r="E8" s="151"/>
      <c r="F8" s="151"/>
      <c r="G8" s="151"/>
      <c r="H8" s="151"/>
      <c r="I8" s="6"/>
      <c r="J8" s="6"/>
      <c r="K8" s="6"/>
    </row>
    <row r="9" spans="1:11" ht="19.5" customHeight="1">
      <c r="A9" s="6"/>
      <c r="B9" s="150" t="s">
        <v>395</v>
      </c>
      <c r="C9" s="151"/>
      <c r="D9" s="151"/>
      <c r="E9" s="151"/>
      <c r="F9" s="151"/>
      <c r="G9" s="151"/>
      <c r="H9" s="151"/>
      <c r="I9" s="6"/>
      <c r="J9" s="6"/>
      <c r="K9" s="6"/>
    </row>
    <row r="10" spans="1:11" ht="19.5" customHeight="1">
      <c r="A10" s="6"/>
      <c r="B10" s="7" t="s">
        <v>206</v>
      </c>
      <c r="C10" s="33">
        <v>11100096317</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93.75" customHeight="1">
      <c r="A14" s="9" t="s">
        <v>20</v>
      </c>
      <c r="B14" s="149" t="s">
        <v>396</v>
      </c>
      <c r="C14" s="146"/>
      <c r="D14" s="147"/>
      <c r="E14" s="13">
        <f>E15+E19+E25+E28</f>
        <v>20</v>
      </c>
      <c r="F14" s="14">
        <f t="shared" ref="F14:G14" si="0">ROUND(F15+F19+F25+F28,1)</f>
        <v>20</v>
      </c>
      <c r="G14" s="15">
        <f t="shared" si="0"/>
        <v>20</v>
      </c>
      <c r="H14" s="9"/>
      <c r="I14" s="4"/>
      <c r="J14" s="4"/>
      <c r="K14" s="4"/>
    </row>
    <row r="15" spans="1:11" ht="33.75" customHeight="1">
      <c r="A15" s="16">
        <v>1</v>
      </c>
      <c r="B15" s="149" t="s">
        <v>22</v>
      </c>
      <c r="C15" s="146"/>
      <c r="D15" s="147"/>
      <c r="E15" s="13">
        <f>5-(E16+E17+E18)</f>
        <v>5</v>
      </c>
      <c r="F15" s="14">
        <f t="shared" ref="F15:G15" si="1">ROUND(5-(F16+F17+F18),1)</f>
        <v>5</v>
      </c>
      <c r="G15" s="15">
        <f t="shared" si="1"/>
        <v>5</v>
      </c>
      <c r="H15" s="16"/>
      <c r="I15" s="17"/>
      <c r="J15" s="17"/>
      <c r="K15" s="17"/>
    </row>
    <row r="16" spans="1:11" ht="115.5" customHeight="1">
      <c r="A16" s="16" t="s">
        <v>23</v>
      </c>
      <c r="B16" s="145" t="s">
        <v>24</v>
      </c>
      <c r="C16" s="146"/>
      <c r="D16" s="147"/>
      <c r="E16" s="16"/>
      <c r="F16" s="16"/>
      <c r="G16" s="16"/>
      <c r="H16" s="16"/>
      <c r="I16" s="17"/>
      <c r="J16" s="17"/>
      <c r="K16" s="17"/>
    </row>
    <row r="17" spans="1:11" ht="102" customHeight="1">
      <c r="A17" s="16" t="s">
        <v>25</v>
      </c>
      <c r="B17" s="145" t="s">
        <v>142</v>
      </c>
      <c r="C17" s="146"/>
      <c r="D17" s="147"/>
      <c r="E17" s="16"/>
      <c r="F17" s="16"/>
      <c r="G17" s="18"/>
      <c r="H17" s="18"/>
      <c r="I17" s="19"/>
      <c r="J17" s="19"/>
      <c r="K17" s="19"/>
    </row>
    <row r="18" spans="1:11" ht="92.25" customHeight="1">
      <c r="A18" s="16" t="s">
        <v>27</v>
      </c>
      <c r="B18" s="145" t="s">
        <v>143</v>
      </c>
      <c r="C18" s="146"/>
      <c r="D18" s="147"/>
      <c r="E18" s="16"/>
      <c r="F18" s="16"/>
      <c r="G18" s="18"/>
      <c r="H18" s="18"/>
      <c r="I18" s="19"/>
      <c r="J18" s="19"/>
      <c r="K18" s="19"/>
    </row>
    <row r="19" spans="1:11" ht="52.5" customHeight="1">
      <c r="A19" s="16">
        <v>2</v>
      </c>
      <c r="B19" s="149" t="s">
        <v>29</v>
      </c>
      <c r="C19" s="146"/>
      <c r="D19" s="147"/>
      <c r="E19" s="13">
        <f>6-(E20+E21+E22+E23+E24)</f>
        <v>6</v>
      </c>
      <c r="F19" s="14">
        <f t="shared" ref="F19:G19" si="2">ROUND(6-(F20+F21+F22+F23+F24),1)</f>
        <v>6</v>
      </c>
      <c r="G19" s="15">
        <f t="shared" si="2"/>
        <v>6</v>
      </c>
      <c r="H19" s="20"/>
      <c r="I19" s="19"/>
      <c r="J19" s="19"/>
      <c r="K19" s="19"/>
    </row>
    <row r="20" spans="1:11" ht="39.75" customHeight="1">
      <c r="A20" s="16" t="s">
        <v>30</v>
      </c>
      <c r="B20" s="145" t="s">
        <v>31</v>
      </c>
      <c r="C20" s="146"/>
      <c r="D20" s="147"/>
      <c r="E20" s="16"/>
      <c r="F20" s="16"/>
      <c r="G20" s="18"/>
      <c r="H20" s="18"/>
      <c r="I20" s="19"/>
      <c r="J20" s="19"/>
      <c r="K20" s="19"/>
    </row>
    <row r="21" spans="1:11" ht="57" customHeight="1">
      <c r="A21" s="16" t="s">
        <v>32</v>
      </c>
      <c r="B21" s="145" t="s">
        <v>33</v>
      </c>
      <c r="C21" s="146"/>
      <c r="D21" s="147"/>
      <c r="E21" s="16"/>
      <c r="F21" s="16"/>
      <c r="G21" s="34"/>
      <c r="H21" s="18"/>
      <c r="I21" s="19"/>
      <c r="J21" s="19"/>
      <c r="K21" s="19"/>
    </row>
    <row r="22" spans="1:11" ht="52.5" customHeight="1">
      <c r="A22" s="16" t="s">
        <v>34</v>
      </c>
      <c r="B22" s="145" t="s">
        <v>397</v>
      </c>
      <c r="C22" s="146"/>
      <c r="D22" s="147"/>
      <c r="E22" s="16"/>
      <c r="F22" s="16"/>
      <c r="G22" s="35"/>
      <c r="H22" s="18"/>
      <c r="I22" s="19"/>
      <c r="J22" s="19"/>
      <c r="K22" s="19"/>
    </row>
    <row r="23" spans="1:11" ht="70.5" customHeight="1">
      <c r="A23" s="16" t="s">
        <v>36</v>
      </c>
      <c r="B23" s="145" t="s">
        <v>145</v>
      </c>
      <c r="C23" s="146"/>
      <c r="D23" s="147"/>
      <c r="E23" s="16"/>
      <c r="F23" s="16"/>
      <c r="G23" s="35"/>
      <c r="H23" s="18"/>
      <c r="I23" s="19"/>
      <c r="J23" s="19"/>
      <c r="K23" s="19"/>
    </row>
    <row r="24" spans="1:11" ht="42.75" customHeight="1">
      <c r="A24" s="16" t="s">
        <v>38</v>
      </c>
      <c r="B24" s="145" t="s">
        <v>146</v>
      </c>
      <c r="C24" s="146"/>
      <c r="D24" s="147"/>
      <c r="E24" s="16"/>
      <c r="F24" s="16"/>
      <c r="G24" s="18"/>
      <c r="H24" s="18"/>
      <c r="I24" s="19"/>
      <c r="J24" s="19"/>
      <c r="K24" s="19"/>
    </row>
    <row r="25" spans="1:11" ht="60.75" customHeight="1">
      <c r="A25" s="16">
        <v>3</v>
      </c>
      <c r="B25" s="149" t="s">
        <v>40</v>
      </c>
      <c r="C25" s="146"/>
      <c r="D25" s="147"/>
      <c r="E25" s="13">
        <f>5-(E26+E27)</f>
        <v>5</v>
      </c>
      <c r="F25" s="14">
        <f t="shared" ref="F25:G25" si="3">ROUND(5-(F26+F27),1)</f>
        <v>5</v>
      </c>
      <c r="G25" s="15">
        <f t="shared" si="3"/>
        <v>5</v>
      </c>
      <c r="H25" s="16"/>
      <c r="I25" s="17"/>
      <c r="J25" s="17"/>
      <c r="K25" s="17"/>
    </row>
    <row r="26" spans="1:11" ht="100.5" customHeight="1">
      <c r="A26" s="16" t="s">
        <v>41</v>
      </c>
      <c r="B26" s="145" t="s">
        <v>398</v>
      </c>
      <c r="C26" s="146"/>
      <c r="D26" s="147"/>
      <c r="E26" s="16"/>
      <c r="F26" s="16"/>
      <c r="G26" s="18"/>
      <c r="H26" s="18"/>
      <c r="I26" s="19"/>
      <c r="J26" s="19"/>
      <c r="K26" s="19"/>
    </row>
    <row r="27" spans="1:11" ht="54.75" customHeight="1">
      <c r="A27" s="16" t="s">
        <v>43</v>
      </c>
      <c r="B27" s="145" t="s">
        <v>399</v>
      </c>
      <c r="C27" s="146"/>
      <c r="D27" s="147"/>
      <c r="E27" s="16"/>
      <c r="F27" s="16"/>
      <c r="G27" s="18"/>
      <c r="H27" s="18"/>
      <c r="I27" s="19"/>
      <c r="J27" s="19"/>
      <c r="K27" s="19"/>
    </row>
    <row r="28" spans="1:11" ht="149.25" customHeight="1">
      <c r="A28" s="21">
        <v>4</v>
      </c>
      <c r="B28" s="149" t="s">
        <v>45</v>
      </c>
      <c r="C28" s="146"/>
      <c r="D28" s="147"/>
      <c r="E28" s="13">
        <f>4-(E29+E30+E31)</f>
        <v>4</v>
      </c>
      <c r="F28" s="14">
        <f t="shared" ref="F28:G28" si="4">ROUND(4-(F29+F30+F31),1)</f>
        <v>4</v>
      </c>
      <c r="G28" s="15">
        <f t="shared" si="4"/>
        <v>4</v>
      </c>
      <c r="H28" s="20"/>
      <c r="I28" s="19"/>
      <c r="J28" s="19"/>
      <c r="K28" s="19"/>
    </row>
    <row r="29" spans="1:11" ht="54" customHeight="1">
      <c r="A29" s="16" t="s">
        <v>46</v>
      </c>
      <c r="B29" s="145" t="s">
        <v>47</v>
      </c>
      <c r="C29" s="146"/>
      <c r="D29" s="147"/>
      <c r="E29" s="16"/>
      <c r="F29" s="16"/>
      <c r="G29" s="18"/>
      <c r="H29" s="18"/>
      <c r="I29" s="19"/>
      <c r="J29" s="19"/>
      <c r="K29" s="19"/>
    </row>
    <row r="30" spans="1:11" ht="60.75" customHeight="1">
      <c r="A30" s="16" t="s">
        <v>48</v>
      </c>
      <c r="B30" s="145" t="s">
        <v>49</v>
      </c>
      <c r="C30" s="146"/>
      <c r="D30" s="147"/>
      <c r="E30" s="16"/>
      <c r="F30" s="16"/>
      <c r="G30" s="18"/>
      <c r="H30" s="18"/>
      <c r="I30" s="19"/>
      <c r="J30" s="19"/>
      <c r="K30" s="19"/>
    </row>
    <row r="31" spans="1:11" ht="52.5" customHeight="1">
      <c r="A31" s="16" t="s">
        <v>50</v>
      </c>
      <c r="B31" s="145" t="s">
        <v>51</v>
      </c>
      <c r="C31" s="146"/>
      <c r="D31" s="147"/>
      <c r="E31" s="16"/>
      <c r="F31" s="16"/>
      <c r="G31" s="18"/>
      <c r="H31" s="18"/>
      <c r="I31" s="19"/>
      <c r="J31" s="19"/>
      <c r="K31" s="19"/>
    </row>
    <row r="32" spans="1:11" ht="27.75" customHeight="1">
      <c r="A32" s="9" t="s">
        <v>52</v>
      </c>
      <c r="B32" s="149" t="s">
        <v>400</v>
      </c>
      <c r="C32" s="146"/>
      <c r="D32" s="147"/>
      <c r="E32" s="13">
        <f>E33+E35+E37+E39+E41+E43</f>
        <v>20</v>
      </c>
      <c r="F32" s="14">
        <f t="shared" ref="F32:G32" si="5">ROUND(F33+F35+F37+F39+F41+F43,1)</f>
        <v>15</v>
      </c>
      <c r="G32" s="15">
        <f t="shared" si="5"/>
        <v>0</v>
      </c>
      <c r="H32" s="9"/>
      <c r="I32" s="4"/>
      <c r="J32" s="4"/>
      <c r="K32" s="4"/>
    </row>
    <row r="33" spans="1:11" ht="72.75" customHeight="1">
      <c r="A33" s="16">
        <v>5</v>
      </c>
      <c r="B33" s="149" t="s">
        <v>150</v>
      </c>
      <c r="C33" s="146"/>
      <c r="D33" s="147"/>
      <c r="E33" s="13">
        <v>1</v>
      </c>
      <c r="F33" s="14">
        <f>IF(F34&gt;1,"1",F34)</f>
        <v>1</v>
      </c>
      <c r="G33" s="15">
        <f>G34</f>
        <v>0</v>
      </c>
      <c r="H33" s="16"/>
      <c r="I33" s="17"/>
      <c r="J33" s="17"/>
      <c r="K33" s="17"/>
    </row>
    <row r="34" spans="1:11" ht="117.75" customHeight="1">
      <c r="A34" s="16"/>
      <c r="B34" s="145" t="s">
        <v>151</v>
      </c>
      <c r="C34" s="146"/>
      <c r="D34" s="147"/>
      <c r="E34" s="13"/>
      <c r="F34" s="14">
        <v>1</v>
      </c>
      <c r="G34" s="15"/>
      <c r="H34" s="16"/>
      <c r="I34" s="17"/>
      <c r="J34" s="17"/>
      <c r="K34" s="17"/>
    </row>
    <row r="35" spans="1:11" ht="35.25" customHeight="1">
      <c r="A35" s="16">
        <v>6</v>
      </c>
      <c r="B35" s="149" t="s">
        <v>152</v>
      </c>
      <c r="C35" s="146"/>
      <c r="D35" s="147"/>
      <c r="E35" s="13">
        <v>2</v>
      </c>
      <c r="F35" s="14">
        <f>IF(F36&gt;2,"2",F36)</f>
        <v>2</v>
      </c>
      <c r="G35" s="15">
        <f>G36</f>
        <v>0</v>
      </c>
      <c r="H35" s="16"/>
      <c r="I35" s="17"/>
      <c r="J35" s="17"/>
      <c r="K35" s="17"/>
    </row>
    <row r="36" spans="1:11" ht="60.75" customHeight="1">
      <c r="A36" s="16"/>
      <c r="B36" s="145" t="s">
        <v>153</v>
      </c>
      <c r="C36" s="146"/>
      <c r="D36" s="147"/>
      <c r="E36" s="13"/>
      <c r="F36" s="14">
        <v>2</v>
      </c>
      <c r="G36" s="15"/>
      <c r="H36" s="16"/>
      <c r="I36" s="17"/>
      <c r="J36" s="17"/>
      <c r="K36" s="17"/>
    </row>
    <row r="37" spans="1:11" ht="52.5" customHeight="1">
      <c r="A37" s="16">
        <v>7</v>
      </c>
      <c r="B37" s="149" t="s">
        <v>58</v>
      </c>
      <c r="C37" s="146"/>
      <c r="D37" s="147"/>
      <c r="E37" s="13">
        <v>2</v>
      </c>
      <c r="F37" s="14">
        <f>IF(F38&gt;2,"2",F38)</f>
        <v>2</v>
      </c>
      <c r="G37" s="15">
        <f>G38</f>
        <v>0</v>
      </c>
      <c r="H37" s="16"/>
      <c r="I37" s="17"/>
      <c r="J37" s="17"/>
      <c r="K37" s="17"/>
    </row>
    <row r="38" spans="1:11" ht="68.25" customHeight="1">
      <c r="A38" s="16"/>
      <c r="B38" s="145" t="s">
        <v>155</v>
      </c>
      <c r="C38" s="146"/>
      <c r="D38" s="147"/>
      <c r="E38" s="13"/>
      <c r="F38" s="14">
        <v>2</v>
      </c>
      <c r="G38" s="15"/>
      <c r="H38" s="16"/>
      <c r="I38" s="17"/>
      <c r="J38" s="17"/>
      <c r="K38" s="17"/>
    </row>
    <row r="39" spans="1:11" ht="61.5" customHeight="1">
      <c r="A39" s="16">
        <v>8</v>
      </c>
      <c r="B39" s="149" t="s">
        <v>60</v>
      </c>
      <c r="C39" s="146"/>
      <c r="D39" s="147"/>
      <c r="E39" s="13">
        <v>2</v>
      </c>
      <c r="F39" s="14">
        <f>IF(F40&gt;2,"2",F40)</f>
        <v>2</v>
      </c>
      <c r="G39" s="15">
        <f>G40</f>
        <v>0</v>
      </c>
      <c r="H39" s="16"/>
      <c r="I39" s="17"/>
      <c r="J39" s="17"/>
      <c r="K39" s="17"/>
    </row>
    <row r="40" spans="1:11" ht="70.5" customHeight="1">
      <c r="A40" s="16"/>
      <c r="B40" s="145" t="s">
        <v>156</v>
      </c>
      <c r="C40" s="146"/>
      <c r="D40" s="147"/>
      <c r="E40" s="13"/>
      <c r="F40" s="14">
        <v>2</v>
      </c>
      <c r="G40" s="15"/>
      <c r="H40" s="16"/>
      <c r="I40" s="17"/>
      <c r="J40" s="17"/>
      <c r="K40" s="17"/>
    </row>
    <row r="41" spans="1:11" ht="116.25" customHeight="1">
      <c r="A41" s="16">
        <v>9</v>
      </c>
      <c r="B41" s="149" t="s">
        <v>401</v>
      </c>
      <c r="C41" s="146"/>
      <c r="D41" s="147"/>
      <c r="E41" s="13">
        <v>8</v>
      </c>
      <c r="F41" s="14" t="str">
        <f>IF(F42&gt;=8,"8",IF(F42&lt;8,"0"))</f>
        <v>8</v>
      </c>
      <c r="G41" s="15">
        <f>G42</f>
        <v>0</v>
      </c>
      <c r="H41" s="16"/>
      <c r="I41" s="17"/>
      <c r="J41" s="17"/>
      <c r="K41" s="17"/>
    </row>
    <row r="42" spans="1:11" ht="127.5" customHeight="1">
      <c r="A42" s="16"/>
      <c r="B42" s="145" t="s">
        <v>158</v>
      </c>
      <c r="C42" s="146"/>
      <c r="D42" s="147"/>
      <c r="E42" s="13"/>
      <c r="F42" s="14">
        <v>8</v>
      </c>
      <c r="G42" s="15"/>
      <c r="H42" s="16"/>
      <c r="I42" s="17"/>
      <c r="J42" s="17"/>
      <c r="K42" s="17"/>
    </row>
    <row r="43" spans="1:11" ht="45" customHeight="1">
      <c r="A43" s="16">
        <v>10</v>
      </c>
      <c r="B43" s="149" t="s">
        <v>160</v>
      </c>
      <c r="C43" s="146"/>
      <c r="D43" s="147"/>
      <c r="E43" s="13">
        <v>5</v>
      </c>
      <c r="F43" s="14">
        <f>IF(F44&gt;5,"5",F44)</f>
        <v>0</v>
      </c>
      <c r="G43" s="15">
        <f>G44</f>
        <v>0</v>
      </c>
      <c r="H43" s="16"/>
      <c r="I43" s="17"/>
      <c r="J43" s="17"/>
      <c r="K43" s="17"/>
    </row>
    <row r="44" spans="1:11" ht="156.75" customHeight="1">
      <c r="A44" s="16"/>
      <c r="B44" s="145" t="s">
        <v>161</v>
      </c>
      <c r="C44" s="146"/>
      <c r="D44" s="147"/>
      <c r="E44" s="13"/>
      <c r="F44" s="14"/>
      <c r="G44" s="15"/>
      <c r="H44" s="16"/>
      <c r="I44" s="17"/>
      <c r="J44" s="17"/>
      <c r="K44" s="17"/>
    </row>
    <row r="45" spans="1:11" ht="61.5" customHeight="1">
      <c r="A45" s="9" t="s">
        <v>69</v>
      </c>
      <c r="B45" s="149" t="s">
        <v>402</v>
      </c>
      <c r="C45" s="146"/>
      <c r="D45" s="147"/>
      <c r="E45" s="13">
        <v>60</v>
      </c>
      <c r="F45" s="14">
        <f t="shared" ref="F45:G45" si="6">SUM(F46:F51)</f>
        <v>50</v>
      </c>
      <c r="G45" s="15">
        <f t="shared" si="6"/>
        <v>0</v>
      </c>
      <c r="H45" s="9"/>
      <c r="I45" s="4"/>
      <c r="J45" s="4"/>
      <c r="K45" s="4"/>
    </row>
    <row r="46" spans="1:11" ht="26.25" customHeight="1">
      <c r="A46" s="16"/>
      <c r="B46" s="145" t="s">
        <v>71</v>
      </c>
      <c r="C46" s="146"/>
      <c r="D46" s="147"/>
      <c r="E46" s="16">
        <v>60</v>
      </c>
      <c r="F46" s="16"/>
      <c r="G46" s="16"/>
      <c r="H46" s="16"/>
      <c r="I46" s="17"/>
      <c r="J46" s="17"/>
      <c r="K46" s="17"/>
    </row>
    <row r="47" spans="1:11" ht="26.25" customHeight="1">
      <c r="A47" s="16"/>
      <c r="B47" s="145" t="s">
        <v>72</v>
      </c>
      <c r="C47" s="146"/>
      <c r="D47" s="147"/>
      <c r="E47" s="16">
        <v>50</v>
      </c>
      <c r="F47" s="16">
        <v>50</v>
      </c>
      <c r="G47" s="16"/>
      <c r="H47" s="16"/>
      <c r="I47" s="17"/>
      <c r="J47" s="17"/>
      <c r="K47" s="17"/>
    </row>
    <row r="48" spans="1:11" ht="26.25" customHeight="1">
      <c r="A48" s="16"/>
      <c r="B48" s="145" t="s">
        <v>73</v>
      </c>
      <c r="C48" s="146"/>
      <c r="D48" s="147"/>
      <c r="E48" s="16">
        <v>40</v>
      </c>
      <c r="F48" s="16"/>
      <c r="G48" s="16"/>
      <c r="H48" s="16"/>
      <c r="I48" s="17"/>
      <c r="J48" s="17"/>
      <c r="K48" s="17"/>
    </row>
    <row r="49" spans="1:11" ht="26.25" customHeight="1">
      <c r="A49" s="16"/>
      <c r="B49" s="145" t="s">
        <v>74</v>
      </c>
      <c r="C49" s="146"/>
      <c r="D49" s="147"/>
      <c r="E49" s="16">
        <v>30</v>
      </c>
      <c r="F49" s="16"/>
      <c r="G49" s="16"/>
      <c r="H49" s="16"/>
      <c r="I49" s="17"/>
      <c r="J49" s="17"/>
      <c r="K49" s="17"/>
    </row>
    <row r="50" spans="1:11" ht="26.25" customHeight="1">
      <c r="A50" s="16"/>
      <c r="B50" s="145" t="s">
        <v>75</v>
      </c>
      <c r="C50" s="146"/>
      <c r="D50" s="147"/>
      <c r="E50" s="16">
        <v>20</v>
      </c>
      <c r="F50" s="16"/>
      <c r="G50" s="16"/>
      <c r="H50" s="16"/>
      <c r="I50" s="17"/>
      <c r="J50" s="17"/>
      <c r="K50" s="17"/>
    </row>
    <row r="51" spans="1:11" ht="26.25" customHeight="1">
      <c r="A51" s="16"/>
      <c r="B51" s="145" t="s">
        <v>76</v>
      </c>
      <c r="C51" s="146"/>
      <c r="D51" s="147"/>
      <c r="E51" s="16">
        <v>0</v>
      </c>
      <c r="F51" s="16"/>
      <c r="G51" s="16"/>
      <c r="H51" s="16"/>
      <c r="I51" s="17"/>
      <c r="J51" s="17"/>
      <c r="K51" s="17"/>
    </row>
    <row r="52" spans="1:11" ht="24" customHeight="1">
      <c r="A52" s="9"/>
      <c r="B52" s="148" t="s">
        <v>77</v>
      </c>
      <c r="C52" s="146"/>
      <c r="D52" s="147"/>
      <c r="E52" s="9">
        <f t="shared" ref="E52:G52" si="7">E14+E32+E45</f>
        <v>100</v>
      </c>
      <c r="F52" s="22">
        <f t="shared" si="7"/>
        <v>85</v>
      </c>
      <c r="G52" s="15">
        <f t="shared" si="7"/>
        <v>20</v>
      </c>
      <c r="H52" s="9"/>
      <c r="I52" s="4"/>
      <c r="J52" s="4"/>
      <c r="K52" s="4"/>
    </row>
    <row r="53" spans="1:11" ht="26.25" customHeight="1">
      <c r="A53" s="23"/>
      <c r="B53" s="165" t="s">
        <v>78</v>
      </c>
      <c r="C53" s="146"/>
      <c r="D53" s="147"/>
      <c r="E53" s="23"/>
      <c r="F53" s="23"/>
      <c r="G53" s="23"/>
      <c r="H53" s="23"/>
      <c r="I53" s="1"/>
      <c r="J53" s="1"/>
      <c r="K53" s="1"/>
    </row>
    <row r="54" spans="1:11" ht="53.25" customHeight="1">
      <c r="A54" s="23"/>
      <c r="B54" s="148" t="s">
        <v>403</v>
      </c>
      <c r="C54" s="146"/>
      <c r="D54" s="147"/>
      <c r="E54" s="9">
        <f>E52-E53</f>
        <v>100</v>
      </c>
      <c r="F54" s="22">
        <f t="shared" ref="F54:G54" si="8">ROUND(F52-F53,1)</f>
        <v>85</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50" t="s">
        <v>80</v>
      </c>
      <c r="C56" s="151"/>
      <c r="D56" s="151"/>
      <c r="E56" s="1"/>
      <c r="F56" s="1"/>
      <c r="G56" s="1"/>
      <c r="H56" s="1"/>
      <c r="I56" s="1"/>
      <c r="J56" s="1"/>
      <c r="K56" s="1"/>
    </row>
    <row r="57" spans="1:11" ht="32.25" customHeight="1">
      <c r="A57" s="166" t="s">
        <v>81</v>
      </c>
      <c r="B57" s="159"/>
      <c r="C57" s="167"/>
      <c r="D57" s="170" t="s">
        <v>82</v>
      </c>
      <c r="E57" s="156" t="s">
        <v>83</v>
      </c>
      <c r="F57" s="147"/>
      <c r="G57" s="156" t="s">
        <v>404</v>
      </c>
      <c r="H57" s="147"/>
      <c r="I57" s="6"/>
      <c r="J57" s="6"/>
      <c r="K57" s="6"/>
    </row>
    <row r="58" spans="1:11" ht="15.75" customHeight="1">
      <c r="A58" s="168"/>
      <c r="B58" s="163"/>
      <c r="C58" s="169"/>
      <c r="D58" s="171"/>
      <c r="E58" s="10" t="s">
        <v>85</v>
      </c>
      <c r="F58" s="10" t="s">
        <v>86</v>
      </c>
      <c r="G58" s="10" t="s">
        <v>87</v>
      </c>
      <c r="H58" s="10" t="s">
        <v>88</v>
      </c>
      <c r="I58" s="6"/>
      <c r="J58" s="6"/>
      <c r="K58" s="6"/>
    </row>
    <row r="59" spans="1:11" ht="33.75" customHeight="1">
      <c r="A59" s="160" t="s">
        <v>89</v>
      </c>
      <c r="B59" s="146"/>
      <c r="C59" s="147"/>
      <c r="D59" s="16" t="s">
        <v>90</v>
      </c>
      <c r="E59" s="16" t="str">
        <f>IF(AND(90&lt;=F54,F54&lt;100),F54,"")</f>
        <v/>
      </c>
      <c r="F59" s="16" t="str">
        <f>IF(AND(90&lt;=G54,G54&lt;=100),G54,"")</f>
        <v/>
      </c>
      <c r="G59" s="16" t="str">
        <f t="shared" ref="G59:H59" si="9">IF(ISNUMBER(E59)=TRUE,"X","")</f>
        <v/>
      </c>
      <c r="H59" s="16" t="str">
        <f t="shared" si="9"/>
        <v/>
      </c>
      <c r="I59" s="1"/>
      <c r="J59" s="1"/>
      <c r="K59" s="1"/>
    </row>
    <row r="60" spans="1:11" ht="45.75" customHeight="1">
      <c r="A60" s="160" t="s">
        <v>91</v>
      </c>
      <c r="B60" s="146"/>
      <c r="C60" s="147"/>
      <c r="D60" s="16" t="s">
        <v>92</v>
      </c>
      <c r="E60" s="24">
        <f t="shared" ref="E60:F60" si="10">IF(AND(75&lt;=F54,F54&lt;90),F54,"")</f>
        <v>85</v>
      </c>
      <c r="F60" s="16" t="str">
        <f t="shared" si="10"/>
        <v/>
      </c>
      <c r="G60" s="16" t="str">
        <f t="shared" ref="G60:H60" si="11">IF(ISNUMBER(E60)=TRUE,"X","")</f>
        <v>X</v>
      </c>
      <c r="H60" s="16" t="str">
        <f t="shared" si="11"/>
        <v/>
      </c>
      <c r="I60" s="1"/>
      <c r="J60" s="1"/>
      <c r="K60" s="1"/>
    </row>
    <row r="61" spans="1:11" ht="48" customHeight="1">
      <c r="A61" s="160" t="s">
        <v>93</v>
      </c>
      <c r="B61" s="146"/>
      <c r="C61" s="147"/>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60" t="s">
        <v>95</v>
      </c>
      <c r="B62" s="146"/>
      <c r="C62" s="147"/>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61" t="s">
        <v>231</v>
      </c>
      <c r="E64" s="151"/>
      <c r="F64" s="151"/>
      <c r="G64" s="151"/>
      <c r="H64" s="151"/>
      <c r="I64" s="27"/>
      <c r="J64" s="27"/>
      <c r="K64" s="27"/>
    </row>
    <row r="65" spans="1:11" ht="35.25" customHeight="1">
      <c r="A65" s="4"/>
      <c r="B65" s="4"/>
      <c r="C65" s="4"/>
      <c r="D65" s="29"/>
      <c r="E65" s="153" t="s">
        <v>405</v>
      </c>
      <c r="F65" s="151"/>
      <c r="G65" s="151"/>
      <c r="H65" s="15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406</v>
      </c>
      <c r="G68" s="1"/>
      <c r="H68" s="1"/>
      <c r="I68" s="1"/>
      <c r="J68" s="1"/>
      <c r="K68" s="1"/>
    </row>
    <row r="69" spans="1:11" ht="15.75" customHeight="1">
      <c r="A69" s="1"/>
      <c r="B69" s="2"/>
      <c r="C69" s="1"/>
      <c r="D69" s="1"/>
      <c r="E69" s="1"/>
      <c r="F69" s="1"/>
      <c r="G69" s="1"/>
      <c r="H69" s="1"/>
      <c r="I69" s="1"/>
      <c r="J69" s="1"/>
      <c r="K69" s="1"/>
    </row>
    <row r="70" spans="1:11" ht="24.75" customHeight="1">
      <c r="A70" s="1"/>
      <c r="B70" s="162" t="s">
        <v>100</v>
      </c>
      <c r="C70" s="163"/>
      <c r="D70" s="163"/>
      <c r="E70" s="163"/>
      <c r="F70" s="163"/>
      <c r="G70" s="163"/>
      <c r="H70" s="163"/>
      <c r="I70" s="1"/>
      <c r="J70" s="1"/>
      <c r="K70" s="1"/>
    </row>
    <row r="71" spans="1:11" ht="106.5" customHeight="1">
      <c r="A71" s="1"/>
      <c r="B71" s="157" t="s">
        <v>101</v>
      </c>
      <c r="C71" s="146"/>
      <c r="D71" s="146"/>
      <c r="E71" s="146"/>
      <c r="F71" s="146"/>
      <c r="G71" s="146"/>
      <c r="H71" s="147"/>
      <c r="I71" s="1"/>
      <c r="J71" s="1"/>
      <c r="K71" s="1"/>
    </row>
    <row r="72" spans="1:11" ht="24.75" customHeight="1">
      <c r="A72" s="1"/>
      <c r="B72" s="32"/>
      <c r="C72" s="1"/>
      <c r="D72" s="158" t="s">
        <v>218</v>
      </c>
      <c r="E72" s="159"/>
      <c r="F72" s="159"/>
      <c r="G72" s="159"/>
      <c r="H72" s="159"/>
      <c r="I72" s="1"/>
      <c r="J72" s="1"/>
      <c r="K72" s="1"/>
    </row>
    <row r="73" spans="1:11" ht="21" customHeight="1">
      <c r="A73" s="1"/>
      <c r="B73" s="29"/>
      <c r="C73" s="1"/>
      <c r="D73" s="154" t="s">
        <v>103</v>
      </c>
      <c r="E73" s="151"/>
      <c r="F73" s="151"/>
      <c r="G73" s="151"/>
      <c r="H73" s="15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7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0000"/>
  </sheetPr>
  <dimension ref="A1:K1000"/>
  <sheetViews>
    <sheetView workbookViewId="0"/>
  </sheetViews>
  <sheetFormatPr defaultColWidth="14.42578125" defaultRowHeight="15" customHeight="1"/>
  <cols>
    <col min="1" max="1" width="5.42578125" customWidth="1"/>
    <col min="2" max="2" width="29.28515625" customWidth="1"/>
    <col min="3" max="3" width="9.85546875" customWidth="1"/>
    <col min="4" max="4" width="10.5703125" customWidth="1"/>
    <col min="5" max="5" width="11.5703125" customWidth="1"/>
    <col min="6" max="6" width="10.5703125" customWidth="1"/>
    <col min="7" max="8" width="10.140625" customWidth="1"/>
    <col min="9" max="11" width="8.7109375" customWidth="1"/>
  </cols>
  <sheetData>
    <row r="1" spans="1:11" ht="15.75" customHeight="1">
      <c r="A1" s="1"/>
      <c r="B1" s="2"/>
      <c r="C1" s="1"/>
      <c r="D1" s="1"/>
      <c r="E1" s="1"/>
      <c r="F1" s="1"/>
      <c r="G1" s="1"/>
      <c r="H1" s="3" t="s">
        <v>134</v>
      </c>
      <c r="I1" s="1"/>
      <c r="J1" s="1"/>
      <c r="K1" s="1"/>
    </row>
    <row r="2" spans="1:11" ht="48.75" customHeight="1">
      <c r="A2" s="153" t="s">
        <v>407</v>
      </c>
      <c r="B2" s="151"/>
      <c r="C2" s="151"/>
      <c r="D2" s="1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155" t="s">
        <v>186</v>
      </c>
      <c r="B5" s="151"/>
      <c r="C5" s="151"/>
      <c r="D5" s="151"/>
      <c r="E5" s="151"/>
      <c r="F5" s="151"/>
      <c r="G5" s="151"/>
      <c r="H5" s="151"/>
      <c r="I5" s="1"/>
      <c r="J5" s="1"/>
      <c r="K5" s="1"/>
    </row>
    <row r="6" spans="1:11" ht="12" customHeight="1">
      <c r="A6" s="1"/>
      <c r="B6" s="2"/>
      <c r="C6" s="1"/>
      <c r="D6" s="1"/>
      <c r="E6" s="1"/>
      <c r="F6" s="1"/>
      <c r="G6" s="1"/>
      <c r="H6" s="1"/>
      <c r="I6" s="1"/>
      <c r="J6" s="1"/>
      <c r="K6" s="1"/>
    </row>
    <row r="7" spans="1:11" ht="24.75" customHeight="1">
      <c r="A7" s="6"/>
      <c r="B7" s="150" t="s">
        <v>4</v>
      </c>
      <c r="C7" s="151"/>
      <c r="D7" s="151"/>
      <c r="E7" s="151"/>
      <c r="F7" s="151"/>
      <c r="G7" s="151"/>
      <c r="H7" s="151"/>
      <c r="I7" s="6"/>
      <c r="J7" s="6"/>
      <c r="K7" s="6"/>
    </row>
    <row r="8" spans="1:11" ht="19.5" customHeight="1">
      <c r="A8" s="6"/>
      <c r="B8" s="150" t="s">
        <v>138</v>
      </c>
      <c r="C8" s="151"/>
      <c r="D8" s="151"/>
      <c r="E8" s="151"/>
      <c r="F8" s="151"/>
      <c r="G8" s="151"/>
      <c r="H8" s="151"/>
      <c r="I8" s="6"/>
      <c r="J8" s="6"/>
      <c r="K8" s="6"/>
    </row>
    <row r="9" spans="1:11" ht="19.5" customHeight="1">
      <c r="A9" s="6"/>
      <c r="B9" s="150" t="s">
        <v>408</v>
      </c>
      <c r="C9" s="151"/>
      <c r="D9" s="151"/>
      <c r="E9" s="151"/>
      <c r="F9" s="151"/>
      <c r="G9" s="151"/>
      <c r="H9" s="151"/>
      <c r="I9" s="6"/>
      <c r="J9" s="6"/>
      <c r="K9" s="6"/>
    </row>
    <row r="10" spans="1:11" ht="19.5" customHeight="1">
      <c r="A10" s="6"/>
      <c r="B10" s="44" t="s">
        <v>7</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93.75" customHeight="1">
      <c r="A14" s="9" t="s">
        <v>20</v>
      </c>
      <c r="B14" s="149" t="s">
        <v>409</v>
      </c>
      <c r="C14" s="146"/>
      <c r="D14" s="147"/>
      <c r="E14" s="13">
        <f>E15+E19+E25+E28</f>
        <v>20</v>
      </c>
      <c r="F14" s="14">
        <f t="shared" ref="F14:G14" si="0">ROUND(F15+F19+F25+F28,1)</f>
        <v>20</v>
      </c>
      <c r="G14" s="15">
        <f t="shared" si="0"/>
        <v>20</v>
      </c>
      <c r="H14" s="9"/>
      <c r="I14" s="4"/>
      <c r="J14" s="4"/>
      <c r="K14" s="4"/>
    </row>
    <row r="15" spans="1:11" ht="33.75" customHeight="1">
      <c r="A15" s="16">
        <v>1</v>
      </c>
      <c r="B15" s="149" t="s">
        <v>22</v>
      </c>
      <c r="C15" s="146"/>
      <c r="D15" s="147"/>
      <c r="E15" s="13">
        <f>5-(E16+E17+E18)</f>
        <v>5</v>
      </c>
      <c r="F15" s="14">
        <f t="shared" ref="F15:G15" si="1">ROUND(5-(F16+F17+F18),1)</f>
        <v>5</v>
      </c>
      <c r="G15" s="15">
        <f t="shared" si="1"/>
        <v>5</v>
      </c>
      <c r="H15" s="16"/>
      <c r="I15" s="17"/>
      <c r="J15" s="17"/>
      <c r="K15" s="17"/>
    </row>
    <row r="16" spans="1:11" ht="115.5" customHeight="1">
      <c r="A16" s="16" t="s">
        <v>23</v>
      </c>
      <c r="B16" s="145" t="s">
        <v>24</v>
      </c>
      <c r="C16" s="146"/>
      <c r="D16" s="147"/>
      <c r="E16" s="16"/>
      <c r="F16" s="16">
        <v>0</v>
      </c>
      <c r="G16" s="16"/>
      <c r="H16" s="16"/>
      <c r="I16" s="17"/>
      <c r="J16" s="17"/>
      <c r="K16" s="17"/>
    </row>
    <row r="17" spans="1:11" ht="102" customHeight="1">
      <c r="A17" s="16" t="s">
        <v>25</v>
      </c>
      <c r="B17" s="145" t="s">
        <v>142</v>
      </c>
      <c r="C17" s="146"/>
      <c r="D17" s="147"/>
      <c r="E17" s="16"/>
      <c r="F17" s="16">
        <v>0</v>
      </c>
      <c r="G17" s="18"/>
      <c r="H17" s="18"/>
      <c r="I17" s="19"/>
      <c r="J17" s="19"/>
      <c r="K17" s="19"/>
    </row>
    <row r="18" spans="1:11" ht="92.25" customHeight="1">
      <c r="A18" s="16" t="s">
        <v>27</v>
      </c>
      <c r="B18" s="145" t="s">
        <v>143</v>
      </c>
      <c r="C18" s="146"/>
      <c r="D18" s="147"/>
      <c r="E18" s="16"/>
      <c r="F18" s="16">
        <v>0</v>
      </c>
      <c r="G18" s="18"/>
      <c r="H18" s="18"/>
      <c r="I18" s="19"/>
      <c r="J18" s="19"/>
      <c r="K18" s="19"/>
    </row>
    <row r="19" spans="1:11" ht="52.5" customHeight="1">
      <c r="A19" s="16">
        <v>2</v>
      </c>
      <c r="B19" s="149" t="s">
        <v>29</v>
      </c>
      <c r="C19" s="146"/>
      <c r="D19" s="147"/>
      <c r="E19" s="13">
        <f>6-(E20+E21+E22+E23+E24)</f>
        <v>6</v>
      </c>
      <c r="F19" s="14">
        <f t="shared" ref="F19:G19" si="2">ROUND(6-(F20+F21+F22+F23+F24),1)</f>
        <v>6</v>
      </c>
      <c r="G19" s="15">
        <f t="shared" si="2"/>
        <v>6</v>
      </c>
      <c r="H19" s="20"/>
      <c r="I19" s="19"/>
      <c r="J19" s="19"/>
      <c r="K19" s="19"/>
    </row>
    <row r="20" spans="1:11" ht="39.75" customHeight="1">
      <c r="A20" s="16" t="s">
        <v>30</v>
      </c>
      <c r="B20" s="145" t="s">
        <v>31</v>
      </c>
      <c r="C20" s="146"/>
      <c r="D20" s="147"/>
      <c r="E20" s="16"/>
      <c r="F20" s="16">
        <v>0</v>
      </c>
      <c r="G20" s="18"/>
      <c r="H20" s="18"/>
      <c r="I20" s="19"/>
      <c r="J20" s="19"/>
      <c r="K20" s="19"/>
    </row>
    <row r="21" spans="1:11" ht="57" customHeight="1">
      <c r="A21" s="16" t="s">
        <v>32</v>
      </c>
      <c r="B21" s="145" t="s">
        <v>33</v>
      </c>
      <c r="C21" s="146"/>
      <c r="D21" s="147"/>
      <c r="E21" s="16"/>
      <c r="F21" s="16">
        <v>0</v>
      </c>
      <c r="G21" s="34"/>
      <c r="H21" s="18"/>
      <c r="I21" s="19"/>
      <c r="J21" s="19"/>
      <c r="K21" s="19"/>
    </row>
    <row r="22" spans="1:11" ht="52.5" customHeight="1">
      <c r="A22" s="16" t="s">
        <v>34</v>
      </c>
      <c r="B22" s="145" t="s">
        <v>410</v>
      </c>
      <c r="C22" s="146"/>
      <c r="D22" s="147"/>
      <c r="E22" s="16"/>
      <c r="F22" s="16">
        <v>0</v>
      </c>
      <c r="G22" s="35"/>
      <c r="H22" s="18"/>
      <c r="I22" s="19"/>
      <c r="J22" s="19"/>
      <c r="K22" s="19"/>
    </row>
    <row r="23" spans="1:11" ht="70.5" customHeight="1">
      <c r="A23" s="16" t="s">
        <v>36</v>
      </c>
      <c r="B23" s="145" t="s">
        <v>145</v>
      </c>
      <c r="C23" s="146"/>
      <c r="D23" s="147"/>
      <c r="E23" s="16"/>
      <c r="F23" s="16">
        <v>0</v>
      </c>
      <c r="G23" s="35"/>
      <c r="H23" s="18"/>
      <c r="I23" s="19"/>
      <c r="J23" s="19"/>
      <c r="K23" s="19"/>
    </row>
    <row r="24" spans="1:11" ht="42.75" customHeight="1">
      <c r="A24" s="16" t="s">
        <v>38</v>
      </c>
      <c r="B24" s="145" t="s">
        <v>146</v>
      </c>
      <c r="C24" s="146"/>
      <c r="D24" s="147"/>
      <c r="E24" s="16"/>
      <c r="F24" s="16">
        <v>0</v>
      </c>
      <c r="G24" s="18"/>
      <c r="H24" s="18"/>
      <c r="I24" s="19"/>
      <c r="J24" s="19"/>
      <c r="K24" s="19"/>
    </row>
    <row r="25" spans="1:11" ht="60.75" customHeight="1">
      <c r="A25" s="16">
        <v>3</v>
      </c>
      <c r="B25" s="149" t="s">
        <v>40</v>
      </c>
      <c r="C25" s="146"/>
      <c r="D25" s="147"/>
      <c r="E25" s="13">
        <f>5-(E26+E27)</f>
        <v>5</v>
      </c>
      <c r="F25" s="14">
        <f t="shared" ref="F25:G25" si="3">ROUND(5-(F26+F27),1)</f>
        <v>5</v>
      </c>
      <c r="G25" s="15">
        <f t="shared" si="3"/>
        <v>5</v>
      </c>
      <c r="H25" s="16"/>
      <c r="I25" s="17"/>
      <c r="J25" s="17"/>
      <c r="K25" s="17"/>
    </row>
    <row r="26" spans="1:11" ht="100.5" customHeight="1">
      <c r="A26" s="16" t="s">
        <v>41</v>
      </c>
      <c r="B26" s="145" t="s">
        <v>411</v>
      </c>
      <c r="C26" s="146"/>
      <c r="D26" s="147"/>
      <c r="E26" s="16"/>
      <c r="F26" s="16">
        <v>0</v>
      </c>
      <c r="G26" s="18"/>
      <c r="H26" s="18"/>
      <c r="I26" s="19"/>
      <c r="J26" s="19"/>
      <c r="K26" s="19"/>
    </row>
    <row r="27" spans="1:11" ht="54.75" customHeight="1">
      <c r="A27" s="16" t="s">
        <v>43</v>
      </c>
      <c r="B27" s="145" t="s">
        <v>412</v>
      </c>
      <c r="C27" s="146"/>
      <c r="D27" s="147"/>
      <c r="E27" s="16"/>
      <c r="F27" s="16">
        <v>0</v>
      </c>
      <c r="G27" s="18"/>
      <c r="H27" s="18"/>
      <c r="I27" s="19"/>
      <c r="J27" s="19"/>
      <c r="K27" s="19"/>
    </row>
    <row r="28" spans="1:11" ht="149.25" customHeight="1">
      <c r="A28" s="21">
        <v>4</v>
      </c>
      <c r="B28" s="149" t="s">
        <v>45</v>
      </c>
      <c r="C28" s="146"/>
      <c r="D28" s="147"/>
      <c r="E28" s="13">
        <f>4-(E29+E30+E31)</f>
        <v>4</v>
      </c>
      <c r="F28" s="14">
        <f t="shared" ref="F28:G28" si="4">ROUND(4-(F29+F30+F31),1)</f>
        <v>4</v>
      </c>
      <c r="G28" s="15">
        <f t="shared" si="4"/>
        <v>4</v>
      </c>
      <c r="H28" s="20"/>
      <c r="I28" s="19"/>
      <c r="J28" s="19"/>
      <c r="K28" s="19"/>
    </row>
    <row r="29" spans="1:11" ht="54" customHeight="1">
      <c r="A29" s="16" t="s">
        <v>46</v>
      </c>
      <c r="B29" s="145" t="s">
        <v>47</v>
      </c>
      <c r="C29" s="146"/>
      <c r="D29" s="147"/>
      <c r="E29" s="16"/>
      <c r="F29" s="16">
        <v>0</v>
      </c>
      <c r="G29" s="18"/>
      <c r="H29" s="18"/>
      <c r="I29" s="19"/>
      <c r="J29" s="19"/>
      <c r="K29" s="19"/>
    </row>
    <row r="30" spans="1:11" ht="60.75" customHeight="1">
      <c r="A30" s="16" t="s">
        <v>48</v>
      </c>
      <c r="B30" s="145" t="s">
        <v>49</v>
      </c>
      <c r="C30" s="146"/>
      <c r="D30" s="147"/>
      <c r="E30" s="16"/>
      <c r="F30" s="16">
        <v>0</v>
      </c>
      <c r="G30" s="18"/>
      <c r="H30" s="18"/>
      <c r="I30" s="19"/>
      <c r="J30" s="19"/>
      <c r="K30" s="19"/>
    </row>
    <row r="31" spans="1:11" ht="52.5" customHeight="1">
      <c r="A31" s="16" t="s">
        <v>50</v>
      </c>
      <c r="B31" s="145" t="s">
        <v>51</v>
      </c>
      <c r="C31" s="146"/>
      <c r="D31" s="147"/>
      <c r="E31" s="16"/>
      <c r="F31" s="16">
        <v>0</v>
      </c>
      <c r="G31" s="18"/>
      <c r="H31" s="18"/>
      <c r="I31" s="19"/>
      <c r="J31" s="19"/>
      <c r="K31" s="19"/>
    </row>
    <row r="32" spans="1:11" ht="27.75" customHeight="1">
      <c r="A32" s="9" t="s">
        <v>52</v>
      </c>
      <c r="B32" s="149" t="s">
        <v>413</v>
      </c>
      <c r="C32" s="146"/>
      <c r="D32" s="147"/>
      <c r="E32" s="13">
        <f>E33+E35+E37+E39+E41+E43</f>
        <v>20</v>
      </c>
      <c r="F32" s="14">
        <f t="shared" ref="F32:G32" si="5">ROUND(F33+F35+F37+F39+F41+F43,1)</f>
        <v>13</v>
      </c>
      <c r="G32" s="15">
        <f t="shared" si="5"/>
        <v>0</v>
      </c>
      <c r="H32" s="9"/>
      <c r="I32" s="4"/>
      <c r="J32" s="4"/>
      <c r="K32" s="4"/>
    </row>
    <row r="33" spans="1:11" ht="72.75" customHeight="1">
      <c r="A33" s="16">
        <v>5</v>
      </c>
      <c r="B33" s="149" t="s">
        <v>150</v>
      </c>
      <c r="C33" s="146"/>
      <c r="D33" s="147"/>
      <c r="E33" s="13">
        <v>1</v>
      </c>
      <c r="F33" s="14">
        <f>IF(F34&gt;1,"1",F34)</f>
        <v>1</v>
      </c>
      <c r="G33" s="15">
        <f>G34</f>
        <v>0</v>
      </c>
      <c r="H33" s="16"/>
      <c r="I33" s="17"/>
      <c r="J33" s="17"/>
      <c r="K33" s="17"/>
    </row>
    <row r="34" spans="1:11" ht="117.75" customHeight="1">
      <c r="A34" s="16"/>
      <c r="B34" s="145" t="s">
        <v>151</v>
      </c>
      <c r="C34" s="146"/>
      <c r="D34" s="147"/>
      <c r="E34" s="13"/>
      <c r="F34" s="14">
        <v>1</v>
      </c>
      <c r="G34" s="15"/>
      <c r="H34" s="16"/>
      <c r="I34" s="17"/>
      <c r="J34" s="17"/>
      <c r="K34" s="17"/>
    </row>
    <row r="35" spans="1:11" ht="35.25" customHeight="1">
      <c r="A35" s="16">
        <v>6</v>
      </c>
      <c r="B35" s="149" t="s">
        <v>152</v>
      </c>
      <c r="C35" s="146"/>
      <c r="D35" s="147"/>
      <c r="E35" s="13">
        <v>2</v>
      </c>
      <c r="F35" s="14">
        <f>IF(F36&gt;2,"2",F36)</f>
        <v>0</v>
      </c>
      <c r="G35" s="15">
        <f>G36</f>
        <v>0</v>
      </c>
      <c r="H35" s="16"/>
      <c r="I35" s="17"/>
      <c r="J35" s="17"/>
      <c r="K35" s="17"/>
    </row>
    <row r="36" spans="1:11" ht="60.75" customHeight="1">
      <c r="A36" s="16"/>
      <c r="B36" s="145" t="s">
        <v>153</v>
      </c>
      <c r="C36" s="146"/>
      <c r="D36" s="147"/>
      <c r="E36" s="13"/>
      <c r="F36" s="14"/>
      <c r="G36" s="15"/>
      <c r="H36" s="16"/>
      <c r="I36" s="17"/>
      <c r="J36" s="17"/>
      <c r="K36" s="17"/>
    </row>
    <row r="37" spans="1:11" ht="52.5" customHeight="1">
      <c r="A37" s="16">
        <v>7</v>
      </c>
      <c r="B37" s="149" t="s">
        <v>58</v>
      </c>
      <c r="C37" s="146"/>
      <c r="D37" s="147"/>
      <c r="E37" s="13">
        <v>2</v>
      </c>
      <c r="F37" s="14">
        <f>IF(F38&gt;2,"2",F38)</f>
        <v>2</v>
      </c>
      <c r="G37" s="15">
        <f>G38</f>
        <v>0</v>
      </c>
      <c r="H37" s="16"/>
      <c r="I37" s="17"/>
      <c r="J37" s="17"/>
      <c r="K37" s="17"/>
    </row>
    <row r="38" spans="1:11" ht="68.25" customHeight="1">
      <c r="A38" s="16"/>
      <c r="B38" s="145" t="s">
        <v>155</v>
      </c>
      <c r="C38" s="146"/>
      <c r="D38" s="147"/>
      <c r="E38" s="13"/>
      <c r="F38" s="14">
        <v>2</v>
      </c>
      <c r="G38" s="15"/>
      <c r="H38" s="16"/>
      <c r="I38" s="17"/>
      <c r="J38" s="17"/>
      <c r="K38" s="17"/>
    </row>
    <row r="39" spans="1:11" ht="61.5" customHeight="1">
      <c r="A39" s="16">
        <v>8</v>
      </c>
      <c r="B39" s="149" t="s">
        <v>60</v>
      </c>
      <c r="C39" s="146"/>
      <c r="D39" s="147"/>
      <c r="E39" s="13">
        <v>2</v>
      </c>
      <c r="F39" s="14">
        <f>IF(F40&gt;2,"2",F40)</f>
        <v>2</v>
      </c>
      <c r="G39" s="15">
        <f>G40</f>
        <v>0</v>
      </c>
      <c r="H39" s="16"/>
      <c r="I39" s="17"/>
      <c r="J39" s="17"/>
      <c r="K39" s="17"/>
    </row>
    <row r="40" spans="1:11" ht="70.5" customHeight="1">
      <c r="A40" s="16"/>
      <c r="B40" s="145" t="s">
        <v>156</v>
      </c>
      <c r="C40" s="146"/>
      <c r="D40" s="147"/>
      <c r="E40" s="13"/>
      <c r="F40" s="14">
        <v>2</v>
      </c>
      <c r="G40" s="15"/>
      <c r="H40" s="16"/>
      <c r="I40" s="17"/>
      <c r="J40" s="17"/>
      <c r="K40" s="17"/>
    </row>
    <row r="41" spans="1:11" ht="116.25" customHeight="1">
      <c r="A41" s="16">
        <v>9</v>
      </c>
      <c r="B41" s="149" t="s">
        <v>414</v>
      </c>
      <c r="C41" s="146"/>
      <c r="D41" s="147"/>
      <c r="E41" s="13">
        <v>8</v>
      </c>
      <c r="F41" s="14" t="str">
        <f>IF(F42&gt;=8,"8",IF(F42&lt;8,"0"))</f>
        <v>8</v>
      </c>
      <c r="G41" s="15">
        <f>G42</f>
        <v>0</v>
      </c>
      <c r="H41" s="46"/>
      <c r="I41" s="17"/>
      <c r="J41" s="17"/>
      <c r="K41" s="17"/>
    </row>
    <row r="42" spans="1:11" ht="127.5" customHeight="1">
      <c r="A42" s="16"/>
      <c r="B42" s="145" t="s">
        <v>158</v>
      </c>
      <c r="C42" s="146"/>
      <c r="D42" s="147"/>
      <c r="E42" s="13"/>
      <c r="F42" s="14">
        <v>8</v>
      </c>
      <c r="G42" s="15"/>
      <c r="H42" s="16"/>
      <c r="I42" s="17"/>
      <c r="J42" s="17"/>
      <c r="K42" s="17"/>
    </row>
    <row r="43" spans="1:11" ht="45" customHeight="1">
      <c r="A43" s="16">
        <v>10</v>
      </c>
      <c r="B43" s="149" t="s">
        <v>160</v>
      </c>
      <c r="C43" s="146"/>
      <c r="D43" s="147"/>
      <c r="E43" s="13">
        <v>5</v>
      </c>
      <c r="F43" s="14">
        <f>IF(F44&gt;5,"5",F44)</f>
        <v>0</v>
      </c>
      <c r="G43" s="15">
        <f>G44</f>
        <v>0</v>
      </c>
      <c r="H43" s="16"/>
      <c r="I43" s="17"/>
      <c r="J43" s="17"/>
      <c r="K43" s="17"/>
    </row>
    <row r="44" spans="1:11" ht="156.75" customHeight="1">
      <c r="A44" s="16"/>
      <c r="B44" s="145" t="s">
        <v>161</v>
      </c>
      <c r="C44" s="146"/>
      <c r="D44" s="147"/>
      <c r="E44" s="13"/>
      <c r="F44" s="14">
        <v>0</v>
      </c>
      <c r="G44" s="15"/>
      <c r="H44" s="16"/>
      <c r="I44" s="17"/>
      <c r="J44" s="17"/>
      <c r="K44" s="17"/>
    </row>
    <row r="45" spans="1:11" ht="61.5" customHeight="1">
      <c r="A45" s="9" t="s">
        <v>69</v>
      </c>
      <c r="B45" s="149" t="s">
        <v>415</v>
      </c>
      <c r="C45" s="146"/>
      <c r="D45" s="147"/>
      <c r="E45" s="13">
        <v>60</v>
      </c>
      <c r="F45" s="14">
        <f t="shared" ref="F45:G45" si="6">SUM(F46:F51)</f>
        <v>60</v>
      </c>
      <c r="G45" s="15">
        <f t="shared" si="6"/>
        <v>0</v>
      </c>
      <c r="H45" s="9"/>
      <c r="I45" s="4"/>
      <c r="J45" s="4"/>
      <c r="K45" s="4"/>
    </row>
    <row r="46" spans="1:11" ht="26.25" customHeight="1">
      <c r="A46" s="16"/>
      <c r="B46" s="145" t="s">
        <v>71</v>
      </c>
      <c r="C46" s="146"/>
      <c r="D46" s="147"/>
      <c r="E46" s="16">
        <v>60</v>
      </c>
      <c r="F46" s="16">
        <v>60</v>
      </c>
      <c r="G46" s="16"/>
      <c r="H46" s="16"/>
      <c r="I46" s="17"/>
      <c r="J46" s="17"/>
      <c r="K46" s="17"/>
    </row>
    <row r="47" spans="1:11" ht="26.25" customHeight="1">
      <c r="A47" s="16"/>
      <c r="B47" s="145" t="s">
        <v>72</v>
      </c>
      <c r="C47" s="146"/>
      <c r="D47" s="147"/>
      <c r="E47" s="16">
        <v>50</v>
      </c>
      <c r="F47" s="16"/>
      <c r="G47" s="16"/>
      <c r="H47" s="16"/>
      <c r="I47" s="17"/>
      <c r="J47" s="17"/>
      <c r="K47" s="17"/>
    </row>
    <row r="48" spans="1:11" ht="26.25" customHeight="1">
      <c r="A48" s="16"/>
      <c r="B48" s="145" t="s">
        <v>73</v>
      </c>
      <c r="C48" s="146"/>
      <c r="D48" s="147"/>
      <c r="E48" s="16">
        <v>40</v>
      </c>
      <c r="F48" s="16"/>
      <c r="G48" s="16"/>
      <c r="H48" s="16"/>
      <c r="I48" s="17"/>
      <c r="J48" s="17"/>
      <c r="K48" s="17"/>
    </row>
    <row r="49" spans="1:11" ht="26.25" customHeight="1">
      <c r="A49" s="16"/>
      <c r="B49" s="145" t="s">
        <v>74</v>
      </c>
      <c r="C49" s="146"/>
      <c r="D49" s="147"/>
      <c r="E49" s="16">
        <v>30</v>
      </c>
      <c r="F49" s="16"/>
      <c r="G49" s="16"/>
      <c r="H49" s="16"/>
      <c r="I49" s="17"/>
      <c r="J49" s="17"/>
      <c r="K49" s="17"/>
    </row>
    <row r="50" spans="1:11" ht="26.25" customHeight="1">
      <c r="A50" s="16"/>
      <c r="B50" s="145" t="s">
        <v>75</v>
      </c>
      <c r="C50" s="146"/>
      <c r="D50" s="147"/>
      <c r="E50" s="16">
        <v>20</v>
      </c>
      <c r="F50" s="16"/>
      <c r="G50" s="16"/>
      <c r="H50" s="16"/>
      <c r="I50" s="17"/>
      <c r="J50" s="17"/>
      <c r="K50" s="17"/>
    </row>
    <row r="51" spans="1:11" ht="26.25" customHeight="1">
      <c r="A51" s="16"/>
      <c r="B51" s="145" t="s">
        <v>76</v>
      </c>
      <c r="C51" s="146"/>
      <c r="D51" s="147"/>
      <c r="E51" s="16">
        <v>0</v>
      </c>
      <c r="F51" s="16"/>
      <c r="G51" s="16"/>
      <c r="H51" s="16"/>
      <c r="I51" s="17"/>
      <c r="J51" s="17"/>
      <c r="K51" s="17"/>
    </row>
    <row r="52" spans="1:11" ht="24" customHeight="1">
      <c r="A52" s="9"/>
      <c r="B52" s="148" t="s">
        <v>77</v>
      </c>
      <c r="C52" s="146"/>
      <c r="D52" s="147"/>
      <c r="E52" s="9">
        <f t="shared" ref="E52:G52" si="7">E14+E32+E45</f>
        <v>100</v>
      </c>
      <c r="F52" s="22">
        <f t="shared" si="7"/>
        <v>93</v>
      </c>
      <c r="G52" s="15">
        <f t="shared" si="7"/>
        <v>20</v>
      </c>
      <c r="H52" s="9"/>
      <c r="I52" s="4"/>
      <c r="J52" s="4"/>
      <c r="K52" s="4"/>
    </row>
    <row r="53" spans="1:11" ht="26.25" customHeight="1">
      <c r="A53" s="23"/>
      <c r="B53" s="165" t="s">
        <v>78</v>
      </c>
      <c r="C53" s="146"/>
      <c r="D53" s="147"/>
      <c r="E53" s="23"/>
      <c r="F53" s="23"/>
      <c r="G53" s="23"/>
      <c r="H53" s="23"/>
      <c r="I53" s="1"/>
      <c r="J53" s="1"/>
      <c r="K53" s="1"/>
    </row>
    <row r="54" spans="1:11" ht="53.25" customHeight="1">
      <c r="A54" s="23"/>
      <c r="B54" s="148" t="s">
        <v>416</v>
      </c>
      <c r="C54" s="146"/>
      <c r="D54" s="147"/>
      <c r="E54" s="9">
        <f>E52-E53</f>
        <v>100</v>
      </c>
      <c r="F54" s="22">
        <f t="shared" ref="F54:G54" si="8">ROUND(F52-F53,1)</f>
        <v>93</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50" t="s">
        <v>80</v>
      </c>
      <c r="C56" s="151"/>
      <c r="D56" s="151"/>
      <c r="E56" s="1"/>
      <c r="F56" s="1"/>
      <c r="G56" s="1"/>
      <c r="H56" s="1"/>
      <c r="I56" s="1"/>
      <c r="J56" s="1"/>
      <c r="K56" s="1"/>
    </row>
    <row r="57" spans="1:11" ht="32.25" customHeight="1">
      <c r="A57" s="166" t="s">
        <v>81</v>
      </c>
      <c r="B57" s="159"/>
      <c r="C57" s="167"/>
      <c r="D57" s="170" t="s">
        <v>82</v>
      </c>
      <c r="E57" s="156" t="s">
        <v>83</v>
      </c>
      <c r="F57" s="147"/>
      <c r="G57" s="156" t="s">
        <v>417</v>
      </c>
      <c r="H57" s="147"/>
      <c r="I57" s="6"/>
      <c r="J57" s="6"/>
      <c r="K57" s="6"/>
    </row>
    <row r="58" spans="1:11" ht="15.75" customHeight="1">
      <c r="A58" s="168"/>
      <c r="B58" s="163"/>
      <c r="C58" s="169"/>
      <c r="D58" s="171"/>
      <c r="E58" s="10" t="s">
        <v>85</v>
      </c>
      <c r="F58" s="10" t="s">
        <v>86</v>
      </c>
      <c r="G58" s="10" t="s">
        <v>87</v>
      </c>
      <c r="H58" s="10" t="s">
        <v>88</v>
      </c>
      <c r="I58" s="6"/>
      <c r="J58" s="6"/>
      <c r="K58" s="6"/>
    </row>
    <row r="59" spans="1:11" ht="33.75" customHeight="1">
      <c r="A59" s="160" t="s">
        <v>89</v>
      </c>
      <c r="B59" s="146"/>
      <c r="C59" s="147"/>
      <c r="D59" s="16" t="s">
        <v>90</v>
      </c>
      <c r="E59" s="24">
        <f>IF(AND(90&lt;=F54,F54&lt;100),F54,"")</f>
        <v>93</v>
      </c>
      <c r="F59" s="16" t="str">
        <f>IF(AND(90&lt;=G54,G54&lt;=100),G54,"")</f>
        <v/>
      </c>
      <c r="G59" s="16" t="str">
        <f t="shared" ref="G59:H59" si="9">IF(ISNUMBER(E59)=TRUE,"X","")</f>
        <v>X</v>
      </c>
      <c r="H59" s="16" t="str">
        <f t="shared" si="9"/>
        <v/>
      </c>
      <c r="I59" s="1"/>
      <c r="J59" s="1"/>
      <c r="K59" s="1"/>
    </row>
    <row r="60" spans="1:11" ht="45.75" customHeight="1">
      <c r="A60" s="160" t="s">
        <v>91</v>
      </c>
      <c r="B60" s="146"/>
      <c r="C60" s="147"/>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160" t="s">
        <v>93</v>
      </c>
      <c r="B61" s="146"/>
      <c r="C61" s="147"/>
      <c r="D61" s="16" t="s">
        <v>94</v>
      </c>
      <c r="E61" s="16" t="str">
        <f t="shared" ref="E61:F61" si="12">IF(AND(50&lt;=F54,F54&lt;75),F54,"")</f>
        <v/>
      </c>
      <c r="F61" s="16" t="str">
        <f t="shared" si="12"/>
        <v/>
      </c>
      <c r="G61" s="16" t="str">
        <f t="shared" ref="G61:H61" si="13">IF(ISNUMBER(E61)=TRUE,"X","")</f>
        <v/>
      </c>
      <c r="H61" s="16" t="str">
        <f t="shared" si="13"/>
        <v/>
      </c>
      <c r="I61" s="1"/>
      <c r="J61" s="1"/>
      <c r="K61" s="1"/>
    </row>
    <row r="62" spans="1:11" ht="39.75" customHeight="1">
      <c r="A62" s="160" t="s">
        <v>95</v>
      </c>
      <c r="B62" s="146"/>
      <c r="C62" s="147"/>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61" t="s">
        <v>231</v>
      </c>
      <c r="E64" s="151"/>
      <c r="F64" s="151"/>
      <c r="G64" s="151"/>
      <c r="H64" s="151"/>
      <c r="I64" s="27"/>
      <c r="J64" s="27"/>
      <c r="K64" s="27"/>
    </row>
    <row r="65" spans="1:11" ht="35.25" customHeight="1">
      <c r="A65" s="4"/>
      <c r="B65" s="4"/>
      <c r="C65" s="4"/>
      <c r="D65" s="29"/>
      <c r="E65" s="153" t="s">
        <v>418</v>
      </c>
      <c r="F65" s="151"/>
      <c r="G65" s="151"/>
      <c r="H65" s="15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64" t="s">
        <v>419</v>
      </c>
      <c r="F68" s="151"/>
      <c r="G68" s="151"/>
      <c r="H68" s="151"/>
      <c r="I68" s="1"/>
      <c r="J68" s="1"/>
      <c r="K68" s="1"/>
    </row>
    <row r="69" spans="1:11" ht="15.75" customHeight="1">
      <c r="A69" s="1"/>
      <c r="B69" s="2"/>
      <c r="C69" s="1"/>
      <c r="D69" s="1"/>
      <c r="E69" s="1"/>
      <c r="F69" s="1"/>
      <c r="G69" s="1"/>
      <c r="H69" s="1"/>
      <c r="I69" s="1"/>
      <c r="J69" s="1"/>
      <c r="K69" s="1"/>
    </row>
    <row r="70" spans="1:11" ht="24.75" customHeight="1">
      <c r="A70" s="1"/>
      <c r="B70" s="162" t="s">
        <v>100</v>
      </c>
      <c r="C70" s="163"/>
      <c r="D70" s="163"/>
      <c r="E70" s="163"/>
      <c r="F70" s="163"/>
      <c r="G70" s="163"/>
      <c r="H70" s="163"/>
      <c r="I70" s="1"/>
      <c r="J70" s="1"/>
      <c r="K70" s="1"/>
    </row>
    <row r="71" spans="1:11" ht="106.5" customHeight="1">
      <c r="A71" s="1"/>
      <c r="B71" s="157" t="s">
        <v>101</v>
      </c>
      <c r="C71" s="146"/>
      <c r="D71" s="146"/>
      <c r="E71" s="146"/>
      <c r="F71" s="146"/>
      <c r="G71" s="146"/>
      <c r="H71" s="147"/>
      <c r="I71" s="1"/>
      <c r="J71" s="1"/>
      <c r="K71" s="1"/>
    </row>
    <row r="72" spans="1:11" ht="24.75" customHeight="1">
      <c r="A72" s="1"/>
      <c r="B72" s="32"/>
      <c r="C72" s="1"/>
      <c r="D72" s="158" t="s">
        <v>218</v>
      </c>
      <c r="E72" s="159"/>
      <c r="F72" s="159"/>
      <c r="G72" s="159"/>
      <c r="H72" s="159"/>
      <c r="I72" s="1"/>
      <c r="J72" s="1"/>
      <c r="K72" s="1"/>
    </row>
    <row r="73" spans="1:11" ht="21" customHeight="1">
      <c r="A73" s="1"/>
      <c r="B73" s="29"/>
      <c r="C73" s="1"/>
      <c r="D73" s="154" t="s">
        <v>103</v>
      </c>
      <c r="E73" s="151"/>
      <c r="F73" s="151"/>
      <c r="G73" s="151"/>
      <c r="H73" s="15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8000000}"/>
  <mergeCells count="66">
    <mergeCell ref="B54:D54"/>
    <mergeCell ref="B56:D56"/>
    <mergeCell ref="A57:C58"/>
    <mergeCell ref="D57:D58"/>
    <mergeCell ref="E57:F57"/>
    <mergeCell ref="G57:H57"/>
    <mergeCell ref="A59:C59"/>
    <mergeCell ref="B71:H71"/>
    <mergeCell ref="D72:H72"/>
    <mergeCell ref="D73:H73"/>
    <mergeCell ref="A60:C60"/>
    <mergeCell ref="A61:C61"/>
    <mergeCell ref="A62:C62"/>
    <mergeCell ref="D64:H64"/>
    <mergeCell ref="E65:H65"/>
    <mergeCell ref="E68:H68"/>
    <mergeCell ref="B70:H70"/>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FF0000"/>
  </sheetPr>
  <dimension ref="A1:K1000"/>
  <sheetViews>
    <sheetView workbookViewId="0"/>
  </sheetViews>
  <sheetFormatPr defaultColWidth="14.42578125" defaultRowHeight="15" customHeight="1"/>
  <cols>
    <col min="1" max="1" width="5.42578125" customWidth="1"/>
    <col min="2" max="2" width="27.140625" customWidth="1"/>
    <col min="3" max="3" width="14.7109375" customWidth="1"/>
    <col min="4" max="4" width="10.5703125" customWidth="1"/>
    <col min="5" max="5" width="9.42578125" customWidth="1"/>
    <col min="6" max="6" width="10.5703125" customWidth="1"/>
    <col min="7" max="8" width="10.140625" customWidth="1"/>
    <col min="9" max="11" width="8.7109375" customWidth="1"/>
  </cols>
  <sheetData>
    <row r="1" spans="1:11" ht="15.75" customHeight="1">
      <c r="A1" s="1"/>
      <c r="B1" s="2"/>
      <c r="C1" s="1"/>
      <c r="D1" s="1"/>
      <c r="E1" s="1"/>
      <c r="F1" s="1"/>
      <c r="G1" s="1"/>
      <c r="H1" s="3" t="s">
        <v>134</v>
      </c>
      <c r="I1" s="1"/>
      <c r="J1" s="1"/>
      <c r="K1" s="1"/>
    </row>
    <row r="2" spans="1:11" ht="48.75" customHeight="1">
      <c r="A2" s="153" t="s">
        <v>420</v>
      </c>
      <c r="B2" s="151"/>
      <c r="C2" s="151"/>
      <c r="D2" s="1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256" t="s">
        <v>347</v>
      </c>
      <c r="B5" s="151"/>
      <c r="C5" s="151"/>
      <c r="D5" s="151"/>
      <c r="E5" s="151"/>
      <c r="F5" s="151"/>
      <c r="G5" s="151"/>
      <c r="H5" s="151"/>
      <c r="I5" s="1"/>
      <c r="J5" s="1"/>
      <c r="K5" s="1"/>
    </row>
    <row r="6" spans="1:11" ht="12" customHeight="1">
      <c r="A6" s="1"/>
      <c r="B6" s="2"/>
      <c r="C6" s="1"/>
      <c r="D6" s="1"/>
      <c r="E6" s="1"/>
      <c r="F6" s="1"/>
      <c r="G6" s="1"/>
      <c r="H6" s="1"/>
      <c r="I6" s="1"/>
      <c r="J6" s="1"/>
      <c r="K6" s="1"/>
    </row>
    <row r="7" spans="1:11" ht="24.75" customHeight="1">
      <c r="A7" s="6"/>
      <c r="B7" s="150" t="s">
        <v>421</v>
      </c>
      <c r="C7" s="151"/>
      <c r="D7" s="151"/>
      <c r="E7" s="151"/>
      <c r="F7" s="151"/>
      <c r="G7" s="151"/>
      <c r="H7" s="151"/>
      <c r="I7" s="6"/>
      <c r="J7" s="6"/>
      <c r="K7" s="6"/>
    </row>
    <row r="8" spans="1:11" ht="19.5" customHeight="1">
      <c r="A8" s="6"/>
      <c r="B8" s="150" t="s">
        <v>138</v>
      </c>
      <c r="C8" s="151"/>
      <c r="D8" s="151"/>
      <c r="E8" s="151"/>
      <c r="F8" s="151"/>
      <c r="G8" s="151"/>
      <c r="H8" s="151"/>
      <c r="I8" s="6"/>
      <c r="J8" s="6"/>
      <c r="K8" s="6"/>
    </row>
    <row r="9" spans="1:11" ht="19.5" customHeight="1">
      <c r="A9" s="6"/>
      <c r="B9" s="150" t="s">
        <v>422</v>
      </c>
      <c r="C9" s="151"/>
      <c r="D9" s="151"/>
      <c r="E9" s="151"/>
      <c r="F9" s="151"/>
      <c r="G9" s="151"/>
      <c r="H9" s="151"/>
      <c r="I9" s="6"/>
      <c r="J9" s="6"/>
      <c r="K9" s="6"/>
    </row>
    <row r="10" spans="1:11" ht="19.5" customHeight="1">
      <c r="A10" s="6"/>
      <c r="B10" s="7" t="s">
        <v>206</v>
      </c>
      <c r="C10" s="7">
        <v>60200000602</v>
      </c>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93.75" customHeight="1">
      <c r="A14" s="9" t="s">
        <v>20</v>
      </c>
      <c r="B14" s="149" t="s">
        <v>423</v>
      </c>
      <c r="C14" s="146"/>
      <c r="D14" s="147"/>
      <c r="E14" s="13">
        <f>E15+E19+E25+E28</f>
        <v>20</v>
      </c>
      <c r="F14" s="14">
        <f t="shared" ref="F14:G14" si="0">ROUND(F15+F19+F25+F28,1)</f>
        <v>20</v>
      </c>
      <c r="G14" s="15">
        <f t="shared" si="0"/>
        <v>20</v>
      </c>
      <c r="H14" s="9"/>
      <c r="I14" s="4"/>
      <c r="J14" s="4"/>
      <c r="K14" s="4"/>
    </row>
    <row r="15" spans="1:11" ht="33.75" customHeight="1">
      <c r="A15" s="16">
        <v>1</v>
      </c>
      <c r="B15" s="149" t="s">
        <v>22</v>
      </c>
      <c r="C15" s="146"/>
      <c r="D15" s="147"/>
      <c r="E15" s="13">
        <f>5-(E16+E17+E18)</f>
        <v>5</v>
      </c>
      <c r="F15" s="14">
        <f t="shared" ref="F15:G15" si="1">ROUND(5-(F16+F17+F18),1)</f>
        <v>5</v>
      </c>
      <c r="G15" s="15">
        <f t="shared" si="1"/>
        <v>5</v>
      </c>
      <c r="H15" s="16"/>
      <c r="I15" s="17"/>
      <c r="J15" s="17"/>
      <c r="K15" s="17"/>
    </row>
    <row r="16" spans="1:11" ht="115.5" customHeight="1">
      <c r="A16" s="16" t="s">
        <v>23</v>
      </c>
      <c r="B16" s="145" t="s">
        <v>24</v>
      </c>
      <c r="C16" s="146"/>
      <c r="D16" s="147"/>
      <c r="E16" s="16"/>
      <c r="F16" s="16">
        <v>0</v>
      </c>
      <c r="G16" s="16"/>
      <c r="H16" s="16"/>
      <c r="I16" s="17"/>
      <c r="J16" s="17"/>
      <c r="K16" s="17"/>
    </row>
    <row r="17" spans="1:11" ht="102" customHeight="1">
      <c r="A17" s="16" t="s">
        <v>25</v>
      </c>
      <c r="B17" s="145" t="s">
        <v>142</v>
      </c>
      <c r="C17" s="146"/>
      <c r="D17" s="147"/>
      <c r="E17" s="16"/>
      <c r="F17" s="16">
        <v>0</v>
      </c>
      <c r="G17" s="18"/>
      <c r="H17" s="18"/>
      <c r="I17" s="19"/>
      <c r="J17" s="19"/>
      <c r="K17" s="19"/>
    </row>
    <row r="18" spans="1:11" ht="92.25" customHeight="1">
      <c r="A18" s="16" t="s">
        <v>27</v>
      </c>
      <c r="B18" s="145" t="s">
        <v>143</v>
      </c>
      <c r="C18" s="146"/>
      <c r="D18" s="147"/>
      <c r="E18" s="16"/>
      <c r="F18" s="16">
        <v>0</v>
      </c>
      <c r="G18" s="18"/>
      <c r="H18" s="18"/>
      <c r="I18" s="19"/>
      <c r="J18" s="19"/>
      <c r="K18" s="19"/>
    </row>
    <row r="19" spans="1:11" ht="52.5" customHeight="1">
      <c r="A19" s="16">
        <v>2</v>
      </c>
      <c r="B19" s="149" t="s">
        <v>29</v>
      </c>
      <c r="C19" s="146"/>
      <c r="D19" s="147"/>
      <c r="E19" s="13">
        <f>6-(E20+E21+E22+E23+E24)</f>
        <v>6</v>
      </c>
      <c r="F19" s="14">
        <f t="shared" ref="F19:G19" si="2">ROUND(6-(F20+F21+F22+F23+F24),1)</f>
        <v>6</v>
      </c>
      <c r="G19" s="15">
        <f t="shared" si="2"/>
        <v>6</v>
      </c>
      <c r="H19" s="20"/>
      <c r="I19" s="19"/>
      <c r="J19" s="19"/>
      <c r="K19" s="19"/>
    </row>
    <row r="20" spans="1:11" ht="39.75" customHeight="1">
      <c r="A20" s="16" t="s">
        <v>30</v>
      </c>
      <c r="B20" s="145" t="s">
        <v>31</v>
      </c>
      <c r="C20" s="146"/>
      <c r="D20" s="147"/>
      <c r="E20" s="16"/>
      <c r="F20" s="16">
        <v>0</v>
      </c>
      <c r="G20" s="18"/>
      <c r="H20" s="18"/>
      <c r="I20" s="19"/>
      <c r="J20" s="19"/>
      <c r="K20" s="19"/>
    </row>
    <row r="21" spans="1:11" ht="57" customHeight="1">
      <c r="A21" s="16" t="s">
        <v>32</v>
      </c>
      <c r="B21" s="145" t="s">
        <v>33</v>
      </c>
      <c r="C21" s="146"/>
      <c r="D21" s="147"/>
      <c r="E21" s="16"/>
      <c r="F21" s="16">
        <v>0</v>
      </c>
      <c r="G21" s="34"/>
      <c r="H21" s="18"/>
      <c r="I21" s="19"/>
      <c r="J21" s="19"/>
      <c r="K21" s="19"/>
    </row>
    <row r="22" spans="1:11" ht="52.5" customHeight="1">
      <c r="A22" s="16" t="s">
        <v>34</v>
      </c>
      <c r="B22" s="145" t="s">
        <v>424</v>
      </c>
      <c r="C22" s="146"/>
      <c r="D22" s="147"/>
      <c r="E22" s="16"/>
      <c r="F22" s="16">
        <v>0</v>
      </c>
      <c r="G22" s="35"/>
      <c r="H22" s="18"/>
      <c r="I22" s="19"/>
      <c r="J22" s="19"/>
      <c r="K22" s="19"/>
    </row>
    <row r="23" spans="1:11" ht="70.5" customHeight="1">
      <c r="A23" s="16" t="s">
        <v>36</v>
      </c>
      <c r="B23" s="145" t="s">
        <v>145</v>
      </c>
      <c r="C23" s="146"/>
      <c r="D23" s="147"/>
      <c r="E23" s="16"/>
      <c r="F23" s="16">
        <v>0</v>
      </c>
      <c r="G23" s="35"/>
      <c r="H23" s="18"/>
      <c r="I23" s="19"/>
      <c r="J23" s="19"/>
      <c r="K23" s="19"/>
    </row>
    <row r="24" spans="1:11" ht="42.75" customHeight="1">
      <c r="A24" s="16" t="s">
        <v>38</v>
      </c>
      <c r="B24" s="145" t="s">
        <v>146</v>
      </c>
      <c r="C24" s="146"/>
      <c r="D24" s="147"/>
      <c r="E24" s="16"/>
      <c r="F24" s="16">
        <v>0</v>
      </c>
      <c r="G24" s="18"/>
      <c r="H24" s="18"/>
      <c r="I24" s="19"/>
      <c r="J24" s="19"/>
      <c r="K24" s="19"/>
    </row>
    <row r="25" spans="1:11" ht="60.75" customHeight="1">
      <c r="A25" s="16">
        <v>3</v>
      </c>
      <c r="B25" s="149" t="s">
        <v>40</v>
      </c>
      <c r="C25" s="146"/>
      <c r="D25" s="147"/>
      <c r="E25" s="13">
        <f>5-(E26+E27)</f>
        <v>5</v>
      </c>
      <c r="F25" s="14">
        <f t="shared" ref="F25:G25" si="3">ROUND(5-(F26+F27),1)</f>
        <v>5</v>
      </c>
      <c r="G25" s="15">
        <f t="shared" si="3"/>
        <v>5</v>
      </c>
      <c r="H25" s="16"/>
      <c r="I25" s="17"/>
      <c r="J25" s="17"/>
      <c r="K25" s="17"/>
    </row>
    <row r="26" spans="1:11" ht="100.5" customHeight="1">
      <c r="A26" s="16" t="s">
        <v>41</v>
      </c>
      <c r="B26" s="145" t="s">
        <v>425</v>
      </c>
      <c r="C26" s="146"/>
      <c r="D26" s="147"/>
      <c r="E26" s="16"/>
      <c r="F26" s="16">
        <v>0</v>
      </c>
      <c r="G26" s="18"/>
      <c r="H26" s="18"/>
      <c r="I26" s="19"/>
      <c r="J26" s="19"/>
      <c r="K26" s="19"/>
    </row>
    <row r="27" spans="1:11" ht="54.75" customHeight="1">
      <c r="A27" s="16" t="s">
        <v>43</v>
      </c>
      <c r="B27" s="145" t="s">
        <v>426</v>
      </c>
      <c r="C27" s="146"/>
      <c r="D27" s="147"/>
      <c r="E27" s="16"/>
      <c r="F27" s="16">
        <v>0</v>
      </c>
      <c r="G27" s="18"/>
      <c r="H27" s="18"/>
      <c r="I27" s="19"/>
      <c r="J27" s="19"/>
      <c r="K27" s="19"/>
    </row>
    <row r="28" spans="1:11" ht="149.25" customHeight="1">
      <c r="A28" s="21">
        <v>4</v>
      </c>
      <c r="B28" s="149" t="s">
        <v>45</v>
      </c>
      <c r="C28" s="146"/>
      <c r="D28" s="147"/>
      <c r="E28" s="13">
        <f>4-(E29+E30+E31)</f>
        <v>4</v>
      </c>
      <c r="F28" s="14">
        <f t="shared" ref="F28:G28" si="4">ROUND(4-(F29+F30+F31),1)</f>
        <v>4</v>
      </c>
      <c r="G28" s="15">
        <f t="shared" si="4"/>
        <v>4</v>
      </c>
      <c r="H28" s="20"/>
      <c r="I28" s="19"/>
      <c r="J28" s="19"/>
      <c r="K28" s="19"/>
    </row>
    <row r="29" spans="1:11" ht="54" customHeight="1">
      <c r="A29" s="16" t="s">
        <v>46</v>
      </c>
      <c r="B29" s="145" t="s">
        <v>47</v>
      </c>
      <c r="C29" s="146"/>
      <c r="D29" s="147"/>
      <c r="E29" s="16"/>
      <c r="F29" s="16">
        <v>0</v>
      </c>
      <c r="G29" s="18"/>
      <c r="H29" s="18"/>
      <c r="I29" s="19"/>
      <c r="J29" s="19"/>
      <c r="K29" s="19"/>
    </row>
    <row r="30" spans="1:11" ht="60.75" customHeight="1">
      <c r="A30" s="16" t="s">
        <v>48</v>
      </c>
      <c r="B30" s="145" t="s">
        <v>49</v>
      </c>
      <c r="C30" s="146"/>
      <c r="D30" s="147"/>
      <c r="E30" s="16"/>
      <c r="F30" s="16">
        <v>0</v>
      </c>
      <c r="G30" s="18"/>
      <c r="H30" s="18"/>
      <c r="I30" s="19"/>
      <c r="J30" s="19"/>
      <c r="K30" s="19"/>
    </row>
    <row r="31" spans="1:11" ht="52.5" customHeight="1">
      <c r="A31" s="16" t="s">
        <v>50</v>
      </c>
      <c r="B31" s="145" t="s">
        <v>51</v>
      </c>
      <c r="C31" s="146"/>
      <c r="D31" s="147"/>
      <c r="E31" s="16"/>
      <c r="F31" s="16">
        <v>0</v>
      </c>
      <c r="G31" s="18"/>
      <c r="H31" s="18"/>
      <c r="I31" s="19"/>
      <c r="J31" s="19"/>
      <c r="K31" s="19"/>
    </row>
    <row r="32" spans="1:11" ht="27.75" customHeight="1">
      <c r="A32" s="9" t="s">
        <v>52</v>
      </c>
      <c r="B32" s="149" t="s">
        <v>427</v>
      </c>
      <c r="C32" s="146"/>
      <c r="D32" s="147"/>
      <c r="E32" s="13">
        <f>E33+E35+E37+E39+E41+E43</f>
        <v>20</v>
      </c>
      <c r="F32" s="14">
        <f t="shared" ref="F32:G32" si="5">ROUND(F33+F35+F37+F39+F41+F43,1)</f>
        <v>16</v>
      </c>
      <c r="G32" s="15">
        <f t="shared" si="5"/>
        <v>0</v>
      </c>
      <c r="H32" s="9"/>
      <c r="I32" s="4"/>
      <c r="J32" s="4"/>
      <c r="K32" s="4"/>
    </row>
    <row r="33" spans="1:11" ht="72.75" customHeight="1">
      <c r="A33" s="16">
        <v>5</v>
      </c>
      <c r="B33" s="149" t="s">
        <v>150</v>
      </c>
      <c r="C33" s="146"/>
      <c r="D33" s="147"/>
      <c r="E33" s="13">
        <v>1</v>
      </c>
      <c r="F33" s="14">
        <f>IF(F34&gt;1,"1",F34)</f>
        <v>1</v>
      </c>
      <c r="G33" s="15">
        <f>G34</f>
        <v>0</v>
      </c>
      <c r="H33" s="16"/>
      <c r="I33" s="17"/>
      <c r="J33" s="17"/>
      <c r="K33" s="17"/>
    </row>
    <row r="34" spans="1:11" ht="117.75" customHeight="1">
      <c r="A34" s="16"/>
      <c r="B34" s="145" t="s">
        <v>151</v>
      </c>
      <c r="C34" s="146"/>
      <c r="D34" s="147"/>
      <c r="E34" s="13"/>
      <c r="F34" s="14">
        <v>1</v>
      </c>
      <c r="G34" s="15"/>
      <c r="H34" s="16"/>
      <c r="I34" s="17"/>
      <c r="J34" s="17"/>
      <c r="K34" s="17"/>
    </row>
    <row r="35" spans="1:11" ht="35.25" customHeight="1">
      <c r="A35" s="16">
        <v>6</v>
      </c>
      <c r="B35" s="149" t="s">
        <v>152</v>
      </c>
      <c r="C35" s="146"/>
      <c r="D35" s="147"/>
      <c r="E35" s="13">
        <v>2</v>
      </c>
      <c r="F35" s="14">
        <f>IF(F36&gt;2,"2",F36)</f>
        <v>2</v>
      </c>
      <c r="G35" s="15">
        <f>G36</f>
        <v>0</v>
      </c>
      <c r="H35" s="16"/>
      <c r="I35" s="17"/>
      <c r="J35" s="17"/>
      <c r="K35" s="17"/>
    </row>
    <row r="36" spans="1:11" ht="60.75" customHeight="1">
      <c r="A36" s="16"/>
      <c r="B36" s="145" t="s">
        <v>153</v>
      </c>
      <c r="C36" s="146"/>
      <c r="D36" s="147"/>
      <c r="E36" s="13"/>
      <c r="F36" s="14">
        <v>2</v>
      </c>
      <c r="G36" s="15"/>
      <c r="H36" s="16"/>
      <c r="I36" s="17"/>
      <c r="J36" s="17"/>
      <c r="K36" s="17"/>
    </row>
    <row r="37" spans="1:11" ht="52.5" customHeight="1">
      <c r="A37" s="16">
        <v>7</v>
      </c>
      <c r="B37" s="149" t="s">
        <v>58</v>
      </c>
      <c r="C37" s="146"/>
      <c r="D37" s="147"/>
      <c r="E37" s="13">
        <v>2</v>
      </c>
      <c r="F37" s="14">
        <f>IF(F38&gt;2,"2",F38)</f>
        <v>2</v>
      </c>
      <c r="G37" s="15">
        <f>G38</f>
        <v>0</v>
      </c>
      <c r="H37" s="16"/>
      <c r="I37" s="17"/>
      <c r="J37" s="17"/>
      <c r="K37" s="17"/>
    </row>
    <row r="38" spans="1:11" ht="68.25" customHeight="1">
      <c r="A38" s="16"/>
      <c r="B38" s="145" t="s">
        <v>155</v>
      </c>
      <c r="C38" s="146"/>
      <c r="D38" s="147"/>
      <c r="E38" s="13"/>
      <c r="F38" s="14">
        <v>2</v>
      </c>
      <c r="G38" s="15"/>
      <c r="H38" s="16"/>
      <c r="I38" s="17"/>
      <c r="J38" s="17"/>
      <c r="K38" s="17"/>
    </row>
    <row r="39" spans="1:11" ht="61.5" customHeight="1">
      <c r="A39" s="16">
        <v>8</v>
      </c>
      <c r="B39" s="149" t="s">
        <v>60</v>
      </c>
      <c r="C39" s="146"/>
      <c r="D39" s="147"/>
      <c r="E39" s="13">
        <v>2</v>
      </c>
      <c r="F39" s="14">
        <f>IF(F40&gt;2,"2",F40)</f>
        <v>2</v>
      </c>
      <c r="G39" s="15">
        <f>G40</f>
        <v>0</v>
      </c>
      <c r="H39" s="16"/>
      <c r="I39" s="17"/>
      <c r="J39" s="17"/>
      <c r="K39" s="17"/>
    </row>
    <row r="40" spans="1:11" ht="70.5" customHeight="1">
      <c r="A40" s="16"/>
      <c r="B40" s="145" t="s">
        <v>156</v>
      </c>
      <c r="C40" s="146"/>
      <c r="D40" s="147"/>
      <c r="E40" s="13"/>
      <c r="F40" s="14">
        <v>2</v>
      </c>
      <c r="G40" s="15"/>
      <c r="H40" s="16"/>
      <c r="I40" s="17"/>
      <c r="J40" s="17"/>
      <c r="K40" s="17"/>
    </row>
    <row r="41" spans="1:11" ht="116.25" customHeight="1">
      <c r="A41" s="16">
        <v>9</v>
      </c>
      <c r="B41" s="149" t="s">
        <v>428</v>
      </c>
      <c r="C41" s="146"/>
      <c r="D41" s="147"/>
      <c r="E41" s="13">
        <v>8</v>
      </c>
      <c r="F41" s="14">
        <v>8</v>
      </c>
      <c r="G41" s="15">
        <f>G42</f>
        <v>0</v>
      </c>
      <c r="H41" s="46"/>
      <c r="I41" s="17"/>
      <c r="J41" s="17"/>
      <c r="K41" s="17"/>
    </row>
    <row r="42" spans="1:11" ht="127.5" customHeight="1">
      <c r="A42" s="16"/>
      <c r="B42" s="145" t="s">
        <v>158</v>
      </c>
      <c r="C42" s="146"/>
      <c r="D42" s="147"/>
      <c r="E42" s="13"/>
      <c r="F42" s="14">
        <v>8</v>
      </c>
      <c r="G42" s="15"/>
      <c r="H42" s="47" t="s">
        <v>429</v>
      </c>
      <c r="I42" s="17"/>
      <c r="J42" s="17"/>
      <c r="K42" s="17"/>
    </row>
    <row r="43" spans="1:11" ht="45" customHeight="1">
      <c r="A43" s="16">
        <v>10</v>
      </c>
      <c r="B43" s="149" t="s">
        <v>160</v>
      </c>
      <c r="C43" s="146"/>
      <c r="D43" s="147"/>
      <c r="E43" s="13">
        <v>5</v>
      </c>
      <c r="F43" s="14">
        <f>IF(F44&gt;5,"5",F44)</f>
        <v>1</v>
      </c>
      <c r="G43" s="15">
        <f>G44</f>
        <v>0</v>
      </c>
      <c r="H43" s="16"/>
      <c r="I43" s="17"/>
      <c r="J43" s="17"/>
      <c r="K43" s="17"/>
    </row>
    <row r="44" spans="1:11" ht="156.75" customHeight="1">
      <c r="A44" s="16"/>
      <c r="B44" s="145" t="s">
        <v>161</v>
      </c>
      <c r="C44" s="146"/>
      <c r="D44" s="147"/>
      <c r="E44" s="13"/>
      <c r="F44" s="14">
        <v>1</v>
      </c>
      <c r="G44" s="15"/>
      <c r="H44" s="47" t="s">
        <v>430</v>
      </c>
      <c r="I44" s="17"/>
      <c r="J44" s="17"/>
      <c r="K44" s="17"/>
    </row>
    <row r="45" spans="1:11" ht="61.5" customHeight="1">
      <c r="A45" s="9" t="s">
        <v>69</v>
      </c>
      <c r="B45" s="149" t="s">
        <v>431</v>
      </c>
      <c r="C45" s="146"/>
      <c r="D45" s="147"/>
      <c r="E45" s="13">
        <v>60</v>
      </c>
      <c r="F45" s="14">
        <f t="shared" ref="F45:G45" si="6">SUM(F46:F51)</f>
        <v>60</v>
      </c>
      <c r="G45" s="15">
        <f t="shared" si="6"/>
        <v>0</v>
      </c>
      <c r="H45" s="9"/>
      <c r="I45" s="4"/>
      <c r="J45" s="4"/>
      <c r="K45" s="4"/>
    </row>
    <row r="46" spans="1:11" ht="26.25" customHeight="1">
      <c r="A46" s="16"/>
      <c r="B46" s="145" t="s">
        <v>71</v>
      </c>
      <c r="C46" s="146"/>
      <c r="D46" s="147"/>
      <c r="E46" s="16">
        <v>60</v>
      </c>
      <c r="F46" s="16">
        <v>60</v>
      </c>
      <c r="G46" s="16"/>
      <c r="H46" s="16"/>
      <c r="I46" s="17"/>
      <c r="J46" s="17"/>
      <c r="K46" s="17"/>
    </row>
    <row r="47" spans="1:11" ht="26.25" customHeight="1">
      <c r="A47" s="16"/>
      <c r="B47" s="145" t="s">
        <v>72</v>
      </c>
      <c r="C47" s="146"/>
      <c r="D47" s="147"/>
      <c r="E47" s="16">
        <v>50</v>
      </c>
      <c r="F47" s="16"/>
      <c r="G47" s="16"/>
      <c r="H47" s="16"/>
      <c r="I47" s="17"/>
      <c r="J47" s="17"/>
      <c r="K47" s="17"/>
    </row>
    <row r="48" spans="1:11" ht="26.25" customHeight="1">
      <c r="A48" s="16"/>
      <c r="B48" s="145" t="s">
        <v>73</v>
      </c>
      <c r="C48" s="146"/>
      <c r="D48" s="147"/>
      <c r="E48" s="16">
        <v>40</v>
      </c>
      <c r="F48" s="16"/>
      <c r="G48" s="16"/>
      <c r="H48" s="16"/>
      <c r="I48" s="17"/>
      <c r="J48" s="17"/>
      <c r="K48" s="17"/>
    </row>
    <row r="49" spans="1:11" ht="26.25" customHeight="1">
      <c r="A49" s="16"/>
      <c r="B49" s="145" t="s">
        <v>74</v>
      </c>
      <c r="C49" s="146"/>
      <c r="D49" s="147"/>
      <c r="E49" s="16">
        <v>30</v>
      </c>
      <c r="F49" s="16"/>
      <c r="G49" s="16"/>
      <c r="H49" s="16"/>
      <c r="I49" s="17"/>
      <c r="J49" s="17"/>
      <c r="K49" s="17"/>
    </row>
    <row r="50" spans="1:11" ht="26.25" customHeight="1">
      <c r="A50" s="16"/>
      <c r="B50" s="145" t="s">
        <v>75</v>
      </c>
      <c r="C50" s="146"/>
      <c r="D50" s="147"/>
      <c r="E50" s="16">
        <v>20</v>
      </c>
      <c r="F50" s="16"/>
      <c r="G50" s="16"/>
      <c r="H50" s="16"/>
      <c r="I50" s="17"/>
      <c r="J50" s="17"/>
      <c r="K50" s="17"/>
    </row>
    <row r="51" spans="1:11" ht="26.25" customHeight="1">
      <c r="A51" s="16"/>
      <c r="B51" s="145" t="s">
        <v>76</v>
      </c>
      <c r="C51" s="146"/>
      <c r="D51" s="147"/>
      <c r="E51" s="16">
        <v>0</v>
      </c>
      <c r="F51" s="16"/>
      <c r="G51" s="16"/>
      <c r="H51" s="16"/>
      <c r="I51" s="17"/>
      <c r="J51" s="17"/>
      <c r="K51" s="17"/>
    </row>
    <row r="52" spans="1:11" ht="24" customHeight="1">
      <c r="A52" s="9"/>
      <c r="B52" s="148" t="s">
        <v>77</v>
      </c>
      <c r="C52" s="146"/>
      <c r="D52" s="147"/>
      <c r="E52" s="9">
        <f t="shared" ref="E52:G52" si="7">E14+E32+E45</f>
        <v>100</v>
      </c>
      <c r="F52" s="22">
        <f t="shared" si="7"/>
        <v>96</v>
      </c>
      <c r="G52" s="15">
        <f t="shared" si="7"/>
        <v>20</v>
      </c>
      <c r="H52" s="9"/>
      <c r="I52" s="4"/>
      <c r="J52" s="4"/>
      <c r="K52" s="4"/>
    </row>
    <row r="53" spans="1:11" ht="26.25" customHeight="1">
      <c r="A53" s="23"/>
      <c r="B53" s="165" t="s">
        <v>78</v>
      </c>
      <c r="C53" s="146"/>
      <c r="D53" s="147"/>
      <c r="E53" s="23"/>
      <c r="F53" s="23"/>
      <c r="G53" s="23"/>
      <c r="H53" s="23"/>
      <c r="I53" s="1"/>
      <c r="J53" s="1"/>
      <c r="K53" s="1"/>
    </row>
    <row r="54" spans="1:11" ht="53.25" customHeight="1">
      <c r="A54" s="23"/>
      <c r="B54" s="148" t="s">
        <v>432</v>
      </c>
      <c r="C54" s="146"/>
      <c r="D54" s="147"/>
      <c r="E54" s="9">
        <f>E52-E53</f>
        <v>100</v>
      </c>
      <c r="F54" s="22">
        <f t="shared" ref="F54:G54" si="8">ROUND(F52-F53,1)</f>
        <v>96</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50" t="s">
        <v>80</v>
      </c>
      <c r="C56" s="151"/>
      <c r="D56" s="151"/>
      <c r="E56" s="1"/>
      <c r="F56" s="1"/>
      <c r="G56" s="1"/>
      <c r="H56" s="1"/>
      <c r="I56" s="1"/>
      <c r="J56" s="1"/>
      <c r="K56" s="1"/>
    </row>
    <row r="57" spans="1:11" ht="32.25" customHeight="1">
      <c r="A57" s="166" t="s">
        <v>81</v>
      </c>
      <c r="B57" s="159"/>
      <c r="C57" s="167"/>
      <c r="D57" s="170" t="s">
        <v>82</v>
      </c>
      <c r="E57" s="156" t="s">
        <v>83</v>
      </c>
      <c r="F57" s="147"/>
      <c r="G57" s="156" t="s">
        <v>433</v>
      </c>
      <c r="H57" s="147"/>
      <c r="I57" s="6"/>
      <c r="J57" s="6"/>
      <c r="K57" s="6"/>
    </row>
    <row r="58" spans="1:11" ht="67.5" customHeight="1">
      <c r="A58" s="168"/>
      <c r="B58" s="163"/>
      <c r="C58" s="169"/>
      <c r="D58" s="171"/>
      <c r="E58" s="10" t="s">
        <v>85</v>
      </c>
      <c r="F58" s="10" t="s">
        <v>86</v>
      </c>
      <c r="G58" s="10" t="s">
        <v>87</v>
      </c>
      <c r="H58" s="10" t="s">
        <v>88</v>
      </c>
      <c r="I58" s="6"/>
      <c r="J58" s="6"/>
      <c r="K58" s="6"/>
    </row>
    <row r="59" spans="1:11" ht="33.75" customHeight="1">
      <c r="A59" s="160" t="s">
        <v>89</v>
      </c>
      <c r="B59" s="146"/>
      <c r="C59" s="147"/>
      <c r="D59" s="16" t="s">
        <v>90</v>
      </c>
      <c r="E59" s="24">
        <v>96</v>
      </c>
      <c r="F59" s="16" t="str">
        <f>IF(AND(90&lt;=G54,G54&lt;=100),G54,"")</f>
        <v/>
      </c>
      <c r="G59" s="16" t="str">
        <f t="shared" ref="G59:H59" si="9">IF(ISNUMBER(E59)=TRUE,"X","")</f>
        <v>X</v>
      </c>
      <c r="H59" s="16" t="str">
        <f t="shared" si="9"/>
        <v/>
      </c>
      <c r="I59" s="1"/>
      <c r="J59" s="1"/>
      <c r="K59" s="1"/>
    </row>
    <row r="60" spans="1:11" ht="45.75" customHeight="1">
      <c r="A60" s="160" t="s">
        <v>91</v>
      </c>
      <c r="B60" s="146"/>
      <c r="C60" s="147"/>
      <c r="D60" s="16" t="s">
        <v>92</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160" t="s">
        <v>93</v>
      </c>
      <c r="B61" s="146"/>
      <c r="C61" s="147"/>
      <c r="D61" s="16" t="s">
        <v>94</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160" t="s">
        <v>95</v>
      </c>
      <c r="B62" s="146"/>
      <c r="C62" s="147"/>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61" t="s">
        <v>200</v>
      </c>
      <c r="E64" s="151"/>
      <c r="F64" s="151"/>
      <c r="G64" s="151"/>
      <c r="H64" s="151"/>
      <c r="I64" s="27"/>
      <c r="J64" s="27"/>
      <c r="K64" s="27"/>
    </row>
    <row r="65" spans="1:11" ht="35.25" customHeight="1">
      <c r="A65" s="4"/>
      <c r="B65" s="4"/>
      <c r="C65" s="4"/>
      <c r="D65" s="29"/>
      <c r="E65" s="153" t="s">
        <v>434</v>
      </c>
      <c r="F65" s="151"/>
      <c r="G65" s="151"/>
      <c r="H65" s="15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48" t="s">
        <v>435</v>
      </c>
      <c r="G68" s="1"/>
      <c r="H68" s="1"/>
      <c r="I68" s="1"/>
      <c r="J68" s="1"/>
      <c r="K68" s="1"/>
    </row>
    <row r="69" spans="1:11" ht="15.75" customHeight="1">
      <c r="A69" s="1"/>
      <c r="B69" s="2"/>
      <c r="C69" s="1"/>
      <c r="D69" s="1"/>
      <c r="E69" s="1"/>
      <c r="F69" s="1"/>
      <c r="G69" s="1"/>
      <c r="H69" s="1"/>
      <c r="I69" s="1"/>
      <c r="J69" s="1"/>
      <c r="K69" s="1"/>
    </row>
    <row r="70" spans="1:11" ht="24.75" customHeight="1">
      <c r="A70" s="1"/>
      <c r="B70" s="162" t="s">
        <v>100</v>
      </c>
      <c r="C70" s="163"/>
      <c r="D70" s="163"/>
      <c r="E70" s="163"/>
      <c r="F70" s="163"/>
      <c r="G70" s="163"/>
      <c r="H70" s="163"/>
      <c r="I70" s="1"/>
      <c r="J70" s="1"/>
      <c r="K70" s="1"/>
    </row>
    <row r="71" spans="1:11" ht="106.5" customHeight="1">
      <c r="A71" s="1"/>
      <c r="B71" s="157" t="s">
        <v>101</v>
      </c>
      <c r="C71" s="146"/>
      <c r="D71" s="146"/>
      <c r="E71" s="146"/>
      <c r="F71" s="146"/>
      <c r="G71" s="146"/>
      <c r="H71" s="147"/>
      <c r="I71" s="1"/>
      <c r="J71" s="1"/>
      <c r="K71" s="1"/>
    </row>
    <row r="72" spans="1:11" ht="24.75" customHeight="1">
      <c r="A72" s="1"/>
      <c r="B72" s="32"/>
      <c r="C72" s="1"/>
      <c r="D72" s="158" t="s">
        <v>218</v>
      </c>
      <c r="E72" s="159"/>
      <c r="F72" s="159"/>
      <c r="G72" s="159"/>
      <c r="H72" s="159"/>
      <c r="I72" s="1"/>
      <c r="J72" s="1"/>
      <c r="K72" s="1"/>
    </row>
    <row r="73" spans="1:11" ht="21" customHeight="1">
      <c r="A73" s="1"/>
      <c r="B73" s="29"/>
      <c r="C73" s="1"/>
      <c r="D73" s="154" t="s">
        <v>103</v>
      </c>
      <c r="E73" s="151"/>
      <c r="F73" s="151"/>
      <c r="G73" s="151"/>
      <c r="H73" s="15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9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2" right="0.2" top="0.2" bottom="0.62" header="0" footer="0"/>
  <pageSetup paperSize="9" orientation="portrai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FF0000"/>
  </sheetPr>
  <dimension ref="A1:K1000"/>
  <sheetViews>
    <sheetView workbookViewId="0"/>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8" width="10.140625" customWidth="1"/>
    <col min="9" max="11" width="8.7109375" customWidth="1"/>
  </cols>
  <sheetData>
    <row r="1" spans="1:11" ht="15.75" customHeight="1">
      <c r="A1" s="1"/>
      <c r="B1" s="2"/>
      <c r="C1" s="1"/>
      <c r="D1" s="1"/>
      <c r="E1" s="1"/>
      <c r="F1" s="1"/>
      <c r="G1" s="1"/>
      <c r="H1" s="3" t="s">
        <v>134</v>
      </c>
      <c r="I1" s="1"/>
      <c r="J1" s="1"/>
      <c r="K1" s="1"/>
    </row>
    <row r="2" spans="1:11" ht="48.75" customHeight="1">
      <c r="A2" s="153" t="s">
        <v>436</v>
      </c>
      <c r="B2" s="151"/>
      <c r="C2" s="151"/>
      <c r="D2" s="153" t="s">
        <v>2</v>
      </c>
      <c r="E2" s="151"/>
      <c r="F2" s="151"/>
      <c r="G2" s="151"/>
      <c r="H2" s="151"/>
      <c r="I2" s="4"/>
      <c r="J2" s="4"/>
      <c r="K2" s="4"/>
    </row>
    <row r="3" spans="1:11" ht="8.25" customHeight="1">
      <c r="A3" s="154"/>
      <c r="B3" s="151"/>
      <c r="C3" s="4"/>
      <c r="D3" s="5"/>
      <c r="E3" s="5"/>
      <c r="F3" s="5"/>
      <c r="G3" s="5"/>
      <c r="H3" s="5"/>
      <c r="I3" s="4"/>
      <c r="J3" s="4"/>
      <c r="K3" s="4"/>
    </row>
    <row r="4" spans="1:11" ht="13.5" customHeight="1">
      <c r="A4" s="1"/>
      <c r="B4" s="1"/>
      <c r="C4" s="1"/>
      <c r="D4" s="1"/>
      <c r="E4" s="1"/>
      <c r="F4" s="1"/>
      <c r="G4" s="1"/>
      <c r="H4" s="1"/>
      <c r="I4" s="1"/>
      <c r="J4" s="1"/>
      <c r="K4" s="1"/>
    </row>
    <row r="5" spans="1:11" ht="39.75" customHeight="1">
      <c r="A5" s="155" t="s">
        <v>186</v>
      </c>
      <c r="B5" s="151"/>
      <c r="C5" s="151"/>
      <c r="D5" s="151"/>
      <c r="E5" s="151"/>
      <c r="F5" s="151"/>
      <c r="G5" s="151"/>
      <c r="H5" s="151"/>
      <c r="I5" s="1"/>
      <c r="J5" s="1"/>
      <c r="K5" s="1"/>
    </row>
    <row r="6" spans="1:11" ht="12" customHeight="1">
      <c r="A6" s="1"/>
      <c r="B6" s="2"/>
      <c r="C6" s="1"/>
      <c r="D6" s="1"/>
      <c r="E6" s="1"/>
      <c r="F6" s="1"/>
      <c r="G6" s="1"/>
      <c r="H6" s="1"/>
      <c r="I6" s="1"/>
      <c r="J6" s="1"/>
      <c r="K6" s="1"/>
    </row>
    <row r="7" spans="1:11" ht="24.75" customHeight="1">
      <c r="A7" s="6"/>
      <c r="B7" s="150" t="s">
        <v>437</v>
      </c>
      <c r="C7" s="151"/>
      <c r="D7" s="151"/>
      <c r="E7" s="151"/>
      <c r="F7" s="151"/>
      <c r="G7" s="151"/>
      <c r="H7" s="151"/>
      <c r="I7" s="6"/>
      <c r="J7" s="6"/>
      <c r="K7" s="6"/>
    </row>
    <row r="8" spans="1:11" ht="19.5" customHeight="1">
      <c r="A8" s="6"/>
      <c r="B8" s="150" t="s">
        <v>138</v>
      </c>
      <c r="C8" s="151"/>
      <c r="D8" s="151"/>
      <c r="E8" s="151"/>
      <c r="F8" s="151"/>
      <c r="G8" s="151"/>
      <c r="H8" s="151"/>
      <c r="I8" s="6"/>
      <c r="J8" s="6"/>
      <c r="K8" s="6"/>
    </row>
    <row r="9" spans="1:11" ht="19.5" customHeight="1">
      <c r="A9" s="6"/>
      <c r="B9" s="150" t="s">
        <v>438</v>
      </c>
      <c r="C9" s="151"/>
      <c r="D9" s="151"/>
      <c r="E9" s="151"/>
      <c r="F9" s="151"/>
      <c r="G9" s="151"/>
      <c r="H9" s="151"/>
      <c r="I9" s="6"/>
      <c r="J9" s="6"/>
      <c r="K9" s="6"/>
    </row>
    <row r="10" spans="1:11" ht="19.5" customHeight="1">
      <c r="A10" s="6"/>
      <c r="B10" s="8" t="s">
        <v>439</v>
      </c>
      <c r="C10" s="8"/>
      <c r="D10" s="8"/>
      <c r="E10" s="7"/>
      <c r="F10" s="7"/>
      <c r="G10" s="7"/>
      <c r="H10" s="7"/>
      <c r="I10" s="6"/>
      <c r="J10" s="6"/>
      <c r="K10" s="6"/>
    </row>
    <row r="11" spans="1:11" ht="12" customHeight="1">
      <c r="A11" s="6"/>
      <c r="B11" s="7"/>
      <c r="C11" s="7"/>
      <c r="D11" s="6"/>
      <c r="E11" s="6"/>
      <c r="F11" s="6"/>
      <c r="G11" s="6"/>
      <c r="H11" s="6"/>
      <c r="I11" s="6"/>
      <c r="J11" s="6"/>
      <c r="K11" s="6"/>
    </row>
    <row r="12" spans="1:11" ht="52.5" customHeight="1">
      <c r="A12" s="9" t="s">
        <v>8</v>
      </c>
      <c r="B12" s="148" t="s">
        <v>9</v>
      </c>
      <c r="C12" s="146"/>
      <c r="D12" s="147"/>
      <c r="E12" s="9" t="s">
        <v>10</v>
      </c>
      <c r="F12" s="10" t="s">
        <v>11</v>
      </c>
      <c r="G12" s="10" t="s">
        <v>12</v>
      </c>
      <c r="H12" s="9" t="s">
        <v>13</v>
      </c>
      <c r="I12" s="4"/>
      <c r="J12" s="4"/>
      <c r="K12" s="4"/>
    </row>
    <row r="13" spans="1:11" ht="16.5" customHeight="1">
      <c r="A13" s="11" t="s">
        <v>14</v>
      </c>
      <c r="B13" s="152" t="s">
        <v>15</v>
      </c>
      <c r="C13" s="146"/>
      <c r="D13" s="147"/>
      <c r="E13" s="11" t="s">
        <v>16</v>
      </c>
      <c r="F13" s="11" t="s">
        <v>17</v>
      </c>
      <c r="G13" s="11" t="s">
        <v>18</v>
      </c>
      <c r="H13" s="11" t="s">
        <v>19</v>
      </c>
      <c r="I13" s="12"/>
      <c r="J13" s="12"/>
      <c r="K13" s="12"/>
    </row>
    <row r="14" spans="1:11" ht="93.75" customHeight="1">
      <c r="A14" s="9" t="s">
        <v>20</v>
      </c>
      <c r="B14" s="149" t="s">
        <v>440</v>
      </c>
      <c r="C14" s="146"/>
      <c r="D14" s="147"/>
      <c r="E14" s="13">
        <f>E15+E19+E25+E28</f>
        <v>20</v>
      </c>
      <c r="F14" s="14">
        <f t="shared" ref="F14:G14" si="0">ROUND(F15+F19+F25+F28,1)</f>
        <v>20</v>
      </c>
      <c r="G14" s="15">
        <f t="shared" si="0"/>
        <v>20</v>
      </c>
      <c r="H14" s="9"/>
      <c r="I14" s="4"/>
      <c r="J14" s="4"/>
      <c r="K14" s="4"/>
    </row>
    <row r="15" spans="1:11" ht="33.75" customHeight="1">
      <c r="A15" s="16">
        <v>1</v>
      </c>
      <c r="B15" s="149" t="s">
        <v>22</v>
      </c>
      <c r="C15" s="146"/>
      <c r="D15" s="147"/>
      <c r="E15" s="13">
        <f>5-(E16+E17+E18)</f>
        <v>5</v>
      </c>
      <c r="F15" s="14">
        <f t="shared" ref="F15:G15" si="1">ROUND(5-(F16+F17+F18),1)</f>
        <v>5</v>
      </c>
      <c r="G15" s="15">
        <f t="shared" si="1"/>
        <v>5</v>
      </c>
      <c r="H15" s="16"/>
      <c r="I15" s="17"/>
      <c r="J15" s="17"/>
      <c r="K15" s="17"/>
    </row>
    <row r="16" spans="1:11" ht="115.5" customHeight="1">
      <c r="A16" s="16" t="s">
        <v>23</v>
      </c>
      <c r="B16" s="145" t="s">
        <v>24</v>
      </c>
      <c r="C16" s="146"/>
      <c r="D16" s="147"/>
      <c r="E16" s="16"/>
      <c r="F16" s="16"/>
      <c r="G16" s="16"/>
      <c r="H16" s="16"/>
      <c r="I16" s="17"/>
      <c r="J16" s="17"/>
      <c r="K16" s="17"/>
    </row>
    <row r="17" spans="1:11" ht="102" customHeight="1">
      <c r="A17" s="16" t="s">
        <v>25</v>
      </c>
      <c r="B17" s="145" t="s">
        <v>142</v>
      </c>
      <c r="C17" s="146"/>
      <c r="D17" s="147"/>
      <c r="E17" s="16"/>
      <c r="F17" s="16"/>
      <c r="G17" s="18"/>
      <c r="H17" s="18"/>
      <c r="I17" s="19"/>
      <c r="J17" s="19"/>
      <c r="K17" s="19"/>
    </row>
    <row r="18" spans="1:11" ht="92.25" customHeight="1">
      <c r="A18" s="16" t="s">
        <v>27</v>
      </c>
      <c r="B18" s="145" t="s">
        <v>143</v>
      </c>
      <c r="C18" s="146"/>
      <c r="D18" s="147"/>
      <c r="E18" s="16"/>
      <c r="F18" s="16"/>
      <c r="G18" s="18"/>
      <c r="H18" s="18"/>
      <c r="I18" s="19"/>
      <c r="J18" s="19"/>
      <c r="K18" s="19"/>
    </row>
    <row r="19" spans="1:11" ht="52.5" customHeight="1">
      <c r="A19" s="16">
        <v>2</v>
      </c>
      <c r="B19" s="149" t="s">
        <v>29</v>
      </c>
      <c r="C19" s="146"/>
      <c r="D19" s="147"/>
      <c r="E19" s="13">
        <f>6-(E20+E21+E22+E23+E24)</f>
        <v>6</v>
      </c>
      <c r="F19" s="14">
        <f t="shared" ref="F19:G19" si="2">ROUND(6-(F20+F21+F22+F23+F24),1)</f>
        <v>6</v>
      </c>
      <c r="G19" s="15">
        <f t="shared" si="2"/>
        <v>6</v>
      </c>
      <c r="H19" s="20"/>
      <c r="I19" s="19"/>
      <c r="J19" s="19"/>
      <c r="K19" s="19"/>
    </row>
    <row r="20" spans="1:11" ht="39.75" customHeight="1">
      <c r="A20" s="16" t="s">
        <v>30</v>
      </c>
      <c r="B20" s="145" t="s">
        <v>31</v>
      </c>
      <c r="C20" s="146"/>
      <c r="D20" s="147"/>
      <c r="E20" s="16"/>
      <c r="F20" s="16"/>
      <c r="G20" s="18"/>
      <c r="H20" s="18"/>
      <c r="I20" s="19"/>
      <c r="J20" s="19"/>
      <c r="K20" s="19"/>
    </row>
    <row r="21" spans="1:11" ht="57" customHeight="1">
      <c r="A21" s="16" t="s">
        <v>32</v>
      </c>
      <c r="B21" s="145" t="s">
        <v>33</v>
      </c>
      <c r="C21" s="146"/>
      <c r="D21" s="147"/>
      <c r="E21" s="16"/>
      <c r="F21" s="16"/>
      <c r="G21" s="34"/>
      <c r="H21" s="18"/>
      <c r="I21" s="19"/>
      <c r="J21" s="19"/>
      <c r="K21" s="19"/>
    </row>
    <row r="22" spans="1:11" ht="52.5" customHeight="1">
      <c r="A22" s="16" t="s">
        <v>34</v>
      </c>
      <c r="B22" s="145" t="s">
        <v>441</v>
      </c>
      <c r="C22" s="146"/>
      <c r="D22" s="147"/>
      <c r="E22" s="16"/>
      <c r="F22" s="16"/>
      <c r="G22" s="35"/>
      <c r="H22" s="18"/>
      <c r="I22" s="19"/>
      <c r="J22" s="19"/>
      <c r="K22" s="19"/>
    </row>
    <row r="23" spans="1:11" ht="70.5" customHeight="1">
      <c r="A23" s="16" t="s">
        <v>36</v>
      </c>
      <c r="B23" s="145" t="s">
        <v>145</v>
      </c>
      <c r="C23" s="146"/>
      <c r="D23" s="147"/>
      <c r="E23" s="16"/>
      <c r="F23" s="16"/>
      <c r="G23" s="35"/>
      <c r="H23" s="18"/>
      <c r="I23" s="19"/>
      <c r="J23" s="19"/>
      <c r="K23" s="19"/>
    </row>
    <row r="24" spans="1:11" ht="42.75" customHeight="1">
      <c r="A24" s="16" t="s">
        <v>38</v>
      </c>
      <c r="B24" s="145" t="s">
        <v>146</v>
      </c>
      <c r="C24" s="146"/>
      <c r="D24" s="147"/>
      <c r="E24" s="16"/>
      <c r="F24" s="16"/>
      <c r="G24" s="18"/>
      <c r="H24" s="18"/>
      <c r="I24" s="19"/>
      <c r="J24" s="19"/>
      <c r="K24" s="19"/>
    </row>
    <row r="25" spans="1:11" ht="60.75" customHeight="1">
      <c r="A25" s="16">
        <v>3</v>
      </c>
      <c r="B25" s="149" t="s">
        <v>40</v>
      </c>
      <c r="C25" s="146"/>
      <c r="D25" s="147"/>
      <c r="E25" s="13">
        <f>5-(E26+E27)</f>
        <v>5</v>
      </c>
      <c r="F25" s="14">
        <f t="shared" ref="F25:G25" si="3">ROUND(5-(F26+F27),1)</f>
        <v>5</v>
      </c>
      <c r="G25" s="15">
        <f t="shared" si="3"/>
        <v>5</v>
      </c>
      <c r="H25" s="16"/>
      <c r="I25" s="17"/>
      <c r="J25" s="17"/>
      <c r="K25" s="17"/>
    </row>
    <row r="26" spans="1:11" ht="100.5" customHeight="1">
      <c r="A26" s="16" t="s">
        <v>41</v>
      </c>
      <c r="B26" s="145" t="s">
        <v>442</v>
      </c>
      <c r="C26" s="146"/>
      <c r="D26" s="147"/>
      <c r="E26" s="16"/>
      <c r="F26" s="16"/>
      <c r="G26" s="18"/>
      <c r="H26" s="18"/>
      <c r="I26" s="19"/>
      <c r="J26" s="19"/>
      <c r="K26" s="19"/>
    </row>
    <row r="27" spans="1:11" ht="54.75" customHeight="1">
      <c r="A27" s="16" t="s">
        <v>43</v>
      </c>
      <c r="B27" s="145" t="s">
        <v>443</v>
      </c>
      <c r="C27" s="146"/>
      <c r="D27" s="147"/>
      <c r="E27" s="16"/>
      <c r="F27" s="16"/>
      <c r="G27" s="18"/>
      <c r="H27" s="18"/>
      <c r="I27" s="19"/>
      <c r="J27" s="19"/>
      <c r="K27" s="19"/>
    </row>
    <row r="28" spans="1:11" ht="149.25" customHeight="1">
      <c r="A28" s="21">
        <v>4</v>
      </c>
      <c r="B28" s="149" t="s">
        <v>45</v>
      </c>
      <c r="C28" s="146"/>
      <c r="D28" s="147"/>
      <c r="E28" s="13">
        <f>4-(E29+E30+E31)</f>
        <v>4</v>
      </c>
      <c r="F28" s="14">
        <f t="shared" ref="F28:G28" si="4">ROUND(4-(F29+F30+F31),1)</f>
        <v>4</v>
      </c>
      <c r="G28" s="15">
        <f t="shared" si="4"/>
        <v>4</v>
      </c>
      <c r="H28" s="20"/>
      <c r="I28" s="19"/>
      <c r="J28" s="19"/>
      <c r="K28" s="19"/>
    </row>
    <row r="29" spans="1:11" ht="54" customHeight="1">
      <c r="A29" s="16" t="s">
        <v>46</v>
      </c>
      <c r="B29" s="145" t="s">
        <v>47</v>
      </c>
      <c r="C29" s="146"/>
      <c r="D29" s="147"/>
      <c r="E29" s="16"/>
      <c r="F29" s="16"/>
      <c r="G29" s="18"/>
      <c r="H29" s="18"/>
      <c r="I29" s="19"/>
      <c r="J29" s="19"/>
      <c r="K29" s="19"/>
    </row>
    <row r="30" spans="1:11" ht="60.75" customHeight="1">
      <c r="A30" s="16" t="s">
        <v>48</v>
      </c>
      <c r="B30" s="145" t="s">
        <v>49</v>
      </c>
      <c r="C30" s="146"/>
      <c r="D30" s="147"/>
      <c r="E30" s="16"/>
      <c r="F30" s="16"/>
      <c r="G30" s="18"/>
      <c r="H30" s="18"/>
      <c r="I30" s="19"/>
      <c r="J30" s="19"/>
      <c r="K30" s="19"/>
    </row>
    <row r="31" spans="1:11" ht="52.5" customHeight="1">
      <c r="A31" s="16" t="s">
        <v>50</v>
      </c>
      <c r="B31" s="145" t="s">
        <v>51</v>
      </c>
      <c r="C31" s="146"/>
      <c r="D31" s="147"/>
      <c r="E31" s="16"/>
      <c r="F31" s="16"/>
      <c r="G31" s="18"/>
      <c r="H31" s="18"/>
      <c r="I31" s="19"/>
      <c r="J31" s="19"/>
      <c r="K31" s="19"/>
    </row>
    <row r="32" spans="1:11" ht="27.75" customHeight="1">
      <c r="A32" s="9" t="s">
        <v>52</v>
      </c>
      <c r="B32" s="149" t="s">
        <v>444</v>
      </c>
      <c r="C32" s="146"/>
      <c r="D32" s="147"/>
      <c r="E32" s="13">
        <f>E33+E35+E37+E39+E41+E43</f>
        <v>20</v>
      </c>
      <c r="F32" s="14">
        <f t="shared" ref="F32:G32" si="5">ROUND(F33+F35+F37+F39+F41+F43,1)</f>
        <v>17</v>
      </c>
      <c r="G32" s="15">
        <f t="shared" si="5"/>
        <v>0</v>
      </c>
      <c r="H32" s="9"/>
      <c r="I32" s="4"/>
      <c r="J32" s="4"/>
      <c r="K32" s="4"/>
    </row>
    <row r="33" spans="1:11" ht="72.75" customHeight="1">
      <c r="A33" s="16">
        <v>5</v>
      </c>
      <c r="B33" s="149" t="s">
        <v>150</v>
      </c>
      <c r="C33" s="146"/>
      <c r="D33" s="147"/>
      <c r="E33" s="13">
        <v>1</v>
      </c>
      <c r="F33" s="14">
        <f>IF(F34&gt;1,"1",F34)</f>
        <v>1</v>
      </c>
      <c r="G33" s="15">
        <f>G34</f>
        <v>0</v>
      </c>
      <c r="H33" s="16"/>
      <c r="I33" s="17"/>
      <c r="J33" s="17"/>
      <c r="K33" s="17"/>
    </row>
    <row r="34" spans="1:11" ht="117.75" customHeight="1">
      <c r="A34" s="16"/>
      <c r="B34" s="145" t="s">
        <v>151</v>
      </c>
      <c r="C34" s="146"/>
      <c r="D34" s="147"/>
      <c r="E34" s="13"/>
      <c r="F34" s="14">
        <v>1</v>
      </c>
      <c r="G34" s="15"/>
      <c r="H34" s="16"/>
      <c r="I34" s="17"/>
      <c r="J34" s="17"/>
      <c r="K34" s="17"/>
    </row>
    <row r="35" spans="1:11" ht="35.25" customHeight="1">
      <c r="A35" s="16">
        <v>6</v>
      </c>
      <c r="B35" s="149" t="s">
        <v>152</v>
      </c>
      <c r="C35" s="146"/>
      <c r="D35" s="147"/>
      <c r="E35" s="13">
        <v>2</v>
      </c>
      <c r="F35" s="14">
        <f>IF(F36&gt;2,"2",F36)</f>
        <v>2</v>
      </c>
      <c r="G35" s="15">
        <f>G36</f>
        <v>0</v>
      </c>
      <c r="H35" s="16"/>
      <c r="I35" s="17"/>
      <c r="J35" s="17"/>
      <c r="K35" s="17"/>
    </row>
    <row r="36" spans="1:11" ht="60.75" customHeight="1">
      <c r="A36" s="16"/>
      <c r="B36" s="145" t="s">
        <v>153</v>
      </c>
      <c r="C36" s="146"/>
      <c r="D36" s="147"/>
      <c r="E36" s="13"/>
      <c r="F36" s="14">
        <v>2</v>
      </c>
      <c r="G36" s="15"/>
      <c r="H36" s="16"/>
      <c r="I36" s="17"/>
      <c r="J36" s="17"/>
      <c r="K36" s="17"/>
    </row>
    <row r="37" spans="1:11" ht="52.5" customHeight="1">
      <c r="A37" s="16">
        <v>7</v>
      </c>
      <c r="B37" s="149" t="s">
        <v>58</v>
      </c>
      <c r="C37" s="146"/>
      <c r="D37" s="147"/>
      <c r="E37" s="13">
        <v>2</v>
      </c>
      <c r="F37" s="14">
        <f>IF(F38&gt;2,"2",F38)</f>
        <v>2</v>
      </c>
      <c r="G37" s="15">
        <f>G38</f>
        <v>0</v>
      </c>
      <c r="H37" s="16"/>
      <c r="I37" s="17"/>
      <c r="J37" s="17"/>
      <c r="K37" s="17"/>
    </row>
    <row r="38" spans="1:11" ht="68.25" customHeight="1">
      <c r="A38" s="16"/>
      <c r="B38" s="145" t="s">
        <v>155</v>
      </c>
      <c r="C38" s="146"/>
      <c r="D38" s="147"/>
      <c r="E38" s="13"/>
      <c r="F38" s="14">
        <v>2</v>
      </c>
      <c r="G38" s="15"/>
      <c r="H38" s="16"/>
      <c r="I38" s="17"/>
      <c r="J38" s="17"/>
      <c r="K38" s="17"/>
    </row>
    <row r="39" spans="1:11" ht="61.5" customHeight="1">
      <c r="A39" s="16">
        <v>8</v>
      </c>
      <c r="B39" s="149" t="s">
        <v>60</v>
      </c>
      <c r="C39" s="146"/>
      <c r="D39" s="147"/>
      <c r="E39" s="13">
        <v>2</v>
      </c>
      <c r="F39" s="14">
        <f>IF(F40&gt;2,"2",F40)</f>
        <v>2</v>
      </c>
      <c r="G39" s="15">
        <f>G40</f>
        <v>0</v>
      </c>
      <c r="H39" s="16"/>
      <c r="I39" s="17"/>
      <c r="J39" s="17"/>
      <c r="K39" s="17"/>
    </row>
    <row r="40" spans="1:11" ht="70.5" customHeight="1">
      <c r="A40" s="16"/>
      <c r="B40" s="145" t="s">
        <v>156</v>
      </c>
      <c r="C40" s="146"/>
      <c r="D40" s="147"/>
      <c r="E40" s="13"/>
      <c r="F40" s="14">
        <v>2</v>
      </c>
      <c r="G40" s="15"/>
      <c r="H40" s="16"/>
      <c r="I40" s="17"/>
      <c r="J40" s="17"/>
      <c r="K40" s="17"/>
    </row>
    <row r="41" spans="1:11" ht="116.25" customHeight="1">
      <c r="A41" s="16">
        <v>9</v>
      </c>
      <c r="B41" s="149" t="s">
        <v>445</v>
      </c>
      <c r="C41" s="146"/>
      <c r="D41" s="147"/>
      <c r="E41" s="13">
        <v>8</v>
      </c>
      <c r="F41" s="14">
        <v>8</v>
      </c>
      <c r="G41" s="15">
        <f>G42</f>
        <v>0</v>
      </c>
      <c r="H41" s="16"/>
      <c r="I41" s="17"/>
      <c r="J41" s="17"/>
      <c r="K41" s="17"/>
    </row>
    <row r="42" spans="1:11" ht="127.5" customHeight="1">
      <c r="A42" s="16"/>
      <c r="B42" s="145" t="s">
        <v>158</v>
      </c>
      <c r="C42" s="146"/>
      <c r="D42" s="147"/>
      <c r="E42" s="13"/>
      <c r="F42" s="14"/>
      <c r="G42" s="15"/>
      <c r="H42" s="16"/>
      <c r="I42" s="17"/>
      <c r="J42" s="17"/>
      <c r="K42" s="17"/>
    </row>
    <row r="43" spans="1:11" ht="45" customHeight="1">
      <c r="A43" s="16">
        <v>10</v>
      </c>
      <c r="B43" s="149" t="s">
        <v>160</v>
      </c>
      <c r="C43" s="146"/>
      <c r="D43" s="147"/>
      <c r="E43" s="13">
        <v>5</v>
      </c>
      <c r="F43" s="14">
        <f>IF(F44&gt;5,"5",F44)</f>
        <v>2</v>
      </c>
      <c r="G43" s="15">
        <f>G44</f>
        <v>0</v>
      </c>
      <c r="H43" s="16"/>
      <c r="I43" s="17"/>
      <c r="J43" s="17"/>
      <c r="K43" s="17"/>
    </row>
    <row r="44" spans="1:11" ht="156.75" customHeight="1">
      <c r="A44" s="16"/>
      <c r="B44" s="145" t="s">
        <v>161</v>
      </c>
      <c r="C44" s="146"/>
      <c r="D44" s="147"/>
      <c r="E44" s="13"/>
      <c r="F44" s="14">
        <v>2</v>
      </c>
      <c r="G44" s="15"/>
      <c r="H44" s="16"/>
      <c r="I44" s="17"/>
      <c r="J44" s="17"/>
      <c r="K44" s="17"/>
    </row>
    <row r="45" spans="1:11" ht="61.5" customHeight="1">
      <c r="A45" s="9" t="s">
        <v>69</v>
      </c>
      <c r="B45" s="149" t="s">
        <v>446</v>
      </c>
      <c r="C45" s="146"/>
      <c r="D45" s="147"/>
      <c r="E45" s="13">
        <v>60</v>
      </c>
      <c r="F45" s="14">
        <f t="shared" ref="F45:G45" si="6">SUM(F46:F51)</f>
        <v>50</v>
      </c>
      <c r="G45" s="15">
        <f t="shared" si="6"/>
        <v>0</v>
      </c>
      <c r="H45" s="9"/>
      <c r="I45" s="4"/>
      <c r="J45" s="4"/>
      <c r="K45" s="4"/>
    </row>
    <row r="46" spans="1:11" ht="26.25" customHeight="1">
      <c r="A46" s="16"/>
      <c r="B46" s="145" t="s">
        <v>71</v>
      </c>
      <c r="C46" s="146"/>
      <c r="D46" s="147"/>
      <c r="E46" s="16">
        <v>60</v>
      </c>
      <c r="F46" s="16"/>
      <c r="G46" s="16"/>
      <c r="H46" s="16"/>
      <c r="I46" s="17"/>
      <c r="J46" s="17"/>
      <c r="K46" s="17"/>
    </row>
    <row r="47" spans="1:11" ht="26.25" customHeight="1">
      <c r="A47" s="16"/>
      <c r="B47" s="145" t="s">
        <v>72</v>
      </c>
      <c r="C47" s="146"/>
      <c r="D47" s="147"/>
      <c r="E47" s="16">
        <v>50</v>
      </c>
      <c r="F47" s="16">
        <v>50</v>
      </c>
      <c r="G47" s="16"/>
      <c r="H47" s="16"/>
      <c r="I47" s="17"/>
      <c r="J47" s="17"/>
      <c r="K47" s="17"/>
    </row>
    <row r="48" spans="1:11" ht="26.25" customHeight="1">
      <c r="A48" s="16"/>
      <c r="B48" s="145" t="s">
        <v>73</v>
      </c>
      <c r="C48" s="146"/>
      <c r="D48" s="147"/>
      <c r="E48" s="16">
        <v>40</v>
      </c>
      <c r="F48" s="16"/>
      <c r="G48" s="16"/>
      <c r="H48" s="16"/>
      <c r="I48" s="17"/>
      <c r="J48" s="17"/>
      <c r="K48" s="17"/>
    </row>
    <row r="49" spans="1:11" ht="26.25" customHeight="1">
      <c r="A49" s="16"/>
      <c r="B49" s="145" t="s">
        <v>74</v>
      </c>
      <c r="C49" s="146"/>
      <c r="D49" s="147"/>
      <c r="E49" s="16">
        <v>30</v>
      </c>
      <c r="F49" s="16"/>
      <c r="G49" s="16"/>
      <c r="H49" s="16"/>
      <c r="I49" s="17"/>
      <c r="J49" s="17"/>
      <c r="K49" s="17"/>
    </row>
    <row r="50" spans="1:11" ht="26.25" customHeight="1">
      <c r="A50" s="16"/>
      <c r="B50" s="145" t="s">
        <v>75</v>
      </c>
      <c r="C50" s="146"/>
      <c r="D50" s="147"/>
      <c r="E50" s="16">
        <v>20</v>
      </c>
      <c r="F50" s="16"/>
      <c r="G50" s="16"/>
      <c r="H50" s="16"/>
      <c r="I50" s="17"/>
      <c r="J50" s="17"/>
      <c r="K50" s="17"/>
    </row>
    <row r="51" spans="1:11" ht="26.25" customHeight="1">
      <c r="A51" s="16"/>
      <c r="B51" s="145" t="s">
        <v>76</v>
      </c>
      <c r="C51" s="146"/>
      <c r="D51" s="147"/>
      <c r="E51" s="16">
        <v>0</v>
      </c>
      <c r="F51" s="16"/>
      <c r="G51" s="16"/>
      <c r="H51" s="16"/>
      <c r="I51" s="17"/>
      <c r="J51" s="17"/>
      <c r="K51" s="17"/>
    </row>
    <row r="52" spans="1:11" ht="24" customHeight="1">
      <c r="A52" s="9"/>
      <c r="B52" s="148" t="s">
        <v>77</v>
      </c>
      <c r="C52" s="146"/>
      <c r="D52" s="147"/>
      <c r="E52" s="9">
        <f t="shared" ref="E52:G52" si="7">E14+E32+E45</f>
        <v>100</v>
      </c>
      <c r="F52" s="22">
        <f t="shared" si="7"/>
        <v>87</v>
      </c>
      <c r="G52" s="15">
        <f t="shared" si="7"/>
        <v>20</v>
      </c>
      <c r="H52" s="9"/>
      <c r="I52" s="4"/>
      <c r="J52" s="4"/>
      <c r="K52" s="4"/>
    </row>
    <row r="53" spans="1:11" ht="26.25" customHeight="1">
      <c r="A53" s="23"/>
      <c r="B53" s="165" t="s">
        <v>78</v>
      </c>
      <c r="C53" s="146"/>
      <c r="D53" s="147"/>
      <c r="E53" s="23"/>
      <c r="F53" s="23"/>
      <c r="G53" s="23"/>
      <c r="H53" s="23"/>
      <c r="I53" s="1"/>
      <c r="J53" s="1"/>
      <c r="K53" s="1"/>
    </row>
    <row r="54" spans="1:11" ht="53.25" customHeight="1">
      <c r="A54" s="23"/>
      <c r="B54" s="148" t="s">
        <v>447</v>
      </c>
      <c r="C54" s="146"/>
      <c r="D54" s="147"/>
      <c r="E54" s="9">
        <f>E52-E53</f>
        <v>100</v>
      </c>
      <c r="F54" s="22">
        <f t="shared" ref="F54:G54" si="8">ROUND(F52-F53,1)</f>
        <v>87</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150" t="s">
        <v>80</v>
      </c>
      <c r="C56" s="151"/>
      <c r="D56" s="151"/>
      <c r="E56" s="1"/>
      <c r="F56" s="1"/>
      <c r="G56" s="1"/>
      <c r="H56" s="1"/>
      <c r="I56" s="1"/>
      <c r="J56" s="1"/>
      <c r="K56" s="1"/>
    </row>
    <row r="57" spans="1:11" ht="32.25" customHeight="1">
      <c r="A57" s="166" t="s">
        <v>81</v>
      </c>
      <c r="B57" s="159"/>
      <c r="C57" s="167"/>
      <c r="D57" s="170" t="s">
        <v>82</v>
      </c>
      <c r="E57" s="156" t="s">
        <v>83</v>
      </c>
      <c r="F57" s="147"/>
      <c r="G57" s="156" t="s">
        <v>448</v>
      </c>
      <c r="H57" s="147"/>
      <c r="I57" s="6"/>
      <c r="J57" s="6"/>
      <c r="K57" s="6"/>
    </row>
    <row r="58" spans="1:11" ht="15.75" customHeight="1">
      <c r="A58" s="168"/>
      <c r="B58" s="163"/>
      <c r="C58" s="169"/>
      <c r="D58" s="171"/>
      <c r="E58" s="10" t="s">
        <v>85</v>
      </c>
      <c r="F58" s="10" t="s">
        <v>86</v>
      </c>
      <c r="G58" s="10" t="s">
        <v>87</v>
      </c>
      <c r="H58" s="10" t="s">
        <v>88</v>
      </c>
      <c r="I58" s="6"/>
      <c r="J58" s="6"/>
      <c r="K58" s="6"/>
    </row>
    <row r="59" spans="1:11" ht="33.75" customHeight="1">
      <c r="A59" s="160" t="s">
        <v>89</v>
      </c>
      <c r="B59" s="146"/>
      <c r="C59" s="147"/>
      <c r="D59" s="16" t="s">
        <v>90</v>
      </c>
      <c r="E59" s="24" t="str">
        <f>IF(AND(90&lt;=F54,F54&lt;100),F54,"")</f>
        <v/>
      </c>
      <c r="F59" s="16" t="str">
        <f>IF(AND(90&lt;=G54,G54&lt;=100),G54,"")</f>
        <v/>
      </c>
      <c r="G59" s="16" t="str">
        <f t="shared" ref="G59:H59" si="9">IF(ISNUMBER(E59)=TRUE,"X","")</f>
        <v/>
      </c>
      <c r="H59" s="16" t="str">
        <f t="shared" si="9"/>
        <v/>
      </c>
      <c r="I59" s="1"/>
      <c r="J59" s="1"/>
      <c r="K59" s="1"/>
    </row>
    <row r="60" spans="1:11" ht="45.75" customHeight="1">
      <c r="A60" s="160" t="s">
        <v>91</v>
      </c>
      <c r="B60" s="146"/>
      <c r="C60" s="147"/>
      <c r="D60" s="16" t="s">
        <v>92</v>
      </c>
      <c r="E60" s="24">
        <f t="shared" ref="E60:F60" si="10">IF(AND(75&lt;=F54,F54&lt;90),F54,"")</f>
        <v>87</v>
      </c>
      <c r="F60" s="16" t="str">
        <f t="shared" si="10"/>
        <v/>
      </c>
      <c r="G60" s="16" t="str">
        <f t="shared" ref="G60:H60" si="11">IF(ISNUMBER(E60)=TRUE,"X","")</f>
        <v>X</v>
      </c>
      <c r="H60" s="16" t="str">
        <f t="shared" si="11"/>
        <v/>
      </c>
      <c r="I60" s="1"/>
      <c r="J60" s="1"/>
      <c r="K60" s="1"/>
    </row>
    <row r="61" spans="1:11" ht="48" customHeight="1">
      <c r="A61" s="160" t="s">
        <v>93</v>
      </c>
      <c r="B61" s="146"/>
      <c r="C61" s="147"/>
      <c r="D61" s="16" t="s">
        <v>94</v>
      </c>
      <c r="E61" s="24" t="str">
        <f t="shared" ref="E61:F61" si="12">IF(AND(50&lt;=F54,F54&lt;75),F54,"")</f>
        <v/>
      </c>
      <c r="F61" s="16" t="str">
        <f t="shared" si="12"/>
        <v/>
      </c>
      <c r="G61" s="16" t="str">
        <f t="shared" ref="G61:H61" si="13">IF(ISNUMBER(E61)=TRUE,"X","")</f>
        <v/>
      </c>
      <c r="H61" s="16" t="str">
        <f t="shared" si="13"/>
        <v/>
      </c>
      <c r="I61" s="1"/>
      <c r="J61" s="1"/>
      <c r="K61" s="1"/>
    </row>
    <row r="62" spans="1:11" ht="30.75" customHeight="1">
      <c r="A62" s="160" t="s">
        <v>95</v>
      </c>
      <c r="B62" s="146"/>
      <c r="C62" s="147"/>
      <c r="D62" s="16" t="s">
        <v>96</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61" t="s">
        <v>449</v>
      </c>
      <c r="E64" s="151"/>
      <c r="F64" s="151"/>
      <c r="G64" s="151"/>
      <c r="H64" s="151"/>
      <c r="I64" s="27"/>
      <c r="J64" s="27"/>
      <c r="K64" s="27"/>
    </row>
    <row r="65" spans="1:11" ht="35.25" customHeight="1">
      <c r="A65" s="4"/>
      <c r="B65" s="4"/>
      <c r="C65" s="4"/>
      <c r="D65" s="29"/>
      <c r="E65" s="153" t="s">
        <v>450</v>
      </c>
      <c r="F65" s="151"/>
      <c r="G65" s="151"/>
      <c r="H65" s="151"/>
      <c r="I65" s="4"/>
      <c r="J65" s="4"/>
      <c r="K65" s="4"/>
    </row>
    <row r="66" spans="1:11" ht="15.75" customHeight="1">
      <c r="A66" s="1"/>
      <c r="B66" s="2"/>
      <c r="C66" s="1"/>
      <c r="D66" s="30"/>
      <c r="E66" s="30"/>
      <c r="F66" s="30"/>
      <c r="G66" s="30"/>
      <c r="H66" s="30"/>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31" t="s">
        <v>451</v>
      </c>
      <c r="G68" s="1"/>
      <c r="H68" s="1"/>
      <c r="I68" s="1"/>
      <c r="J68" s="1"/>
      <c r="K68" s="1"/>
    </row>
    <row r="69" spans="1:11" ht="15.75" customHeight="1">
      <c r="A69" s="1"/>
      <c r="B69" s="2"/>
      <c r="C69" s="1"/>
      <c r="D69" s="1"/>
      <c r="E69" s="1"/>
      <c r="F69" s="1"/>
      <c r="G69" s="1"/>
      <c r="H69" s="1"/>
      <c r="I69" s="1"/>
      <c r="J69" s="1"/>
      <c r="K69" s="1"/>
    </row>
    <row r="70" spans="1:11" ht="24.75" customHeight="1">
      <c r="A70" s="1"/>
      <c r="B70" s="162" t="s">
        <v>100</v>
      </c>
      <c r="C70" s="163"/>
      <c r="D70" s="163"/>
      <c r="E70" s="163"/>
      <c r="F70" s="163"/>
      <c r="G70" s="163"/>
      <c r="H70" s="163"/>
      <c r="I70" s="1"/>
      <c r="J70" s="1"/>
      <c r="K70" s="1"/>
    </row>
    <row r="71" spans="1:11" ht="106.5" customHeight="1">
      <c r="A71" s="1"/>
      <c r="B71" s="157" t="s">
        <v>101</v>
      </c>
      <c r="C71" s="146"/>
      <c r="D71" s="146"/>
      <c r="E71" s="146"/>
      <c r="F71" s="146"/>
      <c r="G71" s="146"/>
      <c r="H71" s="147"/>
      <c r="I71" s="1"/>
      <c r="J71" s="1"/>
      <c r="K71" s="1"/>
    </row>
    <row r="72" spans="1:11" ht="24.75" customHeight="1">
      <c r="A72" s="1"/>
      <c r="B72" s="32"/>
      <c r="C72" s="1"/>
      <c r="D72" s="158" t="s">
        <v>301</v>
      </c>
      <c r="E72" s="159"/>
      <c r="F72" s="159"/>
      <c r="G72" s="159"/>
      <c r="H72" s="159"/>
      <c r="I72" s="1"/>
      <c r="J72" s="1"/>
      <c r="K72" s="1"/>
    </row>
    <row r="73" spans="1:11" ht="21" customHeight="1">
      <c r="A73" s="1"/>
      <c r="B73" s="29"/>
      <c r="C73" s="1"/>
      <c r="D73" s="154" t="s">
        <v>103</v>
      </c>
      <c r="E73" s="151"/>
      <c r="F73" s="151"/>
      <c r="G73" s="151"/>
      <c r="H73" s="151"/>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xr:uid="{00000000-0009-0000-0000-00001A000000}"/>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31" right="0.3" top="0.45" bottom="0.62"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27</vt:i4>
      </vt:variant>
    </vt:vector>
  </HeadingPairs>
  <TitlesOfParts>
    <vt:vector size="27" baseType="lpstr">
      <vt:lpstr>1B-NVDon</vt:lpstr>
      <vt:lpstr>1C-DTViet</vt:lpstr>
      <vt:lpstr>1C-LQHQuoc</vt:lpstr>
      <vt:lpstr>1C-BVDung</vt:lpstr>
      <vt:lpstr>1C-NNTuyen</vt:lpstr>
      <vt:lpstr>1C-DNDoan</vt:lpstr>
      <vt:lpstr>1B-T.XUYÊN(huỷ)</vt:lpstr>
      <vt:lpstr>1B-C.GIANG(huỷ)</vt:lpstr>
      <vt:lpstr>1B-C.LINH(huỷ)</vt:lpstr>
      <vt:lpstr>1C-C.CHI(huỷ)</vt:lpstr>
      <vt:lpstr>1B-C.CHI</vt:lpstr>
      <vt:lpstr>1B-T.DANH</vt:lpstr>
      <vt:lpstr>T. Khanh</vt:lpstr>
      <vt:lpstr>DNVong</vt:lpstr>
      <vt:lpstr>1C-C.THƯ</vt:lpstr>
      <vt:lpstr>1C-C.GIANG</vt:lpstr>
      <vt:lpstr>1C-C.LINH</vt:lpstr>
      <vt:lpstr>1C-C.HỒNG</vt:lpstr>
      <vt:lpstr>1C-T.MINH </vt:lpstr>
      <vt:lpstr>1C-C.THÁI</vt:lpstr>
      <vt:lpstr>1C-T.QUỐC DŨNG</vt:lpstr>
      <vt:lpstr>T.Cuong</vt:lpstr>
      <vt:lpstr>C.Quyen</vt:lpstr>
      <vt:lpstr>C.Yen</vt:lpstr>
      <vt:lpstr>T.Xuyên</vt:lpstr>
      <vt:lpstr>T.Tuan</vt:lpstr>
      <vt:lpstr>T.Phong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XPS 9500</dc:creator>
  <cp:lastModifiedBy>Khoa CNTT</cp:lastModifiedBy>
  <cp:lastPrinted>2024-06-18T02:25:02Z</cp:lastPrinted>
  <dcterms:created xsi:type="dcterms:W3CDTF">2015-06-05T18:17:20Z</dcterms:created>
  <dcterms:modified xsi:type="dcterms:W3CDTF">2024-06-18T02:25:38Z</dcterms:modified>
</cp:coreProperties>
</file>