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C:\Users\ONNGOCTHAO\Desktop\LTT\Đánh giá\"/>
    </mc:Choice>
  </mc:AlternateContent>
  <bookViews>
    <workbookView xWindow="0" yWindow="0" windowWidth="18345" windowHeight="6915"/>
  </bookViews>
  <sheets>
    <sheet name="GV" sheetId="4" r:id="rId1"/>
    <sheet name="Sheet2" sheetId="2" r:id="rId2"/>
    <sheet name="Sheet3" sheetId="3" r:id="rId3"/>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77" i="4" l="1"/>
  <c r="G74" i="4" l="1"/>
  <c r="F74" i="4"/>
  <c r="D74" i="4"/>
  <c r="G73" i="4"/>
  <c r="D73" i="4"/>
  <c r="D72" i="4"/>
  <c r="F71" i="4"/>
  <c r="G71" i="4" s="1"/>
  <c r="D71" i="4"/>
  <c r="G70" i="4"/>
  <c r="D70" i="4"/>
  <c r="D69" i="4"/>
  <c r="F68" i="4"/>
  <c r="G68" i="4" s="1"/>
  <c r="D68" i="4"/>
  <c r="G67" i="4"/>
  <c r="F67" i="4"/>
  <c r="D67" i="4"/>
  <c r="F66" i="4"/>
  <c r="G66" i="4" s="1"/>
  <c r="D66" i="4"/>
  <c r="G65" i="4"/>
  <c r="F65" i="4"/>
  <c r="D65" i="4"/>
  <c r="C64" i="4"/>
  <c r="D64" i="4" s="1"/>
  <c r="F62" i="4"/>
  <c r="G62" i="4" s="1"/>
  <c r="D62" i="4"/>
  <c r="G61" i="4"/>
  <c r="F61" i="4"/>
  <c r="D61" i="4"/>
  <c r="C60" i="4"/>
  <c r="F60" i="4" s="1"/>
  <c r="G60" i="4" s="1"/>
  <c r="G59" i="4"/>
  <c r="F59" i="4"/>
  <c r="D59" i="4"/>
  <c r="G58" i="4"/>
  <c r="F58" i="4"/>
  <c r="D58" i="4"/>
  <c r="G57" i="4"/>
  <c r="F57" i="4"/>
  <c r="D57" i="4"/>
  <c r="C57" i="4"/>
  <c r="G56" i="4"/>
  <c r="F56" i="4"/>
  <c r="D56" i="4"/>
  <c r="G55" i="4"/>
  <c r="F55" i="4"/>
  <c r="D55" i="4"/>
  <c r="G54" i="4"/>
  <c r="F54" i="4"/>
  <c r="D54" i="4"/>
  <c r="G53" i="4"/>
  <c r="F53" i="4"/>
  <c r="D53" i="4"/>
  <c r="G52" i="4"/>
  <c r="F52" i="4"/>
  <c r="D52" i="4"/>
  <c r="C52" i="4"/>
  <c r="G51" i="4"/>
  <c r="F51" i="4"/>
  <c r="D51" i="4"/>
  <c r="G50" i="4"/>
  <c r="F50" i="4"/>
  <c r="D50" i="4"/>
  <c r="G49" i="4"/>
  <c r="F49" i="4"/>
  <c r="D49" i="4"/>
  <c r="C49" i="4"/>
  <c r="G48" i="4"/>
  <c r="F48" i="4"/>
  <c r="D48" i="4"/>
  <c r="G47" i="4"/>
  <c r="F47" i="4"/>
  <c r="D47" i="4"/>
  <c r="G46" i="4"/>
  <c r="F46" i="4"/>
  <c r="D46" i="4"/>
  <c r="C46" i="4"/>
  <c r="G45" i="4"/>
  <c r="F45" i="4"/>
  <c r="D45" i="4"/>
  <c r="G44" i="4"/>
  <c r="F44" i="4"/>
  <c r="D44" i="4"/>
  <c r="G43" i="4"/>
  <c r="F43" i="4"/>
  <c r="D43" i="4"/>
  <c r="C43" i="4"/>
  <c r="F42" i="4"/>
  <c r="G42" i="4" s="1"/>
  <c r="D42" i="4"/>
  <c r="G41" i="4"/>
  <c r="F41" i="4"/>
  <c r="D41" i="4"/>
  <c r="G40" i="4"/>
  <c r="F40" i="4"/>
  <c r="D40" i="4"/>
  <c r="G39" i="4"/>
  <c r="F39" i="4"/>
  <c r="D39" i="4"/>
  <c r="C38" i="4"/>
  <c r="F38" i="4" s="1"/>
  <c r="G38" i="4" s="1"/>
  <c r="G37" i="4"/>
  <c r="F37" i="4"/>
  <c r="D37" i="4"/>
  <c r="F36" i="4"/>
  <c r="G36" i="4" s="1"/>
  <c r="D36" i="4"/>
  <c r="G35" i="4"/>
  <c r="F35" i="4"/>
  <c r="D35" i="4"/>
  <c r="G34" i="4"/>
  <c r="F34" i="4"/>
  <c r="D34" i="4"/>
  <c r="G33" i="4"/>
  <c r="F33" i="4"/>
  <c r="D33" i="4"/>
  <c r="G32" i="4"/>
  <c r="F32" i="4"/>
  <c r="D32" i="4"/>
  <c r="C31" i="4"/>
  <c r="F31" i="4" s="1"/>
  <c r="G31" i="4" s="1"/>
  <c r="G30" i="4"/>
  <c r="F30" i="4"/>
  <c r="D30" i="4"/>
  <c r="G29" i="4"/>
  <c r="F29" i="4"/>
  <c r="D29" i="4"/>
  <c r="G28" i="4"/>
  <c r="F28" i="4"/>
  <c r="D28" i="4"/>
  <c r="C28" i="4"/>
  <c r="G26" i="4"/>
  <c r="F26" i="4"/>
  <c r="D26" i="4"/>
  <c r="G25" i="4"/>
  <c r="F25" i="4"/>
  <c r="D25" i="4"/>
  <c r="C25" i="4"/>
  <c r="G24" i="4"/>
  <c r="D24" i="4"/>
  <c r="G23" i="4"/>
  <c r="D23" i="4"/>
  <c r="G22" i="4"/>
  <c r="F22" i="4"/>
  <c r="D22" i="4"/>
  <c r="C22" i="4"/>
  <c r="G21" i="4"/>
  <c r="D21" i="4"/>
  <c r="G20" i="4"/>
  <c r="D20" i="4"/>
  <c r="G19" i="4"/>
  <c r="D19" i="4"/>
  <c r="G18" i="4"/>
  <c r="G17" i="4"/>
  <c r="G16" i="4"/>
  <c r="G15" i="4"/>
  <c r="G14" i="4"/>
  <c r="D38" i="4" l="1"/>
  <c r="D60" i="4"/>
  <c r="G72" i="4"/>
  <c r="F64" i="4"/>
  <c r="G64" i="4" s="1"/>
  <c r="C63" i="4"/>
  <c r="G69" i="4"/>
  <c r="C27" i="4"/>
  <c r="D31" i="4"/>
  <c r="D63" i="4" l="1"/>
  <c r="C75" i="4"/>
  <c r="F63" i="4"/>
  <c r="F27" i="4"/>
  <c r="G27" i="4" s="1"/>
  <c r="D27" i="4"/>
  <c r="F75" i="4" l="1"/>
  <c r="G63" i="4"/>
  <c r="C76" i="4"/>
  <c r="D76" i="4" s="1"/>
  <c r="D75" i="4"/>
  <c r="F76" i="4" l="1"/>
  <c r="G76" i="4" s="1"/>
  <c r="G75" i="4"/>
  <c r="F77" i="4" s="1"/>
</calcChain>
</file>

<file path=xl/sharedStrings.xml><?xml version="1.0" encoding="utf-8"?>
<sst xmlns="http://schemas.openxmlformats.org/spreadsheetml/2006/main" count="160" uniqueCount="125">
  <si>
    <t>CỘNG HÒA XÃ HỘI CHỦ NGHĨA VIỆT NAM
Độc lập - Tự do - Hạnh phúc</t>
  </si>
  <si>
    <t>PHIẾU ĐÁNH GIÁ, XẾP LOẠI CHUYÊN MÔN, NGHIỆP VỤ CỦA NHÀ GIÁO
Năm học: 2023-2024</t>
  </si>
  <si>
    <t>Họ và tên giảng viên:</t>
  </si>
  <si>
    <t xml:space="preserve">Khoa, tổ bộ môn: </t>
  </si>
  <si>
    <t xml:space="preserve">Cấp trình độ giảng dạy: </t>
  </si>
  <si>
    <t>Các tiêu chí và tiêu chuẩn</t>
  </si>
  <si>
    <t>Điểm tối đa</t>
  </si>
  <si>
    <t>Nhà giáo tự đánh giá xếp loại</t>
  </si>
  <si>
    <t>Khoa, tổ bộ môn đánh giá, xếp loại</t>
  </si>
  <si>
    <t xml:space="preserve">Điểm đánh giá đạt được </t>
  </si>
  <si>
    <r>
      <rPr>
        <b/>
        <i/>
        <sz val="10"/>
        <color rgb="FF000000"/>
        <rFont val="Times New Roman"/>
        <charset val="134"/>
      </rPr>
      <t xml:space="preserve">Tỷ lệ % của điểm đánh giá đạt được so với điểm đánh giá tối đa của mỗi tiêu chuẩn </t>
    </r>
    <r>
      <rPr>
        <i/>
        <sz val="10"/>
        <color rgb="FF000000"/>
        <rFont val="Times New Roman"/>
        <charset val="134"/>
      </rPr>
      <t>(lấy đến 1 chữ số thập phân, không làm tròn)</t>
    </r>
  </si>
  <si>
    <t>Các minh chứng</t>
  </si>
  <si>
    <r>
      <rPr>
        <b/>
        <i/>
        <sz val="10"/>
        <color rgb="FF000000"/>
        <rFont val="Times New Roman"/>
        <charset val="134"/>
      </rPr>
      <t>Các minh chứng</t>
    </r>
    <r>
      <rPr>
        <b/>
        <i/>
        <sz val="10"/>
        <color rgb="FFFF0000"/>
        <rFont val="Times New Roman"/>
        <charset val="134"/>
      </rPr>
      <t xml:space="preserve"> </t>
    </r>
  </si>
  <si>
    <t xml:space="preserve">     Tiêu chí 1 về Năng lực chuyên môn</t>
  </si>
  <si>
    <t xml:space="preserve">     - Tiêu chuẩn 1: Trình độ chuyên môn</t>
  </si>
  <si>
    <r>
      <rPr>
        <sz val="9"/>
        <color rgb="FF000000"/>
        <rFont val="Times New Roman"/>
        <charset val="134"/>
      </rPr>
      <t xml:space="preserve">+ Có bằng </t>
    </r>
    <r>
      <rPr>
        <sz val="9"/>
        <color rgb="FFFF0000"/>
        <rFont val="Times New Roman"/>
        <charset val="134"/>
      </rPr>
      <t xml:space="preserve">cử nhân hoặc văn bằng trình độ tương đương </t>
    </r>
    <r>
      <rPr>
        <sz val="9"/>
        <color rgb="FF000000"/>
        <rFont val="Times New Roman"/>
        <charset val="134"/>
      </rPr>
      <t>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</si>
  <si>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</si>
  <si>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</si>
  <si>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</si>
  <si>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</si>
  <si>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</si>
  <si>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</si>
  <si>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Bậc 4 (B2) theo quy định tại Thông tư số 01/2014/TT-BGDĐT ngày 24/01/2014 của Bộ Giáo dục và Đào tạo ban hành Khung năng lực ngoại ngữ 6 bậc dùng cho Việt Nam hoặc tương đương trở lên</t>
  </si>
  <si>
    <t>Có năng lực sử dụng ngoại ngữ trong thực hiện nhiệm vụ của nhà giáo dạy trình độ cao đẳng theo yêu cầu vị trí việc làm do người đứng đầu cơ sở hoạt động giáo dục nghề nghiệp quy định.”</t>
  </si>
  <si>
    <t xml:space="preserve">     - Tiêu chuẩn 3: Trình độ tin học</t>
  </si>
  <si>
    <t xml:space="preserve"> Có năng lực ứng dụng công nghệ thông tin trong thực hiện nhiệm vụ của nhà giáo dạy trình độ cao đẳng theo yêu cầu vị trí việc làm do người đứng đầu cơ sở hoạt động giáo dục nghề nghiệp quy định.”</t>
  </si>
  <si>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</si>
  <si>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</si>
  <si>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</si>
  <si>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</si>
  <si>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</si>
  <si>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t xml:space="preserve"> + Lập được kế hoạch giảng dạy môn học, mô-đun được phân công trên cơ sở chương trình, kế hoạch đào tạo của cả khóa học.</t>
  </si>
  <si>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</si>
  <si>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</si>
  <si>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</si>
  <si>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</si>
  <si>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</si>
  <si>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</si>
  <si>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</si>
  <si>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</si>
  <si>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</si>
  <si>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</si>
  <si>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</si>
  <si>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</si>
  <si>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</si>
  <si>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</si>
  <si>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</si>
  <si>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r>
      <rPr>
        <sz val="12"/>
        <color rgb="FF000000"/>
        <rFont val="Times New Roman"/>
        <charset val="134"/>
      </rPr>
      <t xml:space="preserve"> </t>
    </r>
    <r>
      <rPr>
        <sz val="9"/>
        <color rgb="FF000000"/>
        <rFont val="Times New Roman"/>
        <charset val="134"/>
      </rPr>
      <t>+ Bảo quản, lưu trữ, sử dụng hồ sơ dạy học theo quy định</t>
    </r>
  </si>
  <si>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</si>
  <si>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</si>
  <si>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</si>
  <si>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rPr>
        <sz val="12"/>
        <color theme="1"/>
        <rFont val="Times New Roman"/>
        <charset val="134"/>
      </rPr>
      <t xml:space="preserve">  </t>
    </r>
    <r>
      <rPr>
        <sz val="12"/>
        <color rgb="FF000000"/>
        <rFont val="Times New Roman"/>
        <charset val="134"/>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</si>
  <si>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</si>
  <si>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</si>
  <si>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</si>
  <si>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</si>
  <si>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</si>
  <si>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</si>
  <si>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</si>
  <si>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</si>
  <si>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</si>
  <si>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</si>
  <si>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</si>
  <si>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</si>
  <si>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</si>
  <si>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</si>
  <si>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</si>
  <si>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</si>
  <si>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</si>
  <si>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</si>
  <si>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</si>
  <si>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</si>
  <si>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</si>
  <si>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</si>
  <si>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</si>
  <si>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</si>
  <si>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</si>
  <si>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rPr>
        <i/>
        <sz val="13"/>
        <color theme="1"/>
        <rFont val="Times New Roman"/>
        <charset val="134"/>
      </rPr>
      <t>Tp.HCM, ngày 26 tháng 04 năm 2024</t>
    </r>
    <r>
      <rPr>
        <sz val="13"/>
        <color theme="1"/>
        <rFont val="Times New Roman"/>
        <charset val="134"/>
      </rPr>
      <t xml:space="preserve">
</t>
    </r>
    <r>
      <rPr>
        <b/>
        <sz val="13"/>
        <color rgb="FF000000"/>
        <rFont val="Times New Roman"/>
        <charset val="134"/>
      </rPr>
      <t>Nhà giáo tự đánh giá</t>
    </r>
    <r>
      <rPr>
        <sz val="13"/>
        <color theme="1"/>
        <rFont val="Times New Roman"/>
        <charset val="134"/>
      </rPr>
      <t xml:space="preserve">
</t>
    </r>
    <r>
      <rPr>
        <i/>
        <sz val="13"/>
        <color theme="1"/>
        <rFont val="Times New Roman"/>
        <charset val="134"/>
      </rPr>
      <t>(ký và ghi rõ họ, tên)</t>
    </r>
  </si>
  <si>
    <t>Trung cấp, Cao đẳng</t>
  </si>
  <si>
    <t>Nhiệm vụ được phân công giảng dạy (Lý thuyết, thực hành, tích hợp): Lý thuyết, Thực hành</t>
  </si>
  <si>
    <t>- Kết quả dự giờ, kiểm tra chuyên môn đạt loại tốt</t>
  </si>
  <si>
    <t>tổ chức các hoạt động theo tính chất môn học được phân công.</t>
  </si>
  <si>
    <t>- Chứng chỉ sư phạm dành cho giảng viên Cao đẳng - Đại học</t>
  </si>
  <si>
    <t>- Sử dụng đúng, hiệu quả các phương tiện, thiết bị dạy học… theo giáo án đã được duyệt</t>
  </si>
  <si>
    <t>- Thực hiện giảng dạy đúng, đủ theo lịch giảng dạy đã được duyệt (trừ các trường hợp được duyệt nghỉ và bù đúng theo quy định)</t>
  </si>
  <si>
    <t>- GV làm chủ được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</si>
  <si>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t>
  </si>
  <si>
    <t>- Thực hiện đúng, đủ và đúng hạn các hồ sơ dạy học theo yêu cầu.</t>
  </si>
  <si>
    <t>- Có hồ sơ lưu của cá nhân GV ở Khoa, Tổ chuyên môn theo quy định.</t>
  </si>
  <si>
    <t>- Kế hoạch SHCN lớp đúng, đủ các nội dung;</t>
  </si>
  <si>
    <t xml:space="preserve"> Thực hiện đúng kế hoạch, giáo án.
- Thực hiện tốt công tác GVCN.</t>
  </si>
  <si>
    <t>- Thực hiện tốt công tác GVCN;</t>
  </si>
  <si>
    <t>- Thực hiện đúng, chuẩn và đúng hạn về công tác đánh giá kết quả rèn luyện của HSSV
- Thực hiện việc quản lý, điểm danh HSSV để cập nhật vào hệ thống phần mềm đúng quy định về thời gian.</t>
  </si>
  <si>
    <t>- Ứng dụng và sử dụng hiệu quả phần mềm sử dụng trong nhà trường như EMS-PMT, Website của trường, trang thư điện tử egov.lttc.edu.vn...</t>
  </si>
  <si>
    <t>- Thực hiện tốt công tác GVCN, CVHT</t>
  </si>
  <si>
    <t>- Thực hiện
 tốt công tác
 GVCN, CVHT</t>
  </si>
  <si>
    <t>- Có tham gia dự giờ đồng nghiệp và thực hiện đúng, đủ các hồ sơ yêu cầu về công tác dự giờ;</t>
  </si>
  <si>
    <t>Tham gia đầy đủ buổi học tập, SH chuyên môn do khoa, trường tổ chức.</t>
  </si>
  <si>
    <r>
      <t>Tp.HCM, ngày 05 tháng 05 năm 2024</t>
    </r>
    <r>
      <rPr>
        <sz val="13"/>
        <color theme="1"/>
        <rFont val="Times New Roman"/>
        <charset val="134"/>
      </rPr>
      <t xml:space="preserve">
</t>
    </r>
    <r>
      <rPr>
        <b/>
        <sz val="13"/>
        <color rgb="FF000000"/>
        <rFont val="Times New Roman"/>
        <charset val="134"/>
      </rPr>
      <t xml:space="preserve">Trưởng khoa
</t>
    </r>
    <r>
      <rPr>
        <i/>
        <sz val="13"/>
        <color rgb="FF000000"/>
        <rFont val="Times New Roman"/>
        <charset val="134"/>
      </rPr>
      <t>(ký và ghi rõ họ, tên)</t>
    </r>
  </si>
  <si>
    <t>Nguyễn Thị Thu Hà</t>
  </si>
  <si>
    <t>ÔN THỊ NGỌC THẢO</t>
  </si>
  <si>
    <t>Khoa Ngoại Ngữ, tổ Ngôn ngữ Nhật</t>
  </si>
  <si>
    <t>- Bằng Cử nhân chuyên ngành Nhật Bản học</t>
  </si>
  <si>
    <t>- Tham gia xây dựng chương trình đào tạo ngành Tiếng Nhật</t>
  </si>
  <si>
    <t>-Tham gia xây dựng khung chương trình ngành tiếng Nhật</t>
  </si>
  <si>
    <t>- Chứng chỉ tiếng Nhật JLPT N2
'- Chứng chỉ tiếng Anh A2</t>
  </si>
  <si>
    <t>'- Chứng chỉ tiếng Nhật JLPT N2
'- Chứng chỉ tiếng Anh A2</t>
  </si>
  <si>
    <t>- Sử dụng Tiếng Nhật trong giảng dạy và các công tác chuyên môn khác</t>
  </si>
  <si>
    <t>- Chứng chỉ tin học cơ bản</t>
  </si>
  <si>
    <t>- Tham gia giảng dạy tiếng Nhật 7 năm tính từ 2016 đến ngày đánh giá</t>
  </si>
  <si>
    <t>- Giáo án (Từ vựng học,Nghe, Nói, Hán tự, Đọc hiểu, ...)</t>
  </si>
  <si>
    <t>- Giáo án (Nghe, Nói, Hán tự, Đọc hiểu, ...)</t>
  </si>
  <si>
    <t>-Làm tranh flashcard bảng chữ cái và động từ của cuốn Minna no nihongo</t>
  </si>
  <si>
    <t>- Kế hoạch giảng dạy, giáo án, bài giảng thể hiện rõ các phương pháp dạy tích cực phát triển năng lực tự học của HSSV</t>
  </si>
  <si>
    <t xml:space="preserve">- Kế hoạch giảng dạy, giáo án, bài giảng thể hiện rõ các phương pháp dạy tích cực phát triển năng lực tự học của HSSV </t>
  </si>
  <si>
    <t>- Soạn đề thi Nói, Hán tự</t>
  </si>
  <si>
    <t>- tham gia chứng chỉ Chuyển đổi số của CB, GV,NV trong tháng 3/2024</t>
  </si>
  <si>
    <t>- Kế hoạch giảng dạy (Nói, Hán tự, Đọc hiểu, ...)</t>
  </si>
  <si>
    <t>- Giáo án (Từ vựng học, Nói, Hán tự, Đọc hiểu, ...)</t>
  </si>
  <si>
    <t>- Giáo án (Nói, Hán tự, Đọc hiểu, ...)</t>
  </si>
  <si>
    <t>- Kế hoạch giảng dạy (Từ vựng học, Nói, Hán tự, Đọc hiểu, ...)</t>
  </si>
  <si>
    <t>- Được phân công giảng dạy 8 học phần/học kỳ</t>
  </si>
  <si>
    <t>Ôn Thị Ngọc Thảo</t>
  </si>
  <si>
    <t>- Tham gia tìm hiểu VSATLĐ</t>
  </si>
  <si>
    <r>
      <t xml:space="preserve">TRƯỜNG CAO ĐẲNG LÝ TỰ TRỌNG
THÀNH PHỐ HỒ CHÍ MINH
</t>
    </r>
    <r>
      <rPr>
        <b/>
        <sz val="12"/>
        <color theme="1"/>
        <rFont val="Times New Roman"/>
        <charset val="134"/>
      </rPr>
      <t>KHOA: NGOẠI NGỮ
TỔ TIẾNG NHẬT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</si>
</sst>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38">
    <font>
      <sz val="11"/>
      <color theme="1"/>
      <name val="Calibri"/>
      <charset val="134"/>
      <scheme val="minor"/>
    </font>
    <font>
      <sz val="12"/>
      <color theme="1"/>
      <name val="Times New Roman"/>
      <charset val="134"/>
    </font>
    <font>
      <b/>
      <sz val="12"/>
      <color theme="1"/>
      <name val="Times New Roman"/>
      <charset val="134"/>
    </font>
    <font>
      <b/>
      <sz val="14"/>
      <color theme="1"/>
      <name val="Times New Roman"/>
      <charset val="134"/>
    </font>
    <font>
      <b/>
      <sz val="14"/>
      <color theme="1"/>
      <name val="Calibri"/>
      <charset val="134"/>
      <scheme val="minor"/>
    </font>
    <font>
      <sz val="13"/>
      <color theme="1"/>
      <name val="Times New Roman"/>
      <charset val="134"/>
    </font>
    <font>
      <b/>
      <sz val="14"/>
      <color rgb="FFFF0000"/>
      <name val="Times New Roman"/>
      <charset val="134"/>
    </font>
    <font>
      <sz val="11"/>
      <color theme="1"/>
      <name val="Times New Roman"/>
      <charset val="134"/>
    </font>
    <font>
      <i/>
      <sz val="14"/>
      <color rgb="FFFF0000"/>
      <name val="Times New Roman"/>
      <charset val="134"/>
    </font>
    <font>
      <sz val="11"/>
      <color rgb="FFFF0000"/>
      <name val="Times New Roman"/>
      <charset val="134"/>
    </font>
    <font>
      <b/>
      <sz val="11"/>
      <color rgb="FFFF0000"/>
      <name val="Times New Roman"/>
      <charset val="134"/>
    </font>
    <font>
      <sz val="14"/>
      <color theme="1"/>
      <name val="Times New Roman"/>
      <charset val="134"/>
    </font>
    <font>
      <b/>
      <sz val="12"/>
      <color rgb="FF000000"/>
      <name val="Times New Roman"/>
      <charset val="134"/>
    </font>
    <font>
      <b/>
      <sz val="11"/>
      <color rgb="FF000000"/>
      <name val="Times New Roman"/>
      <charset val="134"/>
    </font>
    <font>
      <b/>
      <sz val="9"/>
      <color rgb="FF000000"/>
      <name val="Times New Roman"/>
      <charset val="134"/>
    </font>
    <font>
      <b/>
      <i/>
      <sz val="10"/>
      <color rgb="FF000000"/>
      <name val="Times New Roman"/>
      <charset val="134"/>
    </font>
    <font>
      <b/>
      <sz val="12"/>
      <color rgb="FFFF0000"/>
      <name val="Times New Roman"/>
      <charset val="134"/>
    </font>
    <font>
      <b/>
      <sz val="12"/>
      <color rgb="FFFF0000"/>
      <name val="Cambria"/>
      <charset val="134"/>
    </font>
    <font>
      <sz val="12"/>
      <color rgb="FF000000"/>
      <name val="Cambria"/>
      <charset val="134"/>
    </font>
    <font>
      <sz val="12"/>
      <color rgb="FF000000"/>
      <name val="Times New Roman"/>
      <charset val="134"/>
    </font>
    <font>
      <b/>
      <sz val="12"/>
      <color rgb="FF000000"/>
      <name val="Cambria"/>
      <charset val="134"/>
    </font>
    <font>
      <sz val="9"/>
      <color rgb="FF000000"/>
      <name val="Times New Roman"/>
      <charset val="134"/>
    </font>
    <font>
      <sz val="9"/>
      <color rgb="FF000000"/>
      <name val="Cambria"/>
      <charset val="134"/>
    </font>
    <font>
      <sz val="8"/>
      <color rgb="FF000000"/>
      <name val="Times New Roman"/>
      <charset val="134"/>
    </font>
    <font>
      <sz val="9"/>
      <color theme="1"/>
      <name val="Times New Roman"/>
      <charset val="134"/>
    </font>
    <font>
      <sz val="9"/>
      <color rgb="FF000000"/>
      <name val="Times New Roman"/>
      <charset val="134"/>
    </font>
    <font>
      <i/>
      <sz val="13"/>
      <color theme="1"/>
      <name val="Times New Roman"/>
      <charset val="134"/>
    </font>
    <font>
      <i/>
      <sz val="12"/>
      <color rgb="FF000000"/>
      <name val="Times New Roman"/>
      <charset val="134"/>
    </font>
    <font>
      <b/>
      <sz val="13"/>
      <color rgb="FF000000"/>
      <name val="Times New Roman"/>
      <charset val="134"/>
    </font>
    <font>
      <b/>
      <i/>
      <sz val="11"/>
      <color rgb="FFFF0000"/>
      <name val="Times New Roman"/>
      <charset val="134"/>
    </font>
    <font>
      <b/>
      <i/>
      <sz val="12"/>
      <color theme="1"/>
      <name val="Times New Roman"/>
      <charset val="134"/>
    </font>
    <font>
      <sz val="11"/>
      <color theme="1"/>
      <name val="Calibri"/>
      <charset val="134"/>
      <scheme val="minor"/>
    </font>
    <font>
      <i/>
      <sz val="10"/>
      <color rgb="FF000000"/>
      <name val="Times New Roman"/>
      <charset val="134"/>
    </font>
    <font>
      <b/>
      <i/>
      <sz val="10"/>
      <color rgb="FFFF0000"/>
      <name val="Times New Roman"/>
      <charset val="134"/>
    </font>
    <font>
      <sz val="9"/>
      <color rgb="FFFF0000"/>
      <name val="Times New Roman"/>
      <charset val="134"/>
    </font>
    <font>
      <i/>
      <sz val="13"/>
      <color rgb="FF000000"/>
      <name val="Times New Roman"/>
      <charset val="134"/>
    </font>
    <font>
      <sz val="9"/>
      <color rgb="FF000000"/>
      <name val="Cambria"/>
      <family val="1"/>
    </font>
    <font>
      <sz val="9"/>
      <color rgb="FF000000"/>
      <name val="Cambria"/>
      <family val="1"/>
      <scheme val="major"/>
    </font>
  </fonts>
  <fills count="10">
    <fill>
      <patternFill patternType="none"/>
    </fill>
    <fill>
      <patternFill patternType="gray125"/>
    </fill>
    <fill>
      <patternFill patternType="solid">
        <fgColor rgb="FFFFFFFF"/>
        <bgColor indexed="64"/>
      </patternFill>
    </fill>
    <fill>
      <patternFill patternType="solid">
        <fgColor rgb="FF66FFFF"/>
        <bgColor indexed="64"/>
      </patternFill>
    </fill>
    <fill>
      <patternFill patternType="solid">
        <fgColor rgb="FFFFFF99"/>
        <bgColor indexed="64"/>
      </patternFill>
    </fill>
    <fill>
      <patternFill patternType="solid">
        <fgColor theme="4" tint="0.79995117038483843"/>
        <bgColor indexed="64"/>
      </patternFill>
    </fill>
    <fill>
      <patternFill patternType="solid">
        <fgColor rgb="FFFFDEBD"/>
        <bgColor indexed="64"/>
      </patternFill>
    </fill>
    <fill>
      <patternFill patternType="solid">
        <fgColor rgb="FFFFCCFF"/>
        <bgColor indexed="64"/>
      </patternFill>
    </fill>
    <fill>
      <patternFill patternType="solid">
        <fgColor rgb="FFFFFFFF"/>
        <bgColor rgb="FFFFFFFF"/>
      </patternFill>
    </fill>
    <fill>
      <patternFill patternType="solid">
        <fgColor rgb="FFFFFF00"/>
        <bgColor indexed="64"/>
      </patternFill>
    </fill>
  </fills>
  <borders count="11">
    <border>
      <left/>
      <right/>
      <top/>
      <bottom/>
      <diagonal/>
    </border>
    <border>
      <left style="medium">
        <color auto="1"/>
      </left>
      <right style="medium">
        <color auto="1"/>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medium">
        <color auto="1"/>
      </bottom>
      <diagonal/>
    </border>
    <border>
      <left/>
      <right style="medium">
        <color auto="1"/>
      </right>
      <top/>
      <bottom style="medium">
        <color auto="1"/>
      </bottom>
      <diagonal/>
    </border>
    <border>
      <left style="medium">
        <color auto="1"/>
      </left>
      <right style="medium">
        <color auto="1"/>
      </right>
      <top/>
      <bottom/>
      <diagonal/>
    </border>
    <border>
      <left style="medium">
        <color rgb="FF000000"/>
      </left>
      <right style="medium">
        <color rgb="FF000000"/>
      </right>
      <top style="medium">
        <color rgb="FF000000"/>
      </top>
      <bottom style="medium">
        <color rgb="FF000000"/>
      </bottom>
      <diagonal/>
    </border>
    <border>
      <left style="thin">
        <color auto="1"/>
      </left>
      <right style="thin">
        <color auto="1"/>
      </right>
      <top style="thin">
        <color auto="1"/>
      </top>
      <bottom style="thin">
        <color auto="1"/>
      </bottom>
      <diagonal/>
    </border>
  </borders>
  <cellStyleXfs count="2">
    <xf numFmtId="0" fontId="0" fillId="0" borderId="0"/>
    <xf numFmtId="0" fontId="31" fillId="0" borderId="0"/>
  </cellStyleXfs>
  <cellXfs count="102">
    <xf numFmtId="0" fontId="0" fillId="0" borderId="0" xfId="0"/>
    <xf numFmtId="0" fontId="0" fillId="0" borderId="0" xfId="0" applyProtection="1">
      <protection locked="0"/>
    </xf>
    <xf numFmtId="0" fontId="5" fillId="0" borderId="0" xfId="0" applyFont="1" applyAlignment="1" applyProtection="1">
      <alignment horizontal="left" vertical="center" indent="9"/>
      <protection locked="0"/>
    </xf>
    <xf numFmtId="0" fontId="7" fillId="0" borderId="0" xfId="0" applyFont="1" applyProtection="1">
      <protection locked="0"/>
    </xf>
    <xf numFmtId="0" fontId="8" fillId="0" borderId="0" xfId="0" applyFont="1" applyAlignment="1" applyProtection="1">
      <alignment vertical="center"/>
      <protection locked="0"/>
    </xf>
    <xf numFmtId="0" fontId="9" fillId="0" borderId="0" xfId="0" applyFont="1" applyProtection="1">
      <protection locked="0"/>
    </xf>
    <xf numFmtId="0" fontId="10" fillId="0" borderId="0" xfId="0" applyFont="1" applyProtection="1">
      <protection locked="0"/>
    </xf>
    <xf numFmtId="0" fontId="11" fillId="0" borderId="0" xfId="0" applyFont="1" applyAlignment="1" applyProtection="1">
      <alignment vertical="center"/>
      <protection locked="0"/>
    </xf>
    <xf numFmtId="0" fontId="15" fillId="0" borderId="6" xfId="0" applyFont="1" applyBorder="1" applyAlignment="1" applyProtection="1">
      <alignment horizontal="center" vertical="center" wrapText="1"/>
      <protection locked="0"/>
    </xf>
    <xf numFmtId="0" fontId="15" fillId="2" borderId="6" xfId="0" applyFont="1" applyFill="1" applyBorder="1" applyAlignment="1" applyProtection="1">
      <alignment horizontal="center" vertical="center" wrapText="1"/>
      <protection locked="0"/>
    </xf>
    <xf numFmtId="0" fontId="15" fillId="2" borderId="2" xfId="0" applyFont="1" applyFill="1" applyBorder="1" applyAlignment="1" applyProtection="1">
      <alignment horizontal="center" vertical="center" wrapText="1"/>
      <protection locked="0"/>
    </xf>
    <xf numFmtId="0" fontId="12" fillId="3" borderId="6" xfId="0" applyFont="1" applyFill="1" applyBorder="1" applyAlignment="1" applyProtection="1">
      <alignment horizontal="justify" vertical="center" wrapText="1"/>
      <protection locked="0"/>
    </xf>
    <xf numFmtId="0" fontId="16" fillId="3" borderId="6" xfId="0" applyFont="1" applyFill="1" applyBorder="1" applyAlignment="1" applyProtection="1">
      <alignment horizontal="center" vertical="center" wrapText="1"/>
      <protection hidden="1"/>
    </xf>
    <xf numFmtId="0" fontId="17" fillId="2" borderId="6" xfId="0" applyFont="1" applyFill="1" applyBorder="1" applyAlignment="1">
      <alignment horizontal="center" vertical="center" wrapText="1"/>
    </xf>
    <xf numFmtId="10" fontId="18" fillId="2" borderId="4" xfId="0" applyNumberFormat="1" applyFont="1" applyFill="1" applyBorder="1" applyAlignment="1">
      <alignment horizontal="center" vertical="center" wrapText="1"/>
    </xf>
    <xf numFmtId="0" fontId="18" fillId="2" borderId="4" xfId="0" applyFont="1" applyFill="1" applyBorder="1" applyAlignment="1">
      <alignment horizontal="center" wrapText="1"/>
    </xf>
    <xf numFmtId="1" fontId="16" fillId="3" borderId="6" xfId="0" applyNumberFormat="1" applyFont="1" applyFill="1" applyBorder="1" applyAlignment="1" applyProtection="1">
      <alignment horizontal="center" vertical="center" wrapText="1"/>
      <protection hidden="1"/>
    </xf>
    <xf numFmtId="164" fontId="16" fillId="3" borderId="6" xfId="0" applyNumberFormat="1" applyFont="1" applyFill="1" applyBorder="1" applyAlignment="1" applyProtection="1">
      <alignment horizontal="center" vertical="center" wrapText="1"/>
      <protection hidden="1"/>
    </xf>
    <xf numFmtId="0" fontId="12" fillId="3" borderId="6" xfId="0" applyFont="1" applyFill="1" applyBorder="1" applyAlignment="1" applyProtection="1">
      <alignment horizontal="center" vertical="center" wrapText="1"/>
      <protection locked="0"/>
    </xf>
    <xf numFmtId="0" fontId="19" fillId="4" borderId="6" xfId="0" applyFont="1" applyFill="1" applyBorder="1" applyAlignment="1" applyProtection="1">
      <alignment horizontal="justify" vertical="center" wrapText="1"/>
      <protection locked="0"/>
    </xf>
    <xf numFmtId="0" fontId="12" fillId="4" borderId="6" xfId="0" applyFont="1" applyFill="1" applyBorder="1" applyAlignment="1" applyProtection="1">
      <alignment horizontal="center" vertical="center" wrapText="1"/>
      <protection hidden="1"/>
    </xf>
    <xf numFmtId="0" fontId="20" fillId="2" borderId="5" xfId="0" applyFont="1" applyFill="1" applyBorder="1" applyAlignment="1">
      <alignment horizontal="center" vertical="center" wrapText="1"/>
    </xf>
    <xf numFmtId="10" fontId="18" fillId="2" borderId="7" xfId="0" applyNumberFormat="1" applyFont="1" applyFill="1" applyBorder="1" applyAlignment="1">
      <alignment horizontal="center" vertical="center" wrapText="1"/>
    </xf>
    <xf numFmtId="0" fontId="18" fillId="2" borderId="7" xfId="0" applyFont="1" applyFill="1" applyBorder="1" applyAlignment="1">
      <alignment horizontal="center" wrapText="1"/>
    </xf>
    <xf numFmtId="1" fontId="12" fillId="4" borderId="6" xfId="0" applyNumberFormat="1" applyFont="1" applyFill="1" applyBorder="1" applyAlignment="1" applyProtection="1">
      <alignment horizontal="center" vertical="center" wrapText="1"/>
      <protection hidden="1"/>
    </xf>
    <xf numFmtId="164" fontId="12" fillId="4" borderId="6" xfId="0" applyNumberFormat="1" applyFont="1" applyFill="1" applyBorder="1" applyAlignment="1" applyProtection="1">
      <alignment horizontal="center" vertical="center" wrapText="1"/>
      <protection hidden="1"/>
    </xf>
    <xf numFmtId="0" fontId="12" fillId="4" borderId="6" xfId="0" applyFont="1" applyFill="1" applyBorder="1" applyAlignment="1" applyProtection="1">
      <alignment horizontal="center" vertical="center" wrapText="1"/>
      <protection locked="0"/>
    </xf>
    <xf numFmtId="0" fontId="21" fillId="0" borderId="6" xfId="0" applyFont="1" applyBorder="1" applyAlignment="1">
      <alignment wrapText="1"/>
    </xf>
    <xf numFmtId="0" fontId="19" fillId="5" borderId="6" xfId="0" applyFont="1" applyFill="1" applyBorder="1" applyAlignment="1" applyProtection="1">
      <alignment horizontal="center" vertical="center" wrapText="1"/>
      <protection hidden="1"/>
    </xf>
    <xf numFmtId="1" fontId="19" fillId="6" borderId="2" xfId="0" applyNumberFormat="1" applyFont="1" applyFill="1" applyBorder="1" applyAlignment="1" applyProtection="1">
      <alignment horizontal="center" vertical="center" wrapText="1"/>
      <protection locked="0"/>
    </xf>
    <xf numFmtId="9" fontId="18" fillId="2" borderId="7" xfId="0" applyNumberFormat="1" applyFont="1" applyFill="1" applyBorder="1" applyAlignment="1">
      <alignment horizontal="center" vertical="center" wrapText="1"/>
    </xf>
    <xf numFmtId="0" fontId="22" fillId="2" borderId="7" xfId="0" applyFont="1" applyFill="1" applyBorder="1" applyAlignment="1">
      <alignment horizontal="center" vertical="center" wrapText="1"/>
    </xf>
    <xf numFmtId="1" fontId="19" fillId="7" borderId="2" xfId="0" applyNumberFormat="1" applyFont="1" applyFill="1" applyBorder="1" applyAlignment="1" applyProtection="1">
      <alignment horizontal="center" vertical="center" wrapText="1"/>
      <protection locked="0"/>
    </xf>
    <xf numFmtId="164" fontId="19" fillId="5" borderId="6" xfId="0" applyNumberFormat="1" applyFont="1" applyFill="1" applyBorder="1" applyAlignment="1" applyProtection="1">
      <alignment horizontal="center" vertical="center" wrapText="1"/>
      <protection hidden="1"/>
    </xf>
    <xf numFmtId="0" fontId="21" fillId="2" borderId="6" xfId="0" applyFont="1" applyFill="1" applyBorder="1" applyAlignment="1" applyProtection="1">
      <alignment horizontal="justify" vertical="center" wrapText="1"/>
      <protection locked="0"/>
    </xf>
    <xf numFmtId="49" fontId="21" fillId="2" borderId="6" xfId="1" applyNumberFormat="1" applyFont="1" applyFill="1" applyBorder="1" applyAlignment="1" applyProtection="1">
      <alignment horizontal="center" vertical="center" wrapText="1"/>
      <protection locked="0"/>
    </xf>
    <xf numFmtId="1" fontId="12" fillId="4" borderId="6" xfId="0" applyNumberFormat="1" applyFont="1" applyFill="1" applyBorder="1" applyAlignment="1">
      <alignment horizontal="center" vertical="center" wrapText="1"/>
    </xf>
    <xf numFmtId="0" fontId="19" fillId="5" borderId="1" xfId="0" applyFont="1" applyFill="1" applyBorder="1" applyAlignment="1" applyProtection="1">
      <alignment horizontal="center" vertical="center" wrapText="1"/>
      <protection hidden="1"/>
    </xf>
    <xf numFmtId="49" fontId="21" fillId="2" borderId="6" xfId="0" applyNumberFormat="1" applyFont="1" applyFill="1" applyBorder="1" applyAlignment="1" applyProtection="1">
      <alignment horizontal="left" vertical="center" wrapText="1"/>
      <protection locked="0"/>
    </xf>
    <xf numFmtId="1" fontId="16" fillId="3" borderId="6" xfId="0" applyNumberFormat="1" applyFont="1" applyFill="1" applyBorder="1" applyAlignment="1">
      <alignment horizontal="center" vertical="center" wrapText="1"/>
    </xf>
    <xf numFmtId="49" fontId="23" fillId="2" borderId="6" xfId="0" applyNumberFormat="1" applyFont="1" applyFill="1" applyBorder="1" applyAlignment="1" applyProtection="1">
      <alignment horizontal="left" vertical="center" wrapText="1"/>
      <protection locked="0"/>
    </xf>
    <xf numFmtId="0" fontId="24" fillId="2" borderId="6" xfId="0" applyFont="1" applyFill="1" applyBorder="1" applyAlignment="1" applyProtection="1">
      <alignment horizontal="justify" vertical="center" wrapText="1"/>
      <protection locked="0"/>
    </xf>
    <xf numFmtId="0" fontId="18" fillId="2" borderId="6" xfId="0" applyFont="1" applyFill="1" applyBorder="1" applyAlignment="1">
      <alignment horizontal="center" vertical="center" wrapText="1"/>
    </xf>
    <xf numFmtId="0" fontId="22" fillId="2" borderId="6" xfId="0" applyFont="1" applyFill="1" applyBorder="1" applyAlignment="1">
      <alignment horizontal="center" vertical="center" wrapText="1"/>
    </xf>
    <xf numFmtId="0" fontId="18" fillId="2" borderId="5" xfId="0" applyFont="1" applyFill="1" applyBorder="1" applyAlignment="1">
      <alignment horizontal="center" vertical="center" wrapText="1"/>
    </xf>
    <xf numFmtId="0" fontId="22" fillId="2" borderId="5" xfId="0" applyFont="1" applyFill="1" applyBorder="1" applyAlignment="1">
      <alignment horizontal="center" vertical="center" wrapText="1"/>
    </xf>
    <xf numFmtId="0" fontId="19" fillId="2" borderId="6" xfId="0" applyFont="1" applyFill="1" applyBorder="1" applyAlignment="1" applyProtection="1">
      <alignment horizontal="justify" vertical="center" wrapText="1"/>
      <protection locked="0"/>
    </xf>
    <xf numFmtId="0" fontId="1" fillId="4" borderId="6" xfId="0" applyFont="1" applyFill="1" applyBorder="1" applyAlignment="1" applyProtection="1">
      <alignment horizontal="justify" vertical="center" wrapText="1"/>
      <protection locked="0"/>
    </xf>
    <xf numFmtId="0" fontId="22" fillId="2" borderId="8" xfId="0" applyFont="1" applyFill="1" applyBorder="1" applyAlignment="1">
      <alignment horizontal="center" vertical="center" wrapText="1"/>
    </xf>
    <xf numFmtId="0" fontId="22" fillId="2" borderId="5" xfId="0" applyFont="1" applyFill="1" applyBorder="1" applyAlignment="1">
      <alignment horizontal="center" wrapText="1"/>
    </xf>
    <xf numFmtId="0" fontId="19" fillId="4" borderId="2" xfId="0" applyFont="1" applyFill="1" applyBorder="1" applyAlignment="1" applyProtection="1">
      <alignment vertical="center" wrapText="1"/>
      <protection locked="0"/>
    </xf>
    <xf numFmtId="0" fontId="24" fillId="2" borderId="2" xfId="0" applyFont="1" applyFill="1" applyBorder="1" applyAlignment="1" applyProtection="1">
      <alignment horizontal="left" vertical="center" wrapText="1"/>
      <protection locked="0"/>
    </xf>
    <xf numFmtId="0" fontId="21" fillId="2" borderId="2" xfId="0" applyFont="1" applyFill="1" applyBorder="1" applyAlignment="1" applyProtection="1">
      <alignment horizontal="left" vertical="center" wrapText="1"/>
      <protection locked="0"/>
    </xf>
    <xf numFmtId="0" fontId="12" fillId="3" borderId="2" xfId="0" applyFont="1" applyFill="1" applyBorder="1" applyAlignment="1" applyProtection="1">
      <alignment vertical="center" wrapText="1"/>
      <protection locked="0"/>
    </xf>
    <xf numFmtId="0" fontId="21" fillId="2" borderId="2" xfId="0" applyFont="1" applyFill="1" applyBorder="1" applyAlignment="1" applyProtection="1">
      <alignment vertical="center" wrapText="1"/>
      <protection locked="0"/>
    </xf>
    <xf numFmtId="49" fontId="25" fillId="8" borderId="9" xfId="0" applyNumberFormat="1" applyFont="1" applyFill="1" applyBorder="1" applyAlignment="1">
      <alignment horizontal="left" vertical="center" wrapText="1"/>
    </xf>
    <xf numFmtId="49" fontId="21" fillId="8" borderId="9" xfId="0" applyNumberFormat="1" applyFont="1" applyFill="1" applyBorder="1" applyAlignment="1">
      <alignment horizontal="left" vertical="center" wrapText="1"/>
    </xf>
    <xf numFmtId="49" fontId="21" fillId="2" borderId="6" xfId="1" applyNumberFormat="1" applyFont="1" applyFill="1" applyBorder="1" applyAlignment="1" applyProtection="1">
      <alignment horizontal="left" vertical="center" wrapText="1"/>
      <protection locked="0"/>
    </xf>
    <xf numFmtId="1" fontId="12" fillId="4" borderId="1" xfId="0" applyNumberFormat="1" applyFont="1" applyFill="1" applyBorder="1" applyAlignment="1">
      <alignment horizontal="center" vertical="center" wrapText="1"/>
    </xf>
    <xf numFmtId="164" fontId="19" fillId="5" borderId="2" xfId="0" applyNumberFormat="1" applyFont="1" applyFill="1" applyBorder="1" applyAlignment="1" applyProtection="1">
      <alignment horizontal="center" vertical="center" wrapText="1"/>
      <protection hidden="1"/>
    </xf>
    <xf numFmtId="0" fontId="24" fillId="2" borderId="2" xfId="0" applyFont="1" applyFill="1" applyBorder="1" applyAlignment="1" applyProtection="1">
      <alignment vertical="center" wrapText="1"/>
      <protection locked="0"/>
    </xf>
    <xf numFmtId="0" fontId="12" fillId="2" borderId="2" xfId="0" applyFont="1" applyFill="1" applyBorder="1" applyAlignment="1" applyProtection="1">
      <alignment vertical="center" wrapText="1"/>
      <protection locked="0"/>
    </xf>
    <xf numFmtId="0" fontId="12" fillId="5" borderId="6" xfId="0" applyFont="1" applyFill="1" applyBorder="1" applyAlignment="1" applyProtection="1">
      <alignment horizontal="center" vertical="center" wrapText="1"/>
      <protection hidden="1"/>
    </xf>
    <xf numFmtId="1" fontId="12" fillId="9" borderId="6" xfId="0" applyNumberFormat="1" applyFont="1" applyFill="1" applyBorder="1" applyAlignment="1" applyProtection="1">
      <alignment horizontal="center" vertical="center" wrapText="1"/>
      <protection hidden="1"/>
    </xf>
    <xf numFmtId="164" fontId="12" fillId="9" borderId="6" xfId="0" applyNumberFormat="1" applyFont="1" applyFill="1" applyBorder="1" applyAlignment="1" applyProtection="1">
      <alignment horizontal="center" vertical="center" wrapText="1"/>
      <protection hidden="1"/>
    </xf>
    <xf numFmtId="1" fontId="12" fillId="9" borderId="6" xfId="0" applyNumberFormat="1" applyFont="1" applyFill="1" applyBorder="1" applyAlignment="1" applyProtection="1">
      <alignment horizontal="center" vertical="center" wrapText="1"/>
      <protection locked="0"/>
    </xf>
    <xf numFmtId="0" fontId="19" fillId="2" borderId="6" xfId="0" applyFont="1" applyFill="1" applyBorder="1" applyAlignment="1" applyProtection="1">
      <alignment horizontal="center" vertical="center" wrapText="1"/>
      <protection locked="0"/>
    </xf>
    <xf numFmtId="0" fontId="12" fillId="9" borderId="6" xfId="0" applyFont="1" applyFill="1" applyBorder="1" applyAlignment="1" applyProtection="1">
      <alignment horizontal="center" vertical="center" wrapText="1"/>
      <protection locked="0"/>
    </xf>
    <xf numFmtId="164" fontId="12" fillId="9" borderId="6" xfId="0" applyNumberFormat="1" applyFont="1" applyFill="1" applyBorder="1" applyAlignment="1" applyProtection="1">
      <alignment horizontal="center" vertical="center" wrapText="1"/>
      <protection locked="0"/>
    </xf>
    <xf numFmtId="0" fontId="12" fillId="2" borderId="4" xfId="0" applyFont="1" applyFill="1" applyBorder="1" applyAlignment="1" applyProtection="1">
      <alignment vertical="center" wrapText="1"/>
      <protection locked="0"/>
    </xf>
    <xf numFmtId="0" fontId="12" fillId="2" borderId="6" xfId="0" applyFont="1" applyFill="1" applyBorder="1" applyAlignment="1" applyProtection="1">
      <alignment horizontal="center" vertical="center" wrapText="1"/>
      <protection locked="0"/>
    </xf>
    <xf numFmtId="0" fontId="27" fillId="0" borderId="0" xfId="0" applyFont="1" applyAlignment="1">
      <alignment vertical="center"/>
    </xf>
    <xf numFmtId="0" fontId="28" fillId="0" borderId="0" xfId="0" applyFont="1" applyAlignment="1" applyProtection="1">
      <alignment vertical="center"/>
      <protection locked="0"/>
    </xf>
    <xf numFmtId="0" fontId="22" fillId="2" borderId="5" xfId="0" quotePrefix="1" applyFont="1" applyFill="1" applyBorder="1" applyAlignment="1">
      <alignment horizontal="center" vertical="center" wrapText="1"/>
    </xf>
    <xf numFmtId="0" fontId="22" fillId="0" borderId="0" xfId="0" quotePrefix="1" applyFont="1" applyAlignment="1">
      <alignment wrapText="1"/>
    </xf>
    <xf numFmtId="0" fontId="22" fillId="0" borderId="10" xfId="0" quotePrefix="1" applyFont="1" applyBorder="1" applyAlignment="1">
      <alignment wrapText="1"/>
    </xf>
    <xf numFmtId="0" fontId="22" fillId="2" borderId="7" xfId="0" quotePrefix="1" applyFont="1" applyFill="1" applyBorder="1" applyAlignment="1">
      <alignment horizontal="center" vertical="center" wrapText="1"/>
    </xf>
    <xf numFmtId="0" fontId="22" fillId="2" borderId="6" xfId="0" quotePrefix="1" applyFont="1" applyFill="1" applyBorder="1" applyAlignment="1">
      <alignment horizontal="center" vertical="center" wrapText="1"/>
    </xf>
    <xf numFmtId="49" fontId="21" fillId="2" borderId="6" xfId="0" quotePrefix="1" applyNumberFormat="1" applyFont="1" applyFill="1" applyBorder="1" applyAlignment="1" applyProtection="1">
      <alignment horizontal="left" vertical="center" wrapText="1"/>
      <protection locked="0"/>
    </xf>
    <xf numFmtId="49" fontId="21" fillId="2" borderId="5" xfId="0" quotePrefix="1" applyNumberFormat="1" applyFont="1" applyFill="1" applyBorder="1" applyAlignment="1" applyProtection="1">
      <alignment horizontal="left" vertical="center" wrapText="1"/>
      <protection locked="0"/>
    </xf>
    <xf numFmtId="49" fontId="23" fillId="2" borderId="6" xfId="0" quotePrefix="1" applyNumberFormat="1" applyFont="1" applyFill="1" applyBorder="1" applyAlignment="1" applyProtection="1">
      <alignment horizontal="left" vertical="center" wrapText="1"/>
      <protection locked="0"/>
    </xf>
    <xf numFmtId="0" fontId="36" fillId="2" borderId="7" xfId="0" quotePrefix="1" applyFont="1" applyFill="1" applyBorder="1" applyAlignment="1">
      <alignment horizontal="center" vertical="center" wrapText="1"/>
    </xf>
    <xf numFmtId="0" fontId="37" fillId="2" borderId="7" xfId="0" quotePrefix="1" applyFont="1" applyFill="1" applyBorder="1" applyAlignment="1">
      <alignment horizontal="center" vertical="center" wrapText="1"/>
    </xf>
    <xf numFmtId="0" fontId="1" fillId="0" borderId="0" xfId="0" applyFont="1" applyAlignment="1" applyProtection="1">
      <alignment horizontal="center" vertical="top" wrapText="1"/>
      <protection locked="0"/>
    </xf>
    <xf numFmtId="0" fontId="1" fillId="0" borderId="0" xfId="0" applyFont="1" applyAlignment="1" applyProtection="1">
      <alignment horizontal="center" vertical="top"/>
      <protection locked="0"/>
    </xf>
    <xf numFmtId="0" fontId="2" fillId="0" borderId="0" xfId="0" applyFont="1" applyAlignment="1" applyProtection="1">
      <alignment horizontal="center" vertical="top" wrapText="1"/>
      <protection locked="0"/>
    </xf>
    <xf numFmtId="0" fontId="5" fillId="0" borderId="0" xfId="0" applyFont="1" applyAlignment="1" applyProtection="1">
      <alignment horizontal="center" vertical="center" wrapText="1"/>
      <protection locked="0"/>
    </xf>
    <xf numFmtId="0" fontId="26" fillId="0" borderId="0" xfId="0" applyFont="1" applyAlignment="1" applyProtection="1">
      <alignment horizontal="center" vertical="center" wrapText="1"/>
      <protection locked="0"/>
    </xf>
    <xf numFmtId="0" fontId="29" fillId="0" borderId="0" xfId="0" applyFont="1" applyAlignment="1" applyProtection="1">
      <alignment horizontal="center"/>
      <protection locked="0"/>
    </xf>
    <xf numFmtId="0" fontId="30" fillId="0" borderId="0" xfId="0" applyFont="1" applyAlignment="1" applyProtection="1">
      <alignment horizontal="center"/>
      <protection locked="0"/>
    </xf>
    <xf numFmtId="0" fontId="12" fillId="2" borderId="1" xfId="0" applyFont="1" applyFill="1" applyBorder="1" applyAlignment="1" applyProtection="1">
      <alignment horizontal="center" vertical="center" wrapText="1"/>
      <protection locked="0"/>
    </xf>
    <xf numFmtId="0" fontId="12" fillId="2" borderId="5" xfId="0" applyFont="1" applyFill="1" applyBorder="1" applyAlignment="1" applyProtection="1">
      <alignment horizontal="center" vertical="center" wrapText="1"/>
      <protection locked="0"/>
    </xf>
    <xf numFmtId="0" fontId="13" fillId="2" borderId="1" xfId="0" applyFont="1" applyFill="1" applyBorder="1" applyAlignment="1" applyProtection="1">
      <alignment horizontal="center" vertical="center" wrapText="1"/>
      <protection locked="0"/>
    </xf>
    <xf numFmtId="0" fontId="13" fillId="2" borderId="5" xfId="0" applyFont="1" applyFill="1" applyBorder="1" applyAlignment="1" applyProtection="1">
      <alignment horizontal="center" vertical="center" wrapText="1"/>
      <protection locked="0"/>
    </xf>
    <xf numFmtId="0" fontId="3" fillId="0" borderId="0" xfId="0" applyFont="1" applyAlignment="1" applyProtection="1">
      <alignment horizontal="center" wrapText="1"/>
      <protection locked="0"/>
    </xf>
    <xf numFmtId="0" fontId="4" fillId="0" borderId="0" xfId="0" applyFont="1" applyAlignment="1" applyProtection="1">
      <alignment horizontal="center" wrapText="1"/>
      <protection locked="0"/>
    </xf>
    <xf numFmtId="0" fontId="6" fillId="0" borderId="0" xfId="0" applyFont="1" applyAlignment="1" applyProtection="1">
      <alignment horizontal="center" vertical="center"/>
      <protection locked="0"/>
    </xf>
    <xf numFmtId="0" fontId="14" fillId="2" borderId="2" xfId="0" applyFont="1" applyFill="1" applyBorder="1" applyAlignment="1" applyProtection="1">
      <alignment horizontal="center" vertical="center" wrapText="1"/>
      <protection locked="0"/>
    </xf>
    <xf numFmtId="0" fontId="14" fillId="2" borderId="3" xfId="0" applyFont="1" applyFill="1" applyBorder="1" applyAlignment="1" applyProtection="1">
      <alignment horizontal="center" vertical="center" wrapText="1"/>
      <protection locked="0"/>
    </xf>
    <xf numFmtId="0" fontId="14" fillId="2" borderId="4" xfId="0" applyFont="1" applyFill="1" applyBorder="1" applyAlignment="1" applyProtection="1">
      <alignment horizontal="center" vertical="center" wrapText="1"/>
      <protection locked="0"/>
    </xf>
    <xf numFmtId="0" fontId="12" fillId="9" borderId="2" xfId="0" applyFont="1" applyFill="1" applyBorder="1" applyAlignment="1" applyProtection="1">
      <alignment horizontal="center" vertical="center" wrapText="1"/>
      <protection hidden="1"/>
    </xf>
    <xf numFmtId="0" fontId="12" fillId="9" borderId="4" xfId="0" applyFont="1" applyFill="1" applyBorder="1" applyAlignment="1" applyProtection="1">
      <alignment horizontal="center" vertical="center" wrapText="1"/>
      <protection hidden="1"/>
    </xf>
  </cellXfs>
  <cellStyles count="2">
    <cellStyle name="Normal" xfId="0" builtinId="0"/>
    <cellStyle name="Normal 2" xfId="1"/>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282014</xdr:rowOff>
    </xdr:from>
    <xdr:to>
      <xdr:col>0</xdr:col>
      <xdr:colOff>2436791</xdr:colOff>
      <xdr:row>2</xdr:row>
      <xdr:rowOff>282014</xdr:rowOff>
    </xdr:to>
    <xdr:cxnSp macro="">
      <xdr:nvCxnSpPr>
        <xdr:cNvPr id="2" name="Straight Connector 1"/>
        <xdr:cNvCxnSpPr/>
      </xdr:nvCxnSpPr>
      <xdr:spPr>
        <a:xfrm>
          <a:off x="877570" y="862965"/>
          <a:ext cx="15589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0</xdr:colOff>
      <xdr:row>1</xdr:row>
      <xdr:rowOff>341923</xdr:rowOff>
    </xdr:to>
    <xdr:cxnSp macro="">
      <xdr:nvCxnSpPr>
        <xdr:cNvPr id="3" name="Straight Connector 2"/>
        <xdr:cNvCxnSpPr/>
      </xdr:nvCxnSpPr>
      <xdr:spPr>
        <a:xfrm>
          <a:off x="5006340" y="495935"/>
          <a:ext cx="39560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1/2014/TT-BGD%C4%90T&amp;area=2&amp;type=0&amp;match=False&amp;vc=True&amp;lan=1" TargetMode="External"/><Relationship Id="rId1" Type="http://schemas.openxmlformats.org/officeDocument/2006/relationships/hyperlink" Target="https://thuvienphapluat.vn/phap-luat/tim-van-ban.aspx?keyword=03/2014/TT-BTTT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4"/>
  <sheetViews>
    <sheetView tabSelected="1" zoomScale="85" zoomScaleNormal="85" workbookViewId="0">
      <selection activeCell="C77" sqref="C77:D77"/>
    </sheetView>
  </sheetViews>
  <sheetFormatPr defaultColWidth="9" defaultRowHeight="15"/>
  <cols>
    <col min="1" max="1" width="39.28515625" customWidth="1"/>
    <col min="2" max="2" width="6" customWidth="1"/>
    <col min="3" max="3" width="6.5703125" customWidth="1"/>
    <col min="4" max="4" width="10.7109375" customWidth="1"/>
    <col min="5" max="5" width="9" customWidth="1"/>
    <col min="6" max="6" width="5.7109375" customWidth="1"/>
    <col min="7" max="7" width="10.7109375" customWidth="1"/>
    <col min="8" max="8" width="8" customWidth="1"/>
  </cols>
  <sheetData>
    <row r="1" spans="1:8" s="1" customFormat="1" ht="12.2" customHeight="1">
      <c r="A1" s="83" t="s">
        <v>124</v>
      </c>
      <c r="B1" s="84"/>
      <c r="C1" s="85" t="s">
        <v>0</v>
      </c>
      <c r="D1" s="85"/>
      <c r="E1" s="85"/>
      <c r="F1" s="85"/>
      <c r="G1" s="85"/>
      <c r="H1" s="85"/>
    </row>
    <row r="2" spans="1:8" s="1" customFormat="1" ht="33.6" customHeight="1">
      <c r="A2" s="84"/>
      <c r="B2" s="84"/>
      <c r="C2" s="85"/>
      <c r="D2" s="85"/>
      <c r="E2" s="85"/>
      <c r="F2" s="85"/>
      <c r="G2" s="85"/>
      <c r="H2" s="85"/>
    </row>
    <row r="3" spans="1:8" s="1" customFormat="1" ht="30.6" customHeight="1">
      <c r="A3" s="84"/>
      <c r="B3" s="84"/>
    </row>
    <row r="4" spans="1:8" s="1" customFormat="1"/>
    <row r="5" spans="1:8" s="1" customFormat="1" ht="67.5" customHeight="1">
      <c r="A5" s="94" t="s">
        <v>1</v>
      </c>
      <c r="B5" s="95"/>
      <c r="C5" s="95"/>
      <c r="D5" s="95"/>
      <c r="E5" s="95"/>
      <c r="F5" s="95"/>
      <c r="G5" s="95"/>
      <c r="H5" s="95"/>
    </row>
    <row r="6" spans="1:8" s="1" customFormat="1"/>
    <row r="7" spans="1:8" s="1" customFormat="1" ht="22.15" customHeight="1">
      <c r="A7" s="2" t="s">
        <v>2</v>
      </c>
      <c r="B7" s="96" t="s">
        <v>100</v>
      </c>
      <c r="C7" s="96"/>
      <c r="D7" s="96"/>
      <c r="E7" s="96"/>
      <c r="F7" s="3"/>
      <c r="G7" s="3"/>
      <c r="H7" s="3"/>
    </row>
    <row r="8" spans="1:8" s="1" customFormat="1" ht="20.100000000000001" customHeight="1">
      <c r="A8" s="2" t="s">
        <v>3</v>
      </c>
      <c r="B8" s="4" t="s">
        <v>101</v>
      </c>
      <c r="C8" s="5"/>
      <c r="D8" s="5"/>
      <c r="E8" s="6"/>
      <c r="F8" s="3"/>
      <c r="G8" s="3"/>
      <c r="H8" s="3"/>
    </row>
    <row r="9" spans="1:8" s="1" customFormat="1" ht="21.4" customHeight="1">
      <c r="A9" s="2" t="s">
        <v>4</v>
      </c>
      <c r="B9" s="4" t="s">
        <v>78</v>
      </c>
      <c r="C9" s="5"/>
      <c r="D9" s="5"/>
      <c r="E9" s="5"/>
      <c r="F9" s="3"/>
      <c r="G9" s="3"/>
      <c r="H9" s="3"/>
    </row>
    <row r="10" spans="1:8" s="1" customFormat="1" ht="20.100000000000001" customHeight="1">
      <c r="A10" s="2" t="s">
        <v>79</v>
      </c>
      <c r="B10" s="7"/>
      <c r="C10" s="3"/>
      <c r="D10" s="3"/>
      <c r="E10" s="3"/>
      <c r="F10" s="3"/>
      <c r="G10" s="3"/>
      <c r="H10" s="3"/>
    </row>
    <row r="11" spans="1:8" s="1" customFormat="1" ht="11.45" customHeight="1"/>
    <row r="12" spans="1:8" ht="17.45" customHeight="1">
      <c r="A12" s="90" t="s">
        <v>5</v>
      </c>
      <c r="B12" s="92" t="s">
        <v>6</v>
      </c>
      <c r="C12" s="97" t="s">
        <v>7</v>
      </c>
      <c r="D12" s="98"/>
      <c r="E12" s="99"/>
      <c r="F12" s="97" t="s">
        <v>8</v>
      </c>
      <c r="G12" s="98"/>
      <c r="H12" s="99"/>
    </row>
    <row r="13" spans="1:8" ht="181.15" customHeight="1">
      <c r="A13" s="91"/>
      <c r="B13" s="93"/>
      <c r="C13" s="8" t="s">
        <v>9</v>
      </c>
      <c r="D13" s="8" t="s">
        <v>10</v>
      </c>
      <c r="E13" s="9" t="s">
        <v>11</v>
      </c>
      <c r="F13" s="8" t="s">
        <v>9</v>
      </c>
      <c r="G13" s="10" t="s">
        <v>10</v>
      </c>
      <c r="H13" s="9" t="s">
        <v>12</v>
      </c>
    </row>
    <row r="14" spans="1:8" ht="15.75">
      <c r="A14" s="11" t="s">
        <v>13</v>
      </c>
      <c r="B14" s="12">
        <v>18</v>
      </c>
      <c r="C14" s="13">
        <v>18</v>
      </c>
      <c r="D14" s="14">
        <v>0.77800000000000002</v>
      </c>
      <c r="E14" s="15"/>
      <c r="F14" s="16">
        <v>18</v>
      </c>
      <c r="G14" s="17">
        <f>F14/$B14</f>
        <v>1</v>
      </c>
      <c r="H14" s="18"/>
    </row>
    <row r="15" spans="1:8" ht="15.75">
      <c r="A15" s="19" t="s">
        <v>14</v>
      </c>
      <c r="B15" s="20">
        <v>12</v>
      </c>
      <c r="C15" s="21">
        <v>12</v>
      </c>
      <c r="D15" s="22">
        <v>0.66700000000000004</v>
      </c>
      <c r="E15" s="23"/>
      <c r="F15" s="24">
        <v>12</v>
      </c>
      <c r="G15" s="25">
        <f t="shared" ref="G15:G76" si="0">F15/$B15</f>
        <v>1</v>
      </c>
      <c r="H15" s="26"/>
    </row>
    <row r="16" spans="1:8" ht="130.9" customHeight="1">
      <c r="A16" s="27" t="s">
        <v>15</v>
      </c>
      <c r="B16" s="28">
        <v>2</v>
      </c>
      <c r="C16" s="29">
        <v>2</v>
      </c>
      <c r="D16" s="30">
        <v>1</v>
      </c>
      <c r="E16" s="76" t="s">
        <v>102</v>
      </c>
      <c r="F16" s="32">
        <v>2</v>
      </c>
      <c r="G16" s="33">
        <f t="shared" si="0"/>
        <v>1</v>
      </c>
      <c r="H16" s="76" t="s">
        <v>102</v>
      </c>
    </row>
    <row r="17" spans="1:8" ht="72">
      <c r="A17" s="34" t="s">
        <v>16</v>
      </c>
      <c r="B17" s="28">
        <v>2</v>
      </c>
      <c r="C17" s="29">
        <v>2</v>
      </c>
      <c r="D17" s="30">
        <v>1</v>
      </c>
      <c r="E17" s="31" t="s">
        <v>80</v>
      </c>
      <c r="F17" s="32">
        <v>2</v>
      </c>
      <c r="G17" s="33">
        <f t="shared" si="0"/>
        <v>1</v>
      </c>
      <c r="H17" s="31" t="s">
        <v>80</v>
      </c>
    </row>
    <row r="18" spans="1:8" ht="96.75" thickBot="1">
      <c r="A18" s="34" t="s">
        <v>17</v>
      </c>
      <c r="B18" s="28">
        <v>2</v>
      </c>
      <c r="C18" s="29">
        <v>2</v>
      </c>
      <c r="D18" s="30">
        <v>1</v>
      </c>
      <c r="E18" s="76" t="s">
        <v>121</v>
      </c>
      <c r="F18" s="32">
        <v>2</v>
      </c>
      <c r="G18" s="33">
        <f t="shared" si="0"/>
        <v>1</v>
      </c>
      <c r="H18" s="76" t="s">
        <v>121</v>
      </c>
    </row>
    <row r="19" spans="1:8" ht="93" customHeight="1" thickBot="1">
      <c r="A19" s="34" t="s">
        <v>18</v>
      </c>
      <c r="B19" s="28">
        <v>2</v>
      </c>
      <c r="C19" s="29">
        <v>2</v>
      </c>
      <c r="D19" s="33">
        <f t="shared" ref="D19:D21" si="1">C19/$B19</f>
        <v>1</v>
      </c>
      <c r="E19" s="82" t="s">
        <v>123</v>
      </c>
      <c r="F19" s="32">
        <v>2</v>
      </c>
      <c r="G19" s="33">
        <f t="shared" si="0"/>
        <v>1</v>
      </c>
      <c r="H19" s="82" t="s">
        <v>123</v>
      </c>
    </row>
    <row r="20" spans="1:8" ht="108.75" thickBot="1">
      <c r="A20" s="34" t="s">
        <v>19</v>
      </c>
      <c r="B20" s="28">
        <v>2</v>
      </c>
      <c r="C20" s="29">
        <v>2</v>
      </c>
      <c r="D20" s="33">
        <f t="shared" si="1"/>
        <v>1</v>
      </c>
      <c r="E20" s="81" t="s">
        <v>103</v>
      </c>
      <c r="F20" s="32">
        <v>2</v>
      </c>
      <c r="G20" s="33">
        <f t="shared" si="0"/>
        <v>1</v>
      </c>
      <c r="H20" s="76" t="s">
        <v>103</v>
      </c>
    </row>
    <row r="21" spans="1:8" ht="87" customHeight="1" thickBot="1">
      <c r="A21" s="34" t="s">
        <v>20</v>
      </c>
      <c r="B21" s="28">
        <v>2</v>
      </c>
      <c r="C21" s="29">
        <v>2</v>
      </c>
      <c r="D21" s="33">
        <f t="shared" si="1"/>
        <v>1</v>
      </c>
      <c r="E21" s="35" t="s">
        <v>81</v>
      </c>
      <c r="F21" s="32">
        <v>2</v>
      </c>
      <c r="G21" s="33">
        <f t="shared" si="0"/>
        <v>1</v>
      </c>
      <c r="H21" s="35" t="s">
        <v>81</v>
      </c>
    </row>
    <row r="22" spans="1:8" ht="16.5" thickBot="1">
      <c r="A22" s="19" t="s">
        <v>21</v>
      </c>
      <c r="B22" s="20">
        <v>4</v>
      </c>
      <c r="C22" s="24">
        <f>IF(SUM(C23:C24)&gt;4,"4",SUM(C23:C24))</f>
        <v>4</v>
      </c>
      <c r="D22" s="25">
        <f>C22/B22</f>
        <v>1</v>
      </c>
      <c r="E22" s="36"/>
      <c r="F22" s="24">
        <f t="shared" ref="F22:F74" si="2">C22</f>
        <v>4</v>
      </c>
      <c r="G22" s="25">
        <f t="shared" si="0"/>
        <v>1</v>
      </c>
      <c r="H22" s="36"/>
    </row>
    <row r="23" spans="1:8" ht="132" customHeight="1">
      <c r="A23" s="34" t="s">
        <v>22</v>
      </c>
      <c r="B23" s="37">
        <v>2</v>
      </c>
      <c r="C23" s="29">
        <v>2</v>
      </c>
      <c r="D23" s="33">
        <f>IF(C23/B23&gt;1,"100%",C23/B23)</f>
        <v>1</v>
      </c>
      <c r="E23" s="78" t="s">
        <v>105</v>
      </c>
      <c r="F23" s="32">
        <v>2</v>
      </c>
      <c r="G23" s="33">
        <f t="shared" si="0"/>
        <v>1</v>
      </c>
      <c r="H23" s="78" t="s">
        <v>106</v>
      </c>
    </row>
    <row r="24" spans="1:8" ht="74.45" customHeight="1">
      <c r="A24" s="34" t="s">
        <v>23</v>
      </c>
      <c r="B24" s="28">
        <v>2</v>
      </c>
      <c r="C24" s="29">
        <v>2</v>
      </c>
      <c r="D24" s="33">
        <f>IF(C24/B24&gt;1,"100%",C24/B24)</f>
        <v>1</v>
      </c>
      <c r="E24" s="78" t="s">
        <v>107</v>
      </c>
      <c r="F24" s="32">
        <v>2</v>
      </c>
      <c r="G24" s="33">
        <f t="shared" si="0"/>
        <v>1</v>
      </c>
      <c r="H24" s="78" t="s">
        <v>107</v>
      </c>
    </row>
    <row r="25" spans="1:8" ht="15.75">
      <c r="A25" s="19" t="s">
        <v>24</v>
      </c>
      <c r="B25" s="20">
        <v>2</v>
      </c>
      <c r="C25" s="24">
        <f>IF(SUM(C26:C26)&gt;2,"2",SUM(C26:C26))</f>
        <v>2</v>
      </c>
      <c r="D25" s="25">
        <f>C25/B25</f>
        <v>1</v>
      </c>
      <c r="E25" s="36"/>
      <c r="F25" s="24">
        <f t="shared" si="2"/>
        <v>2</v>
      </c>
      <c r="G25" s="25">
        <f t="shared" si="0"/>
        <v>1</v>
      </c>
      <c r="H25" s="36"/>
    </row>
    <row r="26" spans="1:8" ht="63.6" customHeight="1">
      <c r="A26" s="34" t="s">
        <v>25</v>
      </c>
      <c r="B26" s="28">
        <v>2</v>
      </c>
      <c r="C26" s="29">
        <v>2</v>
      </c>
      <c r="D26" s="33">
        <f>IF(C26/B26&gt;1,"100%",C26/B26)</f>
        <v>1</v>
      </c>
      <c r="E26" s="78" t="s">
        <v>108</v>
      </c>
      <c r="F26" s="32">
        <f t="shared" si="2"/>
        <v>2</v>
      </c>
      <c r="G26" s="33">
        <f t="shared" si="0"/>
        <v>1</v>
      </c>
      <c r="H26" s="78" t="s">
        <v>108</v>
      </c>
    </row>
    <row r="27" spans="1:8" ht="15.75">
      <c r="A27" s="11" t="s">
        <v>26</v>
      </c>
      <c r="B27" s="12">
        <v>52</v>
      </c>
      <c r="C27" s="16">
        <f>ROUND(C28+C31+C38+C43+C46+C49+C52+C57+C60,0)</f>
        <v>48</v>
      </c>
      <c r="D27" s="17">
        <f>C27/$B$27</f>
        <v>0.92307692307692313</v>
      </c>
      <c r="E27" s="39"/>
      <c r="F27" s="16">
        <f t="shared" si="2"/>
        <v>48</v>
      </c>
      <c r="G27" s="17">
        <f t="shared" si="0"/>
        <v>0.92307692307692313</v>
      </c>
      <c r="H27" s="39"/>
    </row>
    <row r="28" spans="1:8" ht="31.5">
      <c r="A28" s="19" t="s">
        <v>27</v>
      </c>
      <c r="B28" s="20">
        <v>4</v>
      </c>
      <c r="C28" s="24">
        <f>IF(SUM(C29:C30)&gt;4,"4",SUM(C29:C30))</f>
        <v>4</v>
      </c>
      <c r="D28" s="25">
        <f>C28/B28</f>
        <v>1</v>
      </c>
      <c r="E28" s="36"/>
      <c r="F28" s="24">
        <f t="shared" si="2"/>
        <v>4</v>
      </c>
      <c r="G28" s="25">
        <f t="shared" si="0"/>
        <v>1</v>
      </c>
      <c r="H28" s="36"/>
    </row>
    <row r="29" spans="1:8" ht="88.9" customHeight="1">
      <c r="A29" s="34" t="s">
        <v>28</v>
      </c>
      <c r="B29" s="28">
        <v>2</v>
      </c>
      <c r="C29" s="29">
        <v>2</v>
      </c>
      <c r="D29" s="33">
        <f>IF(C29/B29&gt;1,"100%",C29/B29)</f>
        <v>1</v>
      </c>
      <c r="E29" s="40" t="s">
        <v>82</v>
      </c>
      <c r="F29" s="32">
        <f t="shared" si="2"/>
        <v>2</v>
      </c>
      <c r="G29" s="33">
        <f t="shared" si="0"/>
        <v>1</v>
      </c>
      <c r="H29" s="40" t="s">
        <v>82</v>
      </c>
    </row>
    <row r="30" spans="1:8" ht="96">
      <c r="A30" s="34" t="s">
        <v>29</v>
      </c>
      <c r="B30" s="28">
        <v>2</v>
      </c>
      <c r="C30" s="29">
        <v>2</v>
      </c>
      <c r="D30" s="33">
        <f>IF(C30/B30&gt;1,"100%",C30/B30)</f>
        <v>1</v>
      </c>
      <c r="E30" s="78" t="s">
        <v>109</v>
      </c>
      <c r="F30" s="32">
        <f t="shared" si="2"/>
        <v>2</v>
      </c>
      <c r="G30" s="33">
        <f t="shared" si="0"/>
        <v>1</v>
      </c>
      <c r="H30" s="78" t="s">
        <v>109</v>
      </c>
    </row>
    <row r="31" spans="1:8" ht="31.5">
      <c r="A31" s="19" t="s">
        <v>30</v>
      </c>
      <c r="B31" s="20">
        <v>12</v>
      </c>
      <c r="C31" s="24">
        <f>IF(SUM(C32:C37)&gt;12,"12",SUM(C32:C37))</f>
        <v>10</v>
      </c>
      <c r="D31" s="25">
        <f>C31/B31</f>
        <v>0.83333333333333337</v>
      </c>
      <c r="E31" s="36"/>
      <c r="F31" s="24">
        <f t="shared" si="2"/>
        <v>10</v>
      </c>
      <c r="G31" s="25">
        <f t="shared" si="0"/>
        <v>0.83333333333333337</v>
      </c>
      <c r="H31" s="36"/>
    </row>
    <row r="32" spans="1:8" ht="96">
      <c r="A32" s="41" t="s">
        <v>31</v>
      </c>
      <c r="B32" s="28">
        <v>2</v>
      </c>
      <c r="C32" s="42">
        <v>2</v>
      </c>
      <c r="D32" s="33">
        <f>IF(C32/B32&gt;1,"100%",C32/B32)</f>
        <v>1</v>
      </c>
      <c r="E32" s="77" t="s">
        <v>120</v>
      </c>
      <c r="F32" s="32">
        <f t="shared" si="2"/>
        <v>2</v>
      </c>
      <c r="G32" s="33">
        <f t="shared" si="0"/>
        <v>1</v>
      </c>
      <c r="H32" s="77" t="s">
        <v>120</v>
      </c>
    </row>
    <row r="33" spans="1:8" ht="72">
      <c r="A33" s="34" t="s">
        <v>32</v>
      </c>
      <c r="B33" s="28">
        <v>2</v>
      </c>
      <c r="C33" s="44">
        <v>2</v>
      </c>
      <c r="D33" s="33">
        <f t="shared" ref="D33:D37" si="3">IF(C33/B33&gt;1,"100%",C33/B33)</f>
        <v>1</v>
      </c>
      <c r="E33" s="73" t="s">
        <v>110</v>
      </c>
      <c r="F33" s="32">
        <f t="shared" si="2"/>
        <v>2</v>
      </c>
      <c r="G33" s="33">
        <f t="shared" si="0"/>
        <v>1</v>
      </c>
      <c r="H33" s="73" t="s">
        <v>118</v>
      </c>
    </row>
    <row r="34" spans="1:8" ht="60">
      <c r="A34" s="34" t="s">
        <v>33</v>
      </c>
      <c r="B34" s="28">
        <v>2</v>
      </c>
      <c r="C34" s="44">
        <v>2</v>
      </c>
      <c r="D34" s="33">
        <f t="shared" si="3"/>
        <v>1</v>
      </c>
      <c r="E34" s="73" t="s">
        <v>111</v>
      </c>
      <c r="F34" s="32">
        <f t="shared" si="2"/>
        <v>2</v>
      </c>
      <c r="G34" s="33">
        <f t="shared" si="0"/>
        <v>1</v>
      </c>
      <c r="H34" s="73" t="s">
        <v>119</v>
      </c>
    </row>
    <row r="35" spans="1:8" ht="156">
      <c r="A35" s="34" t="s">
        <v>34</v>
      </c>
      <c r="B35" s="28">
        <v>2</v>
      </c>
      <c r="C35" s="44">
        <v>2</v>
      </c>
      <c r="D35" s="33">
        <f t="shared" si="3"/>
        <v>1</v>
      </c>
      <c r="E35" s="45" t="s">
        <v>83</v>
      </c>
      <c r="F35" s="32">
        <f t="shared" si="2"/>
        <v>2</v>
      </c>
      <c r="G35" s="33">
        <f t="shared" si="0"/>
        <v>1</v>
      </c>
      <c r="H35" s="45" t="s">
        <v>83</v>
      </c>
    </row>
    <row r="36" spans="1:8" ht="120.75" thickBot="1">
      <c r="A36" s="34" t="s">
        <v>35</v>
      </c>
      <c r="B36" s="28">
        <v>2</v>
      </c>
      <c r="C36" s="44">
        <v>2</v>
      </c>
      <c r="D36" s="33">
        <f t="shared" si="3"/>
        <v>1</v>
      </c>
      <c r="E36" s="78" t="s">
        <v>112</v>
      </c>
      <c r="F36" s="32">
        <f t="shared" si="2"/>
        <v>2</v>
      </c>
      <c r="G36" s="33">
        <f t="shared" si="0"/>
        <v>1</v>
      </c>
      <c r="H36" s="78" t="s">
        <v>112</v>
      </c>
    </row>
    <row r="37" spans="1:8" ht="48.6" customHeight="1" thickBot="1">
      <c r="A37" s="34" t="s">
        <v>36</v>
      </c>
      <c r="B37" s="28">
        <v>2</v>
      </c>
      <c r="C37" s="44">
        <v>0</v>
      </c>
      <c r="D37" s="33">
        <f t="shared" si="3"/>
        <v>0</v>
      </c>
      <c r="E37" s="38"/>
      <c r="F37" s="32">
        <f t="shared" si="2"/>
        <v>0</v>
      </c>
      <c r="G37" s="33">
        <f t="shared" si="0"/>
        <v>0</v>
      </c>
      <c r="H37" s="38"/>
    </row>
    <row r="38" spans="1:8" ht="32.25" thickBot="1">
      <c r="A38" s="19" t="s">
        <v>37</v>
      </c>
      <c r="B38" s="20">
        <v>8</v>
      </c>
      <c r="C38" s="24">
        <f>IF(SUM(C39:C42)&gt;8,"8",SUM(C39:C42))</f>
        <v>8</v>
      </c>
      <c r="D38" s="25">
        <f>C38/B38</f>
        <v>1</v>
      </c>
      <c r="E38" s="36"/>
      <c r="F38" s="24">
        <f t="shared" si="2"/>
        <v>8</v>
      </c>
      <c r="G38" s="25">
        <f t="shared" si="0"/>
        <v>1</v>
      </c>
      <c r="H38" s="36"/>
    </row>
    <row r="39" spans="1:8" ht="84">
      <c r="A39" s="34" t="s">
        <v>38</v>
      </c>
      <c r="B39" s="28">
        <v>2</v>
      </c>
      <c r="C39" s="42">
        <v>2</v>
      </c>
      <c r="D39" s="33">
        <f>IF(C39/B39&gt;1,"100%",C39/B39)</f>
        <v>1</v>
      </c>
      <c r="E39" s="77" t="s">
        <v>117</v>
      </c>
      <c r="F39" s="32">
        <f t="shared" si="2"/>
        <v>2</v>
      </c>
      <c r="G39" s="33">
        <f t="shared" si="0"/>
        <v>1</v>
      </c>
      <c r="H39" s="77" t="s">
        <v>117</v>
      </c>
    </row>
    <row r="40" spans="1:8" ht="228">
      <c r="A40" s="34" t="s">
        <v>39</v>
      </c>
      <c r="B40" s="28">
        <v>2</v>
      </c>
      <c r="C40" s="44">
        <v>2</v>
      </c>
      <c r="D40" s="33">
        <f t="shared" ref="D40:D42" si="4">IF(C40/B40&gt;1,"100%",C40/B40)</f>
        <v>1</v>
      </c>
      <c r="E40" s="45" t="s">
        <v>84</v>
      </c>
      <c r="F40" s="32">
        <f t="shared" si="2"/>
        <v>2</v>
      </c>
      <c r="G40" s="33">
        <f t="shared" si="0"/>
        <v>1</v>
      </c>
      <c r="H40" s="45" t="s">
        <v>84</v>
      </c>
    </row>
    <row r="41" spans="1:8" ht="49.5" customHeight="1">
      <c r="A41" s="34" t="s">
        <v>40</v>
      </c>
      <c r="B41" s="28">
        <v>2</v>
      </c>
      <c r="C41" s="44">
        <v>2</v>
      </c>
      <c r="D41" s="33">
        <f t="shared" si="4"/>
        <v>1</v>
      </c>
      <c r="E41" s="73" t="s">
        <v>113</v>
      </c>
      <c r="F41" s="32">
        <f t="shared" si="2"/>
        <v>2</v>
      </c>
      <c r="G41" s="33">
        <f t="shared" si="0"/>
        <v>1</v>
      </c>
      <c r="H41" s="73" t="s">
        <v>114</v>
      </c>
    </row>
    <row r="42" spans="1:8" ht="108" customHeight="1">
      <c r="A42" s="34" t="s">
        <v>41</v>
      </c>
      <c r="B42" s="28">
        <v>2</v>
      </c>
      <c r="C42" s="44">
        <v>2</v>
      </c>
      <c r="D42" s="33">
        <f t="shared" si="4"/>
        <v>1</v>
      </c>
      <c r="E42" s="45" t="s">
        <v>85</v>
      </c>
      <c r="F42" s="32">
        <f t="shared" si="2"/>
        <v>2</v>
      </c>
      <c r="G42" s="33">
        <f t="shared" si="0"/>
        <v>1</v>
      </c>
      <c r="H42" s="45" t="s">
        <v>85</v>
      </c>
    </row>
    <row r="43" spans="1:8" ht="31.5">
      <c r="A43" s="19" t="s">
        <v>42</v>
      </c>
      <c r="B43" s="20">
        <v>4</v>
      </c>
      <c r="C43" s="24">
        <f>IF(SUM(C44:C45)&gt;4,"4",SUM(C44:C45))</f>
        <v>4</v>
      </c>
      <c r="D43" s="25">
        <f>C43/B43</f>
        <v>1</v>
      </c>
      <c r="E43" s="36"/>
      <c r="F43" s="24">
        <f t="shared" si="2"/>
        <v>4</v>
      </c>
      <c r="G43" s="25">
        <f t="shared" si="0"/>
        <v>1</v>
      </c>
      <c r="H43" s="36"/>
    </row>
    <row r="44" spans="1:8" ht="36">
      <c r="A44" s="34" t="s">
        <v>43</v>
      </c>
      <c r="B44" s="28">
        <v>2</v>
      </c>
      <c r="C44" s="29">
        <v>2</v>
      </c>
      <c r="D44" s="33">
        <f>IF(C44/B44&gt;1,"100%",C44/B44)</f>
        <v>1</v>
      </c>
      <c r="E44" s="38" t="s">
        <v>115</v>
      </c>
      <c r="F44" s="32">
        <f t="shared" si="2"/>
        <v>2</v>
      </c>
      <c r="G44" s="33">
        <f t="shared" si="0"/>
        <v>1</v>
      </c>
      <c r="H44" s="78" t="s">
        <v>115</v>
      </c>
    </row>
    <row r="45" spans="1:8" ht="180.95" customHeight="1">
      <c r="A45" s="34" t="s">
        <v>44</v>
      </c>
      <c r="B45" s="28">
        <v>2</v>
      </c>
      <c r="C45" s="29">
        <v>2</v>
      </c>
      <c r="D45" s="33">
        <f>IF(C45/B45&gt;1,"100%",C45/B45)</f>
        <v>1</v>
      </c>
      <c r="E45" s="38" t="s">
        <v>86</v>
      </c>
      <c r="F45" s="32">
        <f t="shared" si="2"/>
        <v>2</v>
      </c>
      <c r="G45" s="33">
        <f t="shared" si="0"/>
        <v>1</v>
      </c>
      <c r="H45" s="38" t="s">
        <v>86</v>
      </c>
    </row>
    <row r="46" spans="1:8" ht="15.75">
      <c r="A46" s="19" t="s">
        <v>45</v>
      </c>
      <c r="B46" s="20">
        <v>4</v>
      </c>
      <c r="C46" s="24">
        <f>IF(SUM(C47:C48)&gt;4,"4",SUM(C47:C48))</f>
        <v>4</v>
      </c>
      <c r="D46" s="25">
        <f>C46/B46</f>
        <v>1</v>
      </c>
      <c r="E46" s="36"/>
      <c r="F46" s="24">
        <f t="shared" si="2"/>
        <v>4</v>
      </c>
      <c r="G46" s="25">
        <f t="shared" si="0"/>
        <v>1</v>
      </c>
      <c r="H46" s="36"/>
    </row>
    <row r="47" spans="1:8" ht="108">
      <c r="A47" s="34" t="s">
        <v>46</v>
      </c>
      <c r="B47" s="28">
        <v>2</v>
      </c>
      <c r="C47" s="29">
        <v>2</v>
      </c>
      <c r="D47" s="33">
        <f>IF(C47/B47&gt;1,"100%",C47/B47)</f>
        <v>1</v>
      </c>
      <c r="E47" s="43" t="s">
        <v>87</v>
      </c>
      <c r="F47" s="32">
        <f t="shared" si="2"/>
        <v>2</v>
      </c>
      <c r="G47" s="33">
        <f t="shared" si="0"/>
        <v>1</v>
      </c>
      <c r="H47" s="43" t="s">
        <v>87</v>
      </c>
    </row>
    <row r="48" spans="1:8" ht="108">
      <c r="A48" s="46" t="s">
        <v>47</v>
      </c>
      <c r="B48" s="28">
        <v>2</v>
      </c>
      <c r="C48" s="29">
        <v>2</v>
      </c>
      <c r="D48" s="33">
        <f>IF(C48/B48&gt;1,"100%",C48/B48)</f>
        <v>1</v>
      </c>
      <c r="E48" s="45" t="s">
        <v>88</v>
      </c>
      <c r="F48" s="32">
        <f t="shared" si="2"/>
        <v>2</v>
      </c>
      <c r="G48" s="33">
        <f t="shared" si="0"/>
        <v>1</v>
      </c>
      <c r="H48" s="45" t="s">
        <v>88</v>
      </c>
    </row>
    <row r="49" spans="1:8" ht="31.5">
      <c r="A49" s="19" t="s">
        <v>48</v>
      </c>
      <c r="B49" s="20">
        <v>4</v>
      </c>
      <c r="C49" s="24">
        <f>IF(SUM(C50:C51)&gt;4,"4",SUM(C50:C51))</f>
        <v>4</v>
      </c>
      <c r="D49" s="25">
        <f>C49/B49</f>
        <v>1</v>
      </c>
      <c r="E49" s="36"/>
      <c r="F49" s="24">
        <f t="shared" si="2"/>
        <v>4</v>
      </c>
      <c r="G49" s="25">
        <f t="shared" si="0"/>
        <v>1</v>
      </c>
      <c r="H49" s="36"/>
    </row>
    <row r="50" spans="1:8" ht="108">
      <c r="A50" s="34" t="s">
        <v>49</v>
      </c>
      <c r="B50" s="28">
        <v>2</v>
      </c>
      <c r="C50" s="29">
        <v>2</v>
      </c>
      <c r="D50" s="33">
        <f>IF(C50/B50&gt;1,"100%",C50/B50)</f>
        <v>1</v>
      </c>
      <c r="E50" s="77" t="s">
        <v>104</v>
      </c>
      <c r="F50" s="32">
        <f t="shared" si="2"/>
        <v>2</v>
      </c>
      <c r="G50" s="33">
        <f t="shared" si="0"/>
        <v>1</v>
      </c>
      <c r="H50" s="77" t="s">
        <v>104</v>
      </c>
    </row>
    <row r="51" spans="1:8" ht="78.95" customHeight="1">
      <c r="A51" s="34" t="s">
        <v>50</v>
      </c>
      <c r="B51" s="28">
        <v>2</v>
      </c>
      <c r="C51" s="29">
        <v>2</v>
      </c>
      <c r="D51" s="33">
        <f>IF(C51/B51&gt;1,"100%",C51/B51)</f>
        <v>1</v>
      </c>
      <c r="E51" s="73" t="s">
        <v>104</v>
      </c>
      <c r="F51" s="32">
        <f t="shared" si="2"/>
        <v>2</v>
      </c>
      <c r="G51" s="33">
        <f t="shared" si="0"/>
        <v>1</v>
      </c>
      <c r="H51" s="73" t="s">
        <v>104</v>
      </c>
    </row>
    <row r="52" spans="1:8" ht="31.5">
      <c r="A52" s="47" t="s">
        <v>51</v>
      </c>
      <c r="B52" s="20">
        <v>8</v>
      </c>
      <c r="C52" s="24">
        <f>IF(SUM(C53:C56)&gt;8,"8",SUM(C53:C56))</f>
        <v>8</v>
      </c>
      <c r="D52" s="25">
        <f>C52/B52</f>
        <v>1</v>
      </c>
      <c r="E52" s="36"/>
      <c r="F52" s="24">
        <f t="shared" si="2"/>
        <v>8</v>
      </c>
      <c r="G52" s="25">
        <f t="shared" si="0"/>
        <v>1</v>
      </c>
      <c r="H52" s="36"/>
    </row>
    <row r="53" spans="1:8" ht="66.95" customHeight="1">
      <c r="A53" s="34" t="s">
        <v>52</v>
      </c>
      <c r="B53" s="28">
        <v>2</v>
      </c>
      <c r="C53" s="29">
        <v>2</v>
      </c>
      <c r="D53" s="33">
        <f>IF(C53/B53&gt;1,"100%",C53/B53)</f>
        <v>1</v>
      </c>
      <c r="E53" s="43" t="s">
        <v>89</v>
      </c>
      <c r="F53" s="32">
        <f t="shared" si="2"/>
        <v>2</v>
      </c>
      <c r="G53" s="33">
        <f t="shared" si="0"/>
        <v>1</v>
      </c>
      <c r="H53" s="43" t="s">
        <v>89</v>
      </c>
    </row>
    <row r="54" spans="1:8" ht="92.1" customHeight="1">
      <c r="A54" s="34" t="s">
        <v>53</v>
      </c>
      <c r="B54" s="28">
        <v>2</v>
      </c>
      <c r="C54" s="29">
        <v>2</v>
      </c>
      <c r="D54" s="33">
        <f t="shared" ref="D54:D56" si="5">IF(C54/B54&gt;1,"100%",C54/B54)</f>
        <v>1</v>
      </c>
      <c r="E54" s="48" t="s">
        <v>90</v>
      </c>
      <c r="F54" s="32">
        <f t="shared" si="2"/>
        <v>2</v>
      </c>
      <c r="G54" s="33">
        <f t="shared" si="0"/>
        <v>1</v>
      </c>
      <c r="H54" s="48" t="s">
        <v>90</v>
      </c>
    </row>
    <row r="55" spans="1:8" ht="48">
      <c r="A55" s="34" t="s">
        <v>54</v>
      </c>
      <c r="B55" s="28">
        <v>2</v>
      </c>
      <c r="C55" s="29">
        <v>2</v>
      </c>
      <c r="D55" s="33">
        <f t="shared" si="5"/>
        <v>1</v>
      </c>
      <c r="E55" s="73" t="s">
        <v>91</v>
      </c>
      <c r="F55" s="32">
        <f t="shared" si="2"/>
        <v>2</v>
      </c>
      <c r="G55" s="33">
        <f t="shared" si="0"/>
        <v>1</v>
      </c>
      <c r="H55" s="45" t="s">
        <v>91</v>
      </c>
    </row>
    <row r="56" spans="1:8" ht="324">
      <c r="A56" s="34" t="s">
        <v>55</v>
      </c>
      <c r="B56" s="28">
        <v>2</v>
      </c>
      <c r="C56" s="29">
        <v>2</v>
      </c>
      <c r="D56" s="33">
        <f t="shared" si="5"/>
        <v>1</v>
      </c>
      <c r="E56" s="73" t="s">
        <v>92</v>
      </c>
      <c r="F56" s="32">
        <f t="shared" si="2"/>
        <v>2</v>
      </c>
      <c r="G56" s="33">
        <f t="shared" si="0"/>
        <v>1</v>
      </c>
      <c r="H56" s="73" t="s">
        <v>92</v>
      </c>
    </row>
    <row r="57" spans="1:8" ht="31.5">
      <c r="A57" s="19" t="s">
        <v>56</v>
      </c>
      <c r="B57" s="20">
        <v>4</v>
      </c>
      <c r="C57" s="24">
        <f>IF(SUM(C58:C59)&gt;4,"4",SUM(C58:C59))</f>
        <v>4</v>
      </c>
      <c r="D57" s="25">
        <f>C57/B57</f>
        <v>1</v>
      </c>
      <c r="E57" s="48"/>
      <c r="F57" s="24">
        <f t="shared" si="2"/>
        <v>4</v>
      </c>
      <c r="G57" s="25">
        <f t="shared" si="0"/>
        <v>1</v>
      </c>
      <c r="H57" s="48"/>
    </row>
    <row r="58" spans="1:8" ht="228">
      <c r="A58" s="34" t="s">
        <v>57</v>
      </c>
      <c r="B58" s="28">
        <v>2</v>
      </c>
      <c r="C58" s="29">
        <v>2</v>
      </c>
      <c r="D58" s="33">
        <f>IF(C58/B58&gt;1,"100%",C58/B58)</f>
        <v>1</v>
      </c>
      <c r="E58" s="43" t="s">
        <v>93</v>
      </c>
      <c r="F58" s="32">
        <f t="shared" si="2"/>
        <v>2</v>
      </c>
      <c r="G58" s="33">
        <f t="shared" si="0"/>
        <v>1</v>
      </c>
      <c r="H58" s="43" t="s">
        <v>93</v>
      </c>
    </row>
    <row r="59" spans="1:8" ht="60.75">
      <c r="A59" s="34" t="s">
        <v>58</v>
      </c>
      <c r="B59" s="28">
        <v>2</v>
      </c>
      <c r="C59" s="29">
        <v>2</v>
      </c>
      <c r="D59" s="33">
        <f>IF(C59/B59&gt;1,"100%",C59/B59)</f>
        <v>1</v>
      </c>
      <c r="E59" s="49" t="s">
        <v>94</v>
      </c>
      <c r="F59" s="32">
        <f t="shared" si="2"/>
        <v>2</v>
      </c>
      <c r="G59" s="33">
        <f t="shared" si="0"/>
        <v>1</v>
      </c>
      <c r="H59" s="49" t="s">
        <v>94</v>
      </c>
    </row>
    <row r="60" spans="1:8" ht="15.75">
      <c r="A60" s="50" t="s">
        <v>59</v>
      </c>
      <c r="B60" s="20">
        <v>4</v>
      </c>
      <c r="C60" s="24">
        <f>IF(SUM(C61:C62)&gt;4,"4",SUM(C61:C62))</f>
        <v>2</v>
      </c>
      <c r="D60" s="25">
        <f>C60/B60</f>
        <v>0.5</v>
      </c>
      <c r="E60" s="36"/>
      <c r="F60" s="24">
        <f t="shared" si="2"/>
        <v>2</v>
      </c>
      <c r="G60" s="25">
        <f t="shared" si="0"/>
        <v>0.5</v>
      </c>
      <c r="H60" s="36"/>
    </row>
    <row r="61" spans="1:8" ht="51.95" customHeight="1">
      <c r="A61" s="51" t="s">
        <v>60</v>
      </c>
      <c r="B61" s="28">
        <v>2</v>
      </c>
      <c r="C61" s="29">
        <v>2</v>
      </c>
      <c r="D61" s="33">
        <f>IF(C61/B61&gt;1,"100%",C61/B61)</f>
        <v>1</v>
      </c>
      <c r="E61" s="74" t="s">
        <v>95</v>
      </c>
      <c r="F61" s="32">
        <f t="shared" si="2"/>
        <v>2</v>
      </c>
      <c r="G61" s="33">
        <f t="shared" si="0"/>
        <v>1</v>
      </c>
      <c r="H61" s="74" t="s">
        <v>95</v>
      </c>
    </row>
    <row r="62" spans="1:8" ht="72">
      <c r="A62" s="52" t="s">
        <v>61</v>
      </c>
      <c r="B62" s="28">
        <v>2</v>
      </c>
      <c r="C62" s="29">
        <v>0</v>
      </c>
      <c r="D62" s="33">
        <f>IF(C62/B62&gt;1,"100%",C62/B62)</f>
        <v>0</v>
      </c>
      <c r="E62" s="38"/>
      <c r="F62" s="32">
        <f t="shared" si="2"/>
        <v>0</v>
      </c>
      <c r="G62" s="33">
        <f t="shared" si="0"/>
        <v>0</v>
      </c>
      <c r="H62" s="38"/>
    </row>
    <row r="63" spans="1:8" ht="31.5">
      <c r="A63" s="53" t="s">
        <v>62</v>
      </c>
      <c r="B63" s="12">
        <v>16</v>
      </c>
      <c r="C63" s="16">
        <f>ROUND(C64+C69+C72,0)</f>
        <v>6</v>
      </c>
      <c r="D63" s="17">
        <f>C63/$B$63</f>
        <v>0.375</v>
      </c>
      <c r="E63" s="39"/>
      <c r="F63" s="16">
        <f t="shared" si="2"/>
        <v>6</v>
      </c>
      <c r="G63" s="17">
        <f t="shared" si="0"/>
        <v>0.375</v>
      </c>
      <c r="H63" s="39"/>
    </row>
    <row r="64" spans="1:8" ht="31.5">
      <c r="A64" s="50" t="s">
        <v>63</v>
      </c>
      <c r="B64" s="20">
        <v>8</v>
      </c>
      <c r="C64" s="24">
        <f>IF(SUM(C65:C68)&gt;8,"8",SUM(C65:C68))</f>
        <v>6</v>
      </c>
      <c r="D64" s="25">
        <f>C64/B64</f>
        <v>0.75</v>
      </c>
      <c r="E64" s="36"/>
      <c r="F64" s="24">
        <f t="shared" si="2"/>
        <v>6</v>
      </c>
      <c r="G64" s="25">
        <f t="shared" si="0"/>
        <v>0.75</v>
      </c>
      <c r="H64" s="36"/>
    </row>
    <row r="65" spans="1:12" ht="132">
      <c r="A65" s="54" t="s">
        <v>64</v>
      </c>
      <c r="B65" s="28">
        <v>2</v>
      </c>
      <c r="C65" s="29">
        <v>2</v>
      </c>
      <c r="D65" s="33">
        <f>IF(C65/B65&gt;1,"100%",C65/B65)</f>
        <v>1</v>
      </c>
      <c r="E65" s="55" t="s">
        <v>96</v>
      </c>
      <c r="F65" s="32">
        <f t="shared" si="2"/>
        <v>2</v>
      </c>
      <c r="G65" s="33">
        <f t="shared" si="0"/>
        <v>1</v>
      </c>
      <c r="H65" s="55" t="s">
        <v>96</v>
      </c>
    </row>
    <row r="66" spans="1:12" ht="15.75">
      <c r="A66" s="54" t="s">
        <v>65</v>
      </c>
      <c r="B66" s="28">
        <v>2</v>
      </c>
      <c r="C66" s="29">
        <v>0</v>
      </c>
      <c r="D66" s="33">
        <f t="shared" ref="D66:D68" si="6">IF(C66/B66&gt;1,"100%",C66/B66)</f>
        <v>0</v>
      </c>
      <c r="E66" s="56"/>
      <c r="F66" s="32">
        <f t="shared" si="2"/>
        <v>0</v>
      </c>
      <c r="G66" s="33">
        <f t="shared" si="0"/>
        <v>0</v>
      </c>
      <c r="H66" s="56"/>
    </row>
    <row r="67" spans="1:12" ht="108">
      <c r="A67" s="54" t="s">
        <v>66</v>
      </c>
      <c r="B67" s="28">
        <v>2</v>
      </c>
      <c r="C67" s="29">
        <v>2</v>
      </c>
      <c r="D67" s="33">
        <f t="shared" si="6"/>
        <v>1</v>
      </c>
      <c r="E67" s="57" t="s">
        <v>97</v>
      </c>
      <c r="F67" s="32">
        <f t="shared" si="2"/>
        <v>2</v>
      </c>
      <c r="G67" s="33">
        <f t="shared" si="0"/>
        <v>1</v>
      </c>
      <c r="H67" s="57" t="s">
        <v>97</v>
      </c>
    </row>
    <row r="68" spans="1:12" ht="54" customHeight="1">
      <c r="A68" s="54" t="s">
        <v>67</v>
      </c>
      <c r="B68" s="28">
        <v>2</v>
      </c>
      <c r="C68" s="29">
        <v>2</v>
      </c>
      <c r="D68" s="33">
        <f t="shared" si="6"/>
        <v>1</v>
      </c>
      <c r="E68" s="80" t="s">
        <v>116</v>
      </c>
      <c r="F68" s="32">
        <f t="shared" si="2"/>
        <v>2</v>
      </c>
      <c r="G68" s="33">
        <f t="shared" si="0"/>
        <v>1</v>
      </c>
      <c r="H68" s="80" t="s">
        <v>116</v>
      </c>
    </row>
    <row r="69" spans="1:12" ht="31.5">
      <c r="A69" s="50" t="s">
        <v>68</v>
      </c>
      <c r="B69" s="20">
        <v>4</v>
      </c>
      <c r="C69" s="24">
        <v>0</v>
      </c>
      <c r="D69" s="25">
        <f>C69/B69</f>
        <v>0</v>
      </c>
      <c r="E69" s="36"/>
      <c r="F69" s="24">
        <v>0</v>
      </c>
      <c r="G69" s="25">
        <f t="shared" si="0"/>
        <v>0</v>
      </c>
      <c r="H69" s="58"/>
    </row>
    <row r="70" spans="1:12" ht="24">
      <c r="A70" s="54" t="s">
        <v>69</v>
      </c>
      <c r="B70" s="28">
        <v>2</v>
      </c>
      <c r="C70" s="29">
        <v>0</v>
      </c>
      <c r="D70" s="33">
        <f>IF(C70/B70&gt;1,"100%",C70/B70)</f>
        <v>0</v>
      </c>
      <c r="E70" s="74"/>
      <c r="F70" s="32">
        <v>0</v>
      </c>
      <c r="G70" s="59">
        <f t="shared" si="0"/>
        <v>0</v>
      </c>
      <c r="H70" s="75"/>
    </row>
    <row r="71" spans="1:12" ht="24">
      <c r="A71" s="54" t="s">
        <v>70</v>
      </c>
      <c r="B71" s="28">
        <v>2</v>
      </c>
      <c r="C71" s="29">
        <v>0</v>
      </c>
      <c r="D71" s="33">
        <f>IF(C71/B71&gt;1,"100%",C71/B71)</f>
        <v>0</v>
      </c>
      <c r="E71" s="78"/>
      <c r="F71" s="32">
        <f t="shared" si="2"/>
        <v>0</v>
      </c>
      <c r="G71" s="33">
        <f t="shared" si="0"/>
        <v>0</v>
      </c>
      <c r="H71" s="79"/>
    </row>
    <row r="72" spans="1:12" ht="15.75">
      <c r="A72" s="50" t="s">
        <v>71</v>
      </c>
      <c r="B72" s="20">
        <v>4</v>
      </c>
      <c r="C72" s="24">
        <v>0</v>
      </c>
      <c r="D72" s="25">
        <f>C72/B72</f>
        <v>0</v>
      </c>
      <c r="E72" s="36"/>
      <c r="F72" s="24">
        <v>0</v>
      </c>
      <c r="G72" s="25">
        <f t="shared" si="0"/>
        <v>0</v>
      </c>
      <c r="H72" s="36"/>
    </row>
    <row r="73" spans="1:12" ht="105" customHeight="1">
      <c r="A73" s="54" t="s">
        <v>72</v>
      </c>
      <c r="B73" s="28">
        <v>2</v>
      </c>
      <c r="C73" s="29">
        <v>0</v>
      </c>
      <c r="D73" s="33">
        <f>IF(C73/B73&gt;1,"100%",C73/B73)</f>
        <v>0</v>
      </c>
      <c r="E73" s="38"/>
      <c r="F73" s="32">
        <v>0</v>
      </c>
      <c r="G73" s="33">
        <f t="shared" si="0"/>
        <v>0</v>
      </c>
      <c r="H73" s="38"/>
    </row>
    <row r="74" spans="1:12" ht="24">
      <c r="A74" s="60" t="s">
        <v>73</v>
      </c>
      <c r="B74" s="28">
        <v>2</v>
      </c>
      <c r="C74" s="29">
        <v>0</v>
      </c>
      <c r="D74" s="33">
        <f>IF(C74/B74&gt;1,"100%",C74/B74)</f>
        <v>0</v>
      </c>
      <c r="F74" s="32">
        <f t="shared" si="2"/>
        <v>0</v>
      </c>
      <c r="G74" s="33">
        <f t="shared" si="0"/>
        <v>0</v>
      </c>
    </row>
    <row r="75" spans="1:12" ht="15.75">
      <c r="A75" s="61" t="s">
        <v>74</v>
      </c>
      <c r="B75" s="62">
        <v>86</v>
      </c>
      <c r="C75" s="63">
        <f>ROUND(C63+C27+C14,0)</f>
        <v>72</v>
      </c>
      <c r="D75" s="64">
        <f>C75/$B$75</f>
        <v>0.83720930232558144</v>
      </c>
      <c r="E75" s="65"/>
      <c r="F75" s="63">
        <f>ROUND(F72+F63+F27+F14,0)</f>
        <v>72</v>
      </c>
      <c r="G75" s="64">
        <f t="shared" si="0"/>
        <v>0.83720930232558144</v>
      </c>
      <c r="H75" s="66"/>
    </row>
    <row r="76" spans="1:12" ht="15.75">
      <c r="A76" s="61" t="s">
        <v>75</v>
      </c>
      <c r="B76" s="62">
        <v>100</v>
      </c>
      <c r="C76" s="67">
        <f>ROUND(B76*C75/B75,2)</f>
        <v>83.72</v>
      </c>
      <c r="D76" s="64">
        <f>C76/B76</f>
        <v>0.83719999999999994</v>
      </c>
      <c r="E76" s="68"/>
      <c r="F76" s="67">
        <f>ROUND(B76*F75/B75,2)</f>
        <v>83.72</v>
      </c>
      <c r="G76" s="64">
        <f t="shared" si="0"/>
        <v>0.83719999999999994</v>
      </c>
      <c r="H76" s="66"/>
    </row>
    <row r="77" spans="1:12" ht="15.75">
      <c r="A77" s="61" t="s">
        <v>76</v>
      </c>
      <c r="B77" s="69"/>
      <c r="C77" s="100" t="str">
        <f>(IF(AND(D75&gt;=80%,C16=2,C29=2,D15&gt;=50%,D22&gt;=50%,D25&gt;50%,D28&gt;=50%,D31&gt;=50%,D38&gt;=50%,D43&gt;=50%,D46&gt;=50%,D49&gt;=50%,D52&gt;=50%,D57&gt;=50%,D60&gt;=50%,D64&gt;=50%,D69&gt;=50%,D72&gt;=50%),"A",IF(AND(D75&gt;=65%,C16=2,C29=2,D15&gt;=50%,D22&gt;=50%,D25&gt;50%,D28&gt;=50%,D31&gt;=50%,D38&gt;=50%,D43&gt;=50%,D46&gt;=50%,D49&gt;=50%,D52&gt;=50%,D57&gt;=50%,D60&gt;=50%,D64&gt;=50%,D69&gt;=50%,D72&gt;=50%),"B",IF(AND(D75&gt;=50%,C16=2,C29=2,D15&gt;=50%,D22&gt;=50%,D25&gt;50%,D28&gt;=50%,D31&gt;=50%,D38&gt;=50%,D43&gt;=50%,D46&gt;=50%,D49&gt;=50%,D52&gt;=50%,D57&gt;=50%,D60&gt;=50%,D64&gt;=50%,D69&gt;=50%,D72&gt;=50%),"C","KĐ"))))</f>
        <v>KĐ</v>
      </c>
      <c r="D77" s="101"/>
      <c r="E77" s="67"/>
      <c r="F77" s="100" t="str">
        <f>(IF(AND(G75&gt;=80%,F16=2,F29=2,G15&gt;=50%,G22&gt;=50%,G25&gt;50%,G28&gt;=50%,G31&gt;=50%,G38&gt;=50%,G43&gt;=50%,G46&gt;=50%,G49&gt;=50%,G52&gt;=50%,G57&gt;=50%,G60&gt;=50%,G64&gt;=50%,G69&gt;=50%,G72&gt;=50%),"A",IF(AND(G75&gt;=65%,F16=2,F29=2,G15&gt;=50%,G22&gt;=50%,G25&gt;50%,G28&gt;=50%,G31&gt;=50%,G38&gt;=50%,G43&gt;=50%,G46&gt;=50%,G49&gt;=50%,G52&gt;=50%,G57&gt;=50%,G60&gt;=50%,G64&gt;=50%,G69&gt;=50%,G72&gt;=50%),"B",IF(AND(G75&gt;=50%,F16=2,F29=2,G15&gt;=50%,G22&gt;=50%,G25&gt;50%,G28&gt;=50%,G31&gt;=50%,G38&gt;=50%,G43&gt;=50%,G46&gt;=50%,G49&gt;=50%,G52&gt;=50%,G57&gt;=50%,G60&gt;=50%,G64&gt;=50%,G69&gt;=50%,G72&gt;=50%),"C","KĐ"))))</f>
        <v>KĐ</v>
      </c>
      <c r="G77" s="101"/>
      <c r="H77" s="70"/>
    </row>
    <row r="78" spans="1:12">
      <c r="A78" s="1"/>
      <c r="B78" s="1"/>
      <c r="C78" s="1"/>
      <c r="D78" s="1"/>
      <c r="E78" s="1"/>
      <c r="F78" s="1"/>
      <c r="G78" s="1"/>
      <c r="H78" s="1"/>
      <c r="I78" s="1"/>
      <c r="J78" s="1"/>
      <c r="K78" s="1"/>
      <c r="L78" s="1"/>
    </row>
    <row r="79" spans="1:12" ht="59.45" customHeight="1">
      <c r="A79" s="86" t="s">
        <v>77</v>
      </c>
      <c r="B79" s="86"/>
      <c r="C79" s="1"/>
      <c r="D79" s="87" t="s">
        <v>98</v>
      </c>
      <c r="E79" s="86"/>
      <c r="F79" s="86"/>
      <c r="G79" s="86"/>
      <c r="H79" s="86"/>
      <c r="I79" s="1"/>
      <c r="J79" s="1"/>
      <c r="K79" s="1"/>
      <c r="L79" s="1"/>
    </row>
    <row r="80" spans="1:12" ht="16.5">
      <c r="A80" s="71"/>
      <c r="B80" s="72"/>
      <c r="C80" s="72"/>
      <c r="D80" s="1"/>
      <c r="E80" s="1"/>
      <c r="F80" s="1"/>
      <c r="G80" s="1"/>
      <c r="H80" s="1"/>
      <c r="I80" s="1"/>
      <c r="J80" s="1"/>
      <c r="K80" s="1"/>
      <c r="L80" s="1"/>
    </row>
    <row r="81" spans="1:12">
      <c r="A81" s="1"/>
      <c r="B81" s="1"/>
      <c r="C81" s="1"/>
      <c r="D81" s="1"/>
      <c r="E81" s="1"/>
      <c r="F81" s="1"/>
      <c r="G81" s="1"/>
      <c r="H81" s="1"/>
      <c r="I81" s="1"/>
      <c r="J81" s="1"/>
      <c r="K81" s="1"/>
      <c r="L81" s="1"/>
    </row>
    <row r="82" spans="1:12">
      <c r="A82" s="1"/>
      <c r="B82" s="1"/>
      <c r="C82" s="1"/>
      <c r="D82" s="1"/>
      <c r="E82" s="1"/>
      <c r="F82" s="1"/>
      <c r="G82" s="1"/>
      <c r="H82" s="1"/>
      <c r="I82" s="1"/>
      <c r="J82" s="1"/>
      <c r="K82" s="1"/>
      <c r="L82" s="1"/>
    </row>
    <row r="83" spans="1:12" ht="15.75">
      <c r="A83" s="88" t="s">
        <v>122</v>
      </c>
      <c r="B83" s="88"/>
      <c r="C83" s="1"/>
      <c r="D83" s="89" t="s">
        <v>99</v>
      </c>
      <c r="E83" s="89"/>
      <c r="F83" s="89"/>
      <c r="G83" s="89"/>
      <c r="H83" s="89"/>
      <c r="I83" s="1"/>
      <c r="J83" s="1"/>
      <c r="K83" s="1"/>
      <c r="L83" s="1"/>
    </row>
    <row r="84" spans="1:12">
      <c r="A84" s="1"/>
      <c r="B84" s="1"/>
      <c r="C84" s="1"/>
      <c r="D84" s="1"/>
      <c r="E84" s="1"/>
      <c r="F84" s="1"/>
      <c r="G84" s="1"/>
      <c r="H84" s="1"/>
      <c r="I84" s="1"/>
      <c r="J84" s="1"/>
      <c r="K84" s="1"/>
      <c r="L84" s="1"/>
    </row>
    <row r="85" spans="1:12">
      <c r="A85" s="1"/>
      <c r="B85" s="1"/>
      <c r="C85" s="1"/>
      <c r="D85" s="1"/>
      <c r="E85" s="1"/>
      <c r="F85" s="1"/>
      <c r="G85" s="1"/>
      <c r="H85" s="1"/>
      <c r="I85" s="1"/>
      <c r="J85" s="1"/>
      <c r="K85" s="1"/>
      <c r="L85" s="1"/>
    </row>
    <row r="86" spans="1:12">
      <c r="A86" s="1"/>
      <c r="B86" s="1"/>
      <c r="C86" s="1"/>
      <c r="D86" s="1"/>
      <c r="E86" s="1"/>
      <c r="F86" s="1"/>
      <c r="G86" s="1"/>
      <c r="H86" s="1"/>
      <c r="I86" s="1"/>
      <c r="J86" s="1"/>
      <c r="K86" s="1"/>
      <c r="L86" s="1"/>
    </row>
    <row r="87" spans="1:12">
      <c r="A87" s="1"/>
      <c r="B87" s="1"/>
      <c r="C87" s="1"/>
      <c r="D87" s="1"/>
      <c r="E87" s="1"/>
      <c r="F87" s="1"/>
      <c r="G87" s="1"/>
      <c r="H87" s="1"/>
      <c r="I87" s="1"/>
      <c r="J87" s="1"/>
      <c r="K87" s="1"/>
      <c r="L87" s="1"/>
    </row>
    <row r="88" spans="1:12">
      <c r="A88" s="1"/>
      <c r="B88" s="1"/>
      <c r="C88" s="1"/>
      <c r="D88" s="1"/>
      <c r="E88" s="1"/>
      <c r="F88" s="1"/>
      <c r="G88" s="1"/>
      <c r="H88" s="1"/>
      <c r="I88" s="1"/>
      <c r="J88" s="1"/>
      <c r="K88" s="1"/>
      <c r="L88" s="1"/>
    </row>
    <row r="89" spans="1:12">
      <c r="A89" s="1"/>
      <c r="B89" s="1"/>
      <c r="C89" s="1"/>
      <c r="D89" s="1"/>
      <c r="E89" s="1"/>
      <c r="F89" s="1"/>
      <c r="G89" s="1"/>
      <c r="H89" s="1"/>
      <c r="I89" s="1"/>
      <c r="J89" s="1"/>
      <c r="K89" s="1"/>
      <c r="L89" s="1"/>
    </row>
    <row r="90" spans="1:12">
      <c r="A90" s="1"/>
      <c r="B90" s="1"/>
      <c r="C90" s="1"/>
      <c r="D90" s="1"/>
      <c r="E90" s="1"/>
      <c r="F90" s="1"/>
      <c r="G90" s="1"/>
      <c r="H90" s="1"/>
      <c r="I90" s="1"/>
      <c r="J90" s="1"/>
      <c r="K90" s="1"/>
      <c r="L90" s="1"/>
    </row>
    <row r="91" spans="1:12">
      <c r="A91" s="1"/>
      <c r="B91" s="1"/>
      <c r="C91" s="1"/>
      <c r="D91" s="1"/>
      <c r="E91" s="1"/>
      <c r="F91" s="1"/>
      <c r="G91" s="1"/>
      <c r="H91" s="1"/>
      <c r="I91" s="1"/>
      <c r="J91" s="1"/>
      <c r="K91" s="1"/>
      <c r="L91" s="1"/>
    </row>
    <row r="92" spans="1:12">
      <c r="A92" s="1"/>
      <c r="B92" s="1"/>
      <c r="C92" s="1"/>
      <c r="D92" s="1"/>
      <c r="E92" s="1"/>
      <c r="F92" s="1"/>
      <c r="G92" s="1"/>
      <c r="H92" s="1"/>
      <c r="I92" s="1"/>
      <c r="J92" s="1"/>
      <c r="K92" s="1"/>
      <c r="L92" s="1"/>
    </row>
    <row r="93" spans="1:12">
      <c r="A93" s="1"/>
      <c r="B93" s="1"/>
      <c r="C93" s="1"/>
      <c r="D93" s="1"/>
      <c r="E93" s="1"/>
      <c r="F93" s="1"/>
      <c r="G93" s="1"/>
      <c r="H93" s="1"/>
      <c r="I93" s="1"/>
      <c r="J93" s="1"/>
      <c r="K93" s="1"/>
      <c r="L93" s="1"/>
    </row>
    <row r="94" spans="1:12">
      <c r="A94" s="1"/>
      <c r="B94" s="1"/>
      <c r="C94" s="1"/>
      <c r="D94" s="1"/>
      <c r="E94" s="1"/>
      <c r="F94" s="1"/>
      <c r="G94" s="1"/>
      <c r="H94" s="1"/>
      <c r="I94" s="1"/>
      <c r="J94" s="1"/>
      <c r="K94" s="1"/>
      <c r="L94" s="1"/>
    </row>
  </sheetData>
  <mergeCells count="14">
    <mergeCell ref="A1:B3"/>
    <mergeCell ref="C1:H2"/>
    <mergeCell ref="A79:B79"/>
    <mergeCell ref="D79:H79"/>
    <mergeCell ref="A83:B83"/>
    <mergeCell ref="D83:H83"/>
    <mergeCell ref="A12:A13"/>
    <mergeCell ref="B12:B13"/>
    <mergeCell ref="A5:H5"/>
    <mergeCell ref="B7:E7"/>
    <mergeCell ref="C12:E12"/>
    <mergeCell ref="F12:H12"/>
    <mergeCell ref="C77:D77"/>
    <mergeCell ref="F77:G77"/>
  </mergeCells>
  <hyperlinks>
    <hyperlink ref="A26" r:id="rId1"/>
    <hyperlink ref="A23" r:id="rId2" display="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_x000a_  + Đối với giáo viên, giảng viên chuyên ngành ngoại ngữ Bậc 4 (B2) theo quy định tại Thông tư số 01/2014/TT-BGDĐT ngày 24/01/2014 của Bộ Giáo dục và Đào tạo ban hành Khung năng lực ngoại ngữ 6 bậc dùng cho Việt Nam hoặc tương đương trở lên"/>
  </hyperlinks>
  <pageMargins left="0.34" right="0.22"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workbookViewId="0">
      <selection activeCell="A2" sqref="A2"/>
    </sheetView>
  </sheetViews>
  <sheetFormatPr defaultColWidth="9" defaultRowHeight="15"/>
  <sheetData/>
  <dataValidations count="1">
    <dataValidation type="decimal" allowBlank="1" showInputMessage="1" showErrorMessage="1" sqref="A1:A5">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
  <sheetViews>
    <sheetView workbookViewId="0"/>
  </sheetViews>
  <sheetFormatPr defaultColWidth="9"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ONNGOCTHAO</cp:lastModifiedBy>
  <cp:lastPrinted>2024-05-03T00:32:00Z</cp:lastPrinted>
  <dcterms:created xsi:type="dcterms:W3CDTF">2018-07-06T09:47:00Z</dcterms:created>
  <dcterms:modified xsi:type="dcterms:W3CDTF">2024-06-03T17:44:23Z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F86178FE1F574FCE841D2EAE2A4F0BBE_12</vt:lpwstr>
  </property>
  <property fmtid="{D5CDD505-2E9C-101B-9397-08002B2CF9AE}" pid="3" name="KSOProductBuildVer">
    <vt:lpwstr>1033-12.2.0.16909</vt:lpwstr>
  </property>
</Properties>
</file>