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180"/>
  </bookViews>
  <sheets>
    <sheet name="GV" sheetId="4"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<sst xmlns="http://schemas.openxmlformats.org/spreadsheetml/2006/main" count="162" uniqueCount="126">
  <si>
    <r>
      <rPr>
        <sz val="12"/>
        <color theme="1"/>
        <rFont val="Times New Roman"/>
        <charset val="134"/>
      </rPr>
      <t xml:space="preserve">TRƯỜNG CAO ĐẲNG LÝ TỰ TRỌNG
THÀNH PHỐ HỒ CHÍ MINH
</t>
    </r>
    <r>
      <rPr>
        <b/>
        <sz val="12"/>
        <color theme="1"/>
        <rFont val="Times New Roman"/>
        <charset val="134"/>
      </rPr>
      <t>KHOA: NGOẠI NGỮ
TỔ TIẾNG NHẬT</t>
    </r>
  </si>
  <si>
    <t>CỘNG HÒA XÃ HỘI CHỦ NGHĨA VIỆT NAM
Độc lập - Tự do - Hạnh phúc</t>
  </si>
  <si>
    <t>PHIẾU ĐÁNH GIÁ, XẾP LOẠI CHUYÊN MÔN, NGHIỆP VỤ CỦA NHÀ GIÁO
Năm học: 2023-2024</t>
  </si>
  <si>
    <t>Họ và tên giảng viên:</t>
  </si>
  <si>
    <t>ÔN THỊ NGỌC THẢO</t>
  </si>
  <si>
    <t xml:space="preserve">Khoa, tổ bộ môn: </t>
  </si>
  <si>
    <t>Khoa Ngoại Ngữ, tổ Ngôn ngữ Nhật</t>
  </si>
  <si>
    <t xml:space="preserve">Cấp trình độ giảng dạy: </t>
  </si>
  <si>
    <t>Trung cấp, Cao đẳng</t>
  </si>
  <si>
    <t>Nhiệm vụ được phân công giảng dạy (Lý thuyết, thực hành, tích hợp): Lý thuyết, Thực hành</t>
  </si>
  <si>
    <t>Các tiêu chí và tiêu chuẩn</t>
  </si>
  <si>
    <t>Điểm tối đa</t>
  </si>
  <si>
    <t>Nhà giáo tự đánh giá xếp loại</t>
  </si>
  <si>
    <t>Khoa, tổ bộ môn đánh giá, xếp loại</t>
  </si>
  <si>
    <t xml:space="preserve">Điểm đánh giá đạt được </t>
  </si>
  <si>
    <r>
      <rPr>
        <b/>
        <i/>
        <sz val="10"/>
        <color rgb="FF000000"/>
        <rFont val="Times New Roman"/>
        <charset val="134"/>
      </rPr>
      <t xml:space="preserve">Tỷ lệ % của điểm đánh giá đạt được so với điểm đánh giá tối đa của mỗi tiêu chuẩn </t>
    </r>
    <r>
      <rPr>
        <i/>
        <sz val="10"/>
        <color rgb="FF000000"/>
        <rFont val="Times New Roman"/>
        <charset val="134"/>
      </rPr>
      <t>(lấy đến 1 chữ số thập phân, không làm tròn)</t>
    </r>
  </si>
  <si>
    <t>Các minh chứng</t>
  </si>
  <si>
    <r>
      <rPr>
        <b/>
        <i/>
        <sz val="10"/>
        <color rgb="FF000000"/>
        <rFont val="Times New Roman"/>
        <charset val="134"/>
      </rPr>
      <t>Các minh chứng</t>
    </r>
    <r>
      <rPr>
        <b/>
        <i/>
        <sz val="10"/>
        <color rgb="FFFF0000"/>
        <rFont val="Times New Roman"/>
        <charset val="134"/>
      </rPr>
      <t xml:space="preserve"> </t>
    </r>
  </si>
  <si>
    <t xml:space="preserve">     Tiêu chí 1 về Năng lực chuyên môn</t>
  </si>
  <si>
    <t xml:space="preserve">     - Tiêu chuẩn 1: Trình độ chuyên môn</t>
  </si>
  <si>
    <r>
      <rPr>
        <sz val="9"/>
        <color rgb="FF000000"/>
        <rFont val="Times New Roman"/>
        <charset val="134"/>
      </rPr>
      <t xml:space="preserve">+ Có bằng </t>
    </r>
    <r>
      <rPr>
        <sz val="9"/>
        <color rgb="FFFF0000"/>
        <rFont val="Times New Roman"/>
        <charset val="134"/>
      </rPr>
      <t xml:space="preserve">cử nhân hoặc văn bằng trình độ tương đương </t>
    </r>
    <r>
      <rPr>
        <sz val="9"/>
        <color rgb="FF000000"/>
        <rFont val="Times New Roman"/>
        <charset val="134"/>
      </rPr>
      <t>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</si>
  <si>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Bằng Cử nhân chuyên ngành Nhật Bản học</t>
  </si>
  <si>
    <t xml:space="preserve">  + Nắm vững kiến thức ngành, nghề được phân công giảng dạy;</t>
  </si>
  <si>
    <t>- Kết quả dự giờ, kiểm tra chuyên môn đạt loại tốt</t>
  </si>
  <si>
    <t xml:space="preserve">  + Có kiến thức về ngành, nghề liên quan;</t>
  </si>
  <si>
    <t>- Được phân công giảng dạy 8 học phần/học kỳ</t>
  </si>
  <si>
    <t xml:space="preserve">  + Hiểu biết về thực tiễn nghề nghiệp, tiến bộ khoa học kỹ thuật, công nghệ mới và kỹ thuật an toàn, vệ sinh lao động của ngành, nghề được phân công giảng dạy</t>
  </si>
  <si>
    <t>- Tham gia tìm hiểu VSATLĐ</t>
  </si>
  <si>
    <t xml:space="preserve">  + Thực hiện thành thạo các kỹ năng của ngành, nghề được phân công giảng dạy</t>
  </si>
  <si>
    <t>- Tham gia xây dựng chương trình đào tạo ngành Tiếng Nhật</t>
  </si>
  <si>
    <t xml:space="preserve">  + Tổ chức thành thạo các hoạt động lao động sản xuất, dịch vụ ngành, nghề được phân công giảng dạy</t>
  </si>
  <si>
    <t>tổ chức các hoạt động theo tính chất môn học được phân công.</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</si>
  <si>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</si>
  <si>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Bậc 4 (B2) theo quy định tại Thông tư số 01/2014/TT-BGDĐT ngày 24/01/2014 của Bộ Giáo dục và Đào tạo ban hành Khung năng lực ngoại ngữ 6 bậc dùng cho Việt Nam hoặc tương đương trở lên</t>
  </si>
  <si>
    <t>- Chứng chỉ tiếng Nhật JLPT N2
'- Chứng chỉ tiếng Anh A2</t>
  </si>
  <si>
    <t>'- Chứng chỉ tiếng Nhật JLPT N2
'- Chứng chỉ tiếng Anh A2</t>
  </si>
  <si>
    <t>Có năng lực sử dụng ngoại ngữ trong thực hiện nhiệm vụ của nhà giáo dạy trình độ cao đẳng theo yêu cầu vị trí việc làm do người đứng đầu cơ sở hoạt động giáo dục nghề nghiệp quy định.”</t>
  </si>
  <si>
    <t>- Sử dụng Tiếng Nhật trong giảng dạy và các công tác chuyên môn khác</t>
  </si>
  <si>
    <t xml:space="preserve">     - Tiêu chuẩn 3: Trình độ tin học</t>
  </si>
  <si>
    <t xml:space="preserve"> Có năng lực ứng dụng công nghệ thông tin trong thực hiện nhiệm vụ của nhà giáo dạy trình độ cao đẳng theo yêu cầu vị trí việc làm do người đứng đầu cơ sở hoạt động giáo dục nghề nghiệp quy định.”</t>
  </si>
  <si>
    <t>- Chứng chỉ tin học cơ bản</t>
  </si>
  <si>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</si>
  <si>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</si>
  <si>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</si>
  <si>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Chứng chỉ sư phạm dành cho giảng viên Cao đẳng - Đại học</t>
  </si>
  <si>
    <t xml:space="preserve">  + Có thời gian tham gia giảng dạy ít nhất 12 tháng.</t>
  </si>
  <si>
    <t>- Tham gia giảng dạy tiếng Nhật 7 năm tính từ 2016 đến ngày đánh giá</t>
  </si>
  <si>
    <t xml:space="preserve">     - Tiêu chuẩn 2: Chuẩn bị hoạt động giảng dạy</t>
  </si>
  <si>
    <t xml:space="preserve"> + Lập được kế hoạch giảng dạy môn học, mô-đun được phân công trên cơ sở chương trình, kế hoạch đào tạo của cả khóa học.</t>
  </si>
  <si>
    <t>- Kế hoạch giảng dạy (Từ vựng học, Nói, Hán tự, Đọc hiểu, ...)</t>
  </si>
  <si>
    <t xml:space="preserve">  + Soạn giáo án theo quy định, thể hiện được các hoạt động dạy và học.</t>
  </si>
  <si>
    <t>- Giáo án (Từ vựng học,Nghe, Nói, Hán tự, Đọc hiểu, ...)</t>
  </si>
  <si>
    <t>- Giáo án (Từ vựng học, Nói, Hán tự, Đọc hiểu, ...)</t>
  </si>
  <si>
    <t xml:space="preserve"> + Lựa chọn phương pháp dạy học phù hợp cho các bài học của chương trình môn học, mô-đun được phân công giảng dạy.</t>
  </si>
  <si>
    <t>- Giáo án (Nghe, Nói, Hán tự, Đọc hiểu, ...)</t>
  </si>
  <si>
    <t>- Giáo án (Nói, Hán tự, Đọc hiểu, ...)</t>
  </si>
  <si>
    <t xml:space="preserve">  + Chuẩn bị đầy đủ các phương tiện dạy học, thiết bị, nguyên, nhiên, vật liệu thực hành cần thiết</t>
  </si>
  <si>
    <t>- Sử dụng đúng, hiệu quả các phương tiện, thiết bị dạy học… theo giáo án đã được duyệt</t>
  </si>
  <si>
    <t xml:space="preserve">  + Tự làm các thiết bị dạy học đơn giản để phục vụ giảng dạy</t>
  </si>
  <si>
    <t>-Làm tranh flashcard bảng chữ cái và động từ của cuốn Minna no nihongo</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</si>
  <si>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</si>
  <si>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</si>
  <si>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</si>
  <si>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Kế hoạch giảng dạy (Nói, Hán tự, Đọc hiểu, ...)</t>
  </si>
  <si>
    <t xml:space="preserve"> + Thực hiện các giờ dạy lý thuyết, thực hành, tích hợp theo quy định</t>
  </si>
  <si>
    <t>- Thực hiện giảng dạy đúng, đủ theo lịch giảng dạy đã được duyệt (trừ các trường hợp được duyệt nghỉ và bù đúng theo quy định)</t>
  </si>
  <si>
    <t xml:space="preserve"> + Vận dụng, kết hợp các phương pháp dạy học để phát huy tính tích cực, sáng tạo, phát triển năng lực tự học của người học</t>
  </si>
  <si>
    <t>- Kế hoạch giảng dạy, giáo án, bài giảng thể hiện rõ các phương pháp dạy tích cực phát triển năng lực tự học của HSSV</t>
  </si>
  <si>
    <t xml:space="preserve">- Kế hoạch giảng dạy, giáo án, bài giảng thể hiện rõ các phương pháp dạy tích cực phát triển năng lực tự học của HSSV </t>
  </si>
  <si>
    <t>  + Sử dụng thành thạo các phương tiện, thiết bị dạy học để nâng cao hiệu quả giảng dạy, đảm bảo chất lượng giáo dục nghề nghiệp</t>
  </si>
  <si>
    <t>- GV làm chủ được lớp học. Sử dụng thành thạo các phương tiện hỗ trợ dạy học</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</si>
  <si>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</si>
  <si>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</si>
  <si>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Soạn đề thi Nói, Hán tự</t>
  </si>
  <si>
    <t xml:space="preserve"> + Thực hiện việc kiểm tra, đánh giá toàn diện, chính xác, mang tính giáo dục và đúng quy định; sử dụng kết quả kiểm tra, đánh giá để điều chỉnh hoạt động dạy và học</t>
  </si>
  <si>
    <t>- Thực hiện đánh giá đúng theo đề cương chi tiết môn học.
- Thực hiện đúng, đủ và kịp thời các công cụ phương pháp đánh giá để đăng ký hình thức đánh giá từ đầu năm học.</t>
  </si>
  <si>
    <t xml:space="preserve">  - Tiêu chuẩn 5: Quản lý hồ sơ dạy học</t>
  </si>
  <si>
    <t xml:space="preserve">  + Thực hiện đầy đủ các quy định về sử dụng biểu mẫu, sổ sách, hồ sơ dạy học.</t>
  </si>
  <si>
    <t>- Thực hiện đúng, đủ và đúng hạn các hồ sơ dạy học theo yêu cầu.</t>
  </si>
  <si>
    <r>
      <rPr>
        <sz val="12"/>
        <color rgb="FF000000"/>
        <rFont val="Times New Roman"/>
        <charset val="134"/>
      </rPr>
      <t xml:space="preserve"> </t>
    </r>
    <r>
      <rPr>
        <sz val="9"/>
        <color rgb="FF000000"/>
        <rFont val="Times New Roman"/>
        <charset val="134"/>
      </rPr>
      <t>+ Bảo quản, lưu trữ, sử dụng hồ sơ dạy học theo quy định</t>
    </r>
  </si>
  <si>
    <t>- Có hồ sơ lưu của cá nhân GV ở Khoa, Tổ chuyên môn theo quy định.</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</si>
  <si>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</si>
  <si>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</si>
  <si>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-Tham gia xây dựng khung chương trình ngành tiếng Nhật</t>
  </si>
  <si>
    <t xml:space="preserve"> + Chủ trì hoặc tham gia biên soạn, chỉnh lý chương trình, giáo trình, tài liệu đào tạo trình độ cao đẳng; chương trình bồi dưỡng nghề nghiệp.</t>
  </si>
  <si>
    <r>
      <rPr>
        <sz val="12"/>
        <color theme="1"/>
        <rFont val="Times New Roman"/>
        <charset val="134"/>
      </rPr>
      <t xml:space="preserve">  </t>
    </r>
    <r>
      <rPr>
        <sz val="12"/>
        <color rgb="FF000000"/>
        <rFont val="Times New Roman"/>
        <charset val="134"/>
      </rPr>
      <t>- Tiêu chuẩn 7 về Xây dựng kế hoạch, thực hiện các hoạt động giáo dục</t>
    </r>
  </si>
  <si>
    <t xml:space="preserve">  + Xây dựng được kế hoạch giáo dục người học thông qua giảng dạy và qua các hoạt động khác</t>
  </si>
  <si>
    <t>- Kế hoạch SHCN lớp đúng, đủ các nội dung;</t>
  </si>
  <si>
    <t xml:space="preserve">  + Thực hiện việc giáo dục đạo đức nghề nghiệp, thái độ nghề nghiệp thông qua việc giảng dạy môn học, mô-đun theo kế hoạch đã xây dựng.</t>
  </si>
  <si>
    <t xml:space="preserve"> Thực hiện đúng kế hoạch, giáo án.
- Thực hiện tốt công tác GVCN.</t>
  </si>
  <si>
    <t xml:space="preserve">  + Vận dụng các hiểu biết về tâm lý, giáo dục vào thực hiện hoạt động giáo dục người học</t>
  </si>
  <si>
    <t>- Thực hiện tốt công tác GVCN;</t>
  </si>
  <si>
    <t xml:space="preserve">  + Đánh giá kết quả các mặt rèn luyện đạo đức của người học theo quy định một cách chính xác, công bằng và có tác dụng giáo dục</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</si>
  <si>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</si>
  <si>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</si>
  <si>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</si>
  <si>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Ứng dụng và sử dụng hiệu quả phần mềm sử dụng trong nhà trường như EMS-PMT, Website của trường, trang thư điện tử egov.lttc.edu.vn...</t>
  </si>
  <si>
    <t xml:space="preserve">  + Xây dựng môi trường giáo dục, học tập lành mạnh, thuận lợi, dân chủ, hợp tác</t>
  </si>
  <si>
    <t>- Thực hiện tốt công tác GVCN, CVHT</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</si>
  <si>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</si>
  <si>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</si>
  <si>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Thực hiện
 tốt công tác
 GVCN, CVHT</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</si>
  <si>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</si>
  <si>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</si>
  <si>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</si>
  <si>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</si>
  <si>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Có tham gia dự giờ đồng nghiệp và thực hiện đúng, đủ các hồ sơ yêu cầu về công tác dự giờ;</t>
  </si>
  <si>
    <t xml:space="preserve">  + Tham gia hội giảng các cấp</t>
  </si>
  <si>
    <t xml:space="preserve">  + Thường xuyên tự học tập, bồi dưỡng, rèn luyện nâng cao trình độ chuyên môn, nghiệp vụ, phẩm chất đạo đức nghề nghiệp</t>
  </si>
  <si>
    <t>Tham gia đầy đủ buổi học tập, SH chuyên môn do khoa, trường tổ chức.</t>
  </si>
  <si>
    <t xml:space="preserve">  + Tham gia các khóa đào tạo, bồi dưỡng nâng cao trình độ, cập nhật kiến thức, kỹ năng nghề, công nghệ, phương pháp giảng dạy đáp ứng yêu cầu của giáo dục nghề nghiệp.</t>
  </si>
  <si>
    <t>- tham gia chứng chỉ Chuyển đổi số của CB, GV,NV trong tháng 3/2024</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</si>
  <si>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</si>
  <si>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</si>
  <si>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</si>
  <si>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</si>
  <si>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</si>
  <si>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</si>
  <si>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</si>
  <si>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</si>
  <si>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</si>
  <si>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A</t>
  </si>
  <si>
    <r>
      <rPr>
        <i/>
        <sz val="13"/>
        <color theme="1"/>
        <rFont val="Times New Roman"/>
        <charset val="134"/>
      </rPr>
      <t>Tp.HCM, ngày 26 tháng 04 năm 2024</t>
    </r>
    <r>
      <rPr>
        <sz val="13"/>
        <color theme="1"/>
        <rFont val="Times New Roman"/>
        <charset val="134"/>
      </rPr>
      <t xml:space="preserve">
</t>
    </r>
    <r>
      <rPr>
        <b/>
        <sz val="13"/>
        <color rgb="FF000000"/>
        <rFont val="Times New Roman"/>
        <charset val="134"/>
      </rPr>
      <t>Nhà giáo tự đánh giá</t>
    </r>
    <r>
      <rPr>
        <sz val="13"/>
        <color theme="1"/>
        <rFont val="Times New Roman"/>
        <charset val="134"/>
      </rPr>
      <t xml:space="preserve">
</t>
    </r>
    <r>
      <rPr>
        <i/>
        <sz val="13"/>
        <color theme="1"/>
        <rFont val="Times New Roman"/>
        <charset val="134"/>
      </rPr>
      <t>(ký và ghi rõ họ, tên)</t>
    </r>
  </si>
  <si>
    <r>
      <rPr>
        <i/>
        <sz val="13"/>
        <color theme="1"/>
        <rFont val="Times New Roman"/>
        <charset val="134"/>
      </rPr>
      <t>Tp.HCM, ngày 05 tháng 05 năm 2024</t>
    </r>
    <r>
      <rPr>
        <sz val="13"/>
        <color theme="1"/>
        <rFont val="Times New Roman"/>
        <charset val="134"/>
      </rPr>
      <t xml:space="preserve">
</t>
    </r>
    <r>
      <rPr>
        <b/>
        <sz val="13"/>
        <color rgb="FF000000"/>
        <rFont val="Times New Roman"/>
        <charset val="134"/>
      </rPr>
      <t xml:space="preserve">Trưởng khoa
</t>
    </r>
    <r>
      <rPr>
        <i/>
        <sz val="13"/>
        <color rgb="FF000000"/>
        <rFont val="Times New Roman"/>
        <charset val="134"/>
      </rPr>
      <t>(ký và ghi rõ họ, tên)</t>
    </r>
  </si>
  <si>
    <t>Ôn Thị Ngọc Thảo</t>
  </si>
  <si>
    <t>Nguyễn Thị Thu Hà</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</si>
</sst>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0.0%"/>
  </numFmts>
  <fonts count="55">
    <font>
      <sz val="11"/>
      <color theme="1"/>
      <name val="Calibri"/>
      <charset val="134"/>
      <scheme val="minor"/>
    </font>
    <font>
      <sz val="12"/>
      <color theme="1"/>
      <name val="Times New Roman"/>
      <charset val="134"/>
    </font>
    <font>
      <b/>
      <sz val="12"/>
      <color theme="1"/>
      <name val="Times New Roman"/>
      <charset val="134"/>
    </font>
    <font>
      <b/>
      <sz val="14"/>
      <color theme="1"/>
      <name val="Times New Roman"/>
      <charset val="134"/>
    </font>
    <font>
      <b/>
      <sz val="14"/>
      <color theme="1"/>
      <name val="Calibri"/>
      <charset val="134"/>
      <scheme val="minor"/>
    </font>
    <font>
      <sz val="13"/>
      <color theme="1"/>
      <name val="Times New Roman"/>
      <charset val="134"/>
    </font>
    <font>
      <b/>
      <sz val="14"/>
      <color rgb="FFFF0000"/>
      <name val="Times New Roman"/>
      <charset val="134"/>
    </font>
    <font>
      <sz val="11"/>
      <color theme="1"/>
      <name val="Times New Roman"/>
      <charset val="134"/>
    </font>
    <font>
      <i/>
      <sz val="14"/>
      <color rgb="FFFF0000"/>
      <name val="Times New Roman"/>
      <charset val="134"/>
    </font>
    <font>
      <sz val="11"/>
      <color rgb="FFFF0000"/>
      <name val="Times New Roman"/>
      <charset val="134"/>
    </font>
    <font>
      <b/>
      <sz val="11"/>
      <color rgb="FFFF0000"/>
      <name val="Times New Roman"/>
      <charset val="134"/>
    </font>
    <font>
      <sz val="14"/>
      <color theme="1"/>
      <name val="Times New Roman"/>
      <charset val="134"/>
    </font>
    <font>
      <b/>
      <sz val="12"/>
      <color rgb="FF000000"/>
      <name val="Times New Roman"/>
      <charset val="134"/>
    </font>
    <font>
      <b/>
      <sz val="11"/>
      <color rgb="FF000000"/>
      <name val="Times New Roman"/>
      <charset val="134"/>
    </font>
    <font>
      <b/>
      <sz val="9"/>
      <color rgb="FF000000"/>
      <name val="Times New Roman"/>
      <charset val="134"/>
    </font>
    <font>
      <b/>
      <i/>
      <sz val="10"/>
      <color rgb="FF000000"/>
      <name val="Times New Roman"/>
      <charset val="134"/>
    </font>
    <font>
      <b/>
      <sz val="12"/>
      <color rgb="FFFF0000"/>
      <name val="Times New Roman"/>
      <charset val="134"/>
    </font>
    <font>
      <b/>
      <sz val="12"/>
      <color rgb="FFFF0000"/>
      <name val="Cambria"/>
      <charset val="134"/>
    </font>
    <font>
      <sz val="12"/>
      <color rgb="FF000000"/>
      <name val="Cambria"/>
      <charset val="134"/>
    </font>
    <font>
      <sz val="12"/>
      <color rgb="FF000000"/>
      <name val="Times New Roman"/>
      <charset val="134"/>
    </font>
    <font>
      <b/>
      <sz val="12"/>
      <color rgb="FF000000"/>
      <name val="Cambria"/>
      <charset val="134"/>
    </font>
    <font>
      <sz val="9"/>
      <color rgb="FF000000"/>
      <name val="Times New Roman"/>
      <charset val="134"/>
    </font>
    <font>
      <sz val="9"/>
      <color rgb="FF000000"/>
      <name val="Cambria"/>
      <charset val="134"/>
    </font>
    <font>
      <sz val="9"/>
      <color rgb="FF000000"/>
      <name val="Cambria"/>
      <charset val="134"/>
      <scheme val="major"/>
    </font>
    <font>
      <sz val="9"/>
      <color rgb="FF000000"/>
      <name val="Cambria"/>
      <charset val="134"/>
    </font>
    <font>
      <sz val="8"/>
      <color rgb="FF000000"/>
      <name val="Times New Roman"/>
      <charset val="134"/>
    </font>
    <font>
      <sz val="9"/>
      <color theme="1"/>
      <name val="Times New Roman"/>
      <charset val="134"/>
    </font>
    <font>
      <i/>
      <sz val="13"/>
      <color theme="1"/>
      <name val="Times New Roman"/>
      <charset val="134"/>
    </font>
    <font>
      <i/>
      <sz val="12"/>
      <color rgb="FF000000"/>
      <name val="Times New Roman"/>
      <charset val="134"/>
    </font>
    <font>
      <b/>
      <sz val="13"/>
      <color rgb="FF000000"/>
      <name val="Times New Roman"/>
      <charset val="134"/>
    </font>
    <font>
      <b/>
      <i/>
      <sz val="11"/>
      <color rgb="FFFF0000"/>
      <name val="Times New Roman"/>
      <charset val="134"/>
    </font>
    <font>
      <b/>
      <i/>
      <sz val="12"/>
      <color theme="1"/>
      <name val="Times New Roman"/>
      <charset val="134"/>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
      <i/>
      <sz val="10"/>
      <color rgb="FF000000"/>
      <name val="Times New Roman"/>
      <charset val="134"/>
    </font>
    <font>
      <b/>
      <i/>
      <sz val="10"/>
      <color rgb="FFFF0000"/>
      <name val="Times New Roman"/>
      <charset val="134"/>
    </font>
    <font>
      <sz val="9"/>
      <color rgb="FFFF0000"/>
      <name val="Times New Roman"/>
      <charset val="134"/>
    </font>
    <font>
      <i/>
      <sz val="13"/>
      <color rgb="FF000000"/>
      <name val="Times New Roman"/>
      <charset val="134"/>
    </font>
  </fonts>
  <fills count="41">
    <fill>
      <patternFill patternType="none"/>
    </fill>
    <fill>
      <patternFill patternType="gray125"/>
    </fill>
    <fill>
      <patternFill patternType="solid">
        <fgColor rgb="FFFFFFFF"/>
        <bgColor indexed="64"/>
      </patternFill>
    </fill>
    <fill>
      <patternFill patternType="solid">
        <fgColor rgb="FF66FFFF"/>
        <bgColor indexed="64"/>
      </patternFill>
    </fill>
    <fill>
      <patternFill patternType="solid">
        <fgColor rgb="FFFFFF99"/>
        <bgColor indexed="64"/>
      </patternFill>
    </fill>
    <fill>
      <patternFill patternType="solid">
        <fgColor theme="4" tint="0.799951170384838"/>
        <bgColor indexed="64"/>
      </patternFill>
    </fill>
    <fill>
      <patternFill patternType="solid">
        <fgColor rgb="FFFFDEBD"/>
        <bgColor indexed="64"/>
      </patternFill>
    </fill>
    <fill>
      <patternFill patternType="solid">
        <fgColor rgb="FFFFCCFF"/>
        <bgColor indexed="64"/>
      </patternFill>
    </fill>
    <fill>
      <patternFill patternType="solid">
        <fgColor rgb="FFFFFFFF"/>
        <bgColor rgb="FFFFFFFF"/>
      </patternFill>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9">
    <border>
      <left/>
      <right/>
      <top/>
      <bottom/>
      <diagonal/>
    </border>
    <border>
      <left style="medium">
        <color auto="1"/>
      </left>
      <right style="medium">
        <color auto="1"/>
      </right>
      <top style="medium">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bottom style="medium">
        <color auto="1"/>
      </bottom>
      <diagonal/>
    </border>
    <border>
      <left style="medium">
        <color auto="1"/>
      </left>
      <right style="medium">
        <color auto="1"/>
      </right>
      <top style="medium">
        <color auto="1"/>
      </top>
      <bottom style="medium">
        <color auto="1"/>
      </bottom>
      <diagonal/>
    </border>
    <border>
      <left/>
      <right style="medium">
        <color auto="1"/>
      </right>
      <top/>
      <bottom style="medium">
        <color auto="1"/>
      </bottom>
      <diagonal/>
    </border>
    <border>
      <left style="medium">
        <color auto="1"/>
      </left>
      <right style="medium">
        <color auto="1"/>
      </right>
      <top/>
      <bottom/>
      <diagonal/>
    </border>
    <border>
      <left style="medium">
        <color rgb="FF000000"/>
      </left>
      <right style="medium">
        <color rgb="FF000000"/>
      </right>
      <top style="medium">
        <color rgb="FF000000"/>
      </top>
      <bottom style="medium">
        <color rgb="FF000000"/>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xf numFmtId="176"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177" fontId="0" fillId="0" borderId="0" applyFont="0" applyFill="0" applyBorder="0" applyAlignment="0" applyProtection="0">
      <alignment vertical="center"/>
    </xf>
    <xf numFmtId="42" fontId="0" fillId="0" borderId="0" applyFont="0" applyFill="0" applyBorder="0" applyAlignment="0" applyProtection="0">
      <alignment vertical="center"/>
    </xf>
    <xf numFmtId="0" fontId="32"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0" fillId="10" borderId="11" applyNumberFormat="0" applyFont="0" applyAlignment="0" applyProtection="0">
      <alignment vertical="center"/>
    </xf>
    <xf numFmtId="0" fontId="34"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7" fillId="0" borderId="12" applyNumberFormat="0" applyFill="0" applyAlignment="0" applyProtection="0">
      <alignment vertical="center"/>
    </xf>
    <xf numFmtId="0" fontId="38" fillId="0" borderId="12" applyNumberFormat="0" applyFill="0" applyAlignment="0" applyProtection="0">
      <alignment vertical="center"/>
    </xf>
    <xf numFmtId="0" fontId="39" fillId="0" borderId="13" applyNumberFormat="0" applyFill="0" applyAlignment="0" applyProtection="0">
      <alignment vertical="center"/>
    </xf>
    <xf numFmtId="0" fontId="39" fillId="0" borderId="0" applyNumberFormat="0" applyFill="0" applyBorder="0" applyAlignment="0" applyProtection="0">
      <alignment vertical="center"/>
    </xf>
    <xf numFmtId="0" fontId="40" fillId="11" borderId="14" applyNumberFormat="0" applyAlignment="0" applyProtection="0">
      <alignment vertical="center"/>
    </xf>
    <xf numFmtId="0" fontId="41" fillId="12" borderId="15" applyNumberFormat="0" applyAlignment="0" applyProtection="0">
      <alignment vertical="center"/>
    </xf>
    <xf numFmtId="0" fontId="42" fillId="12" borderId="14" applyNumberFormat="0" applyAlignment="0" applyProtection="0">
      <alignment vertical="center"/>
    </xf>
    <xf numFmtId="0" fontId="43" fillId="13" borderId="16" applyNumberFormat="0" applyAlignment="0" applyProtection="0">
      <alignment vertical="center"/>
    </xf>
    <xf numFmtId="0" fontId="44" fillId="0" borderId="17" applyNumberFormat="0" applyFill="0" applyAlignment="0" applyProtection="0">
      <alignment vertical="center"/>
    </xf>
    <xf numFmtId="0" fontId="45" fillId="0" borderId="18" applyNumberFormat="0" applyFill="0" applyAlignment="0" applyProtection="0">
      <alignment vertical="center"/>
    </xf>
    <xf numFmtId="0" fontId="46" fillId="14" borderId="0" applyNumberFormat="0" applyBorder="0" applyAlignment="0" applyProtection="0">
      <alignment vertical="center"/>
    </xf>
    <xf numFmtId="0" fontId="47" fillId="15" borderId="0" applyNumberFormat="0" applyBorder="0" applyAlignment="0" applyProtection="0">
      <alignment vertical="center"/>
    </xf>
    <xf numFmtId="0" fontId="48" fillId="16" borderId="0" applyNumberFormat="0" applyBorder="0" applyAlignment="0" applyProtection="0">
      <alignment vertical="center"/>
    </xf>
    <xf numFmtId="0" fontId="49" fillId="17" borderId="0" applyNumberFormat="0" applyBorder="0" applyAlignment="0" applyProtection="0">
      <alignment vertical="center"/>
    </xf>
    <xf numFmtId="0" fontId="50" fillId="18" borderId="0" applyNumberFormat="0" applyBorder="0" applyAlignment="0" applyProtection="0">
      <alignment vertical="center"/>
    </xf>
    <xf numFmtId="0" fontId="50" fillId="19" borderId="0" applyNumberFormat="0" applyBorder="0" applyAlignment="0" applyProtection="0">
      <alignment vertical="center"/>
    </xf>
    <xf numFmtId="0" fontId="49" fillId="20" borderId="0" applyNumberFormat="0" applyBorder="0" applyAlignment="0" applyProtection="0">
      <alignment vertical="center"/>
    </xf>
    <xf numFmtId="0" fontId="49" fillId="21" borderId="0" applyNumberFormat="0" applyBorder="0" applyAlignment="0" applyProtection="0">
      <alignment vertical="center"/>
    </xf>
    <xf numFmtId="0" fontId="50" fillId="22" borderId="0" applyNumberFormat="0" applyBorder="0" applyAlignment="0" applyProtection="0">
      <alignment vertical="center"/>
    </xf>
    <xf numFmtId="0" fontId="50" fillId="23" borderId="0" applyNumberFormat="0" applyBorder="0" applyAlignment="0" applyProtection="0">
      <alignment vertical="center"/>
    </xf>
    <xf numFmtId="0" fontId="49" fillId="24" borderId="0" applyNumberFormat="0" applyBorder="0" applyAlignment="0" applyProtection="0">
      <alignment vertical="center"/>
    </xf>
    <xf numFmtId="0" fontId="49" fillId="25" borderId="0" applyNumberFormat="0" applyBorder="0" applyAlignment="0" applyProtection="0">
      <alignment vertical="center"/>
    </xf>
    <xf numFmtId="0" fontId="50" fillId="26" borderId="0" applyNumberFormat="0" applyBorder="0" applyAlignment="0" applyProtection="0">
      <alignment vertical="center"/>
    </xf>
    <xf numFmtId="0" fontId="50" fillId="27" borderId="0" applyNumberFormat="0" applyBorder="0" applyAlignment="0" applyProtection="0">
      <alignment vertical="center"/>
    </xf>
    <xf numFmtId="0" fontId="49" fillId="28" borderId="0" applyNumberFormat="0" applyBorder="0" applyAlignment="0" applyProtection="0">
      <alignment vertical="center"/>
    </xf>
    <xf numFmtId="0" fontId="49" fillId="29" borderId="0" applyNumberFormat="0" applyBorder="0" applyAlignment="0" applyProtection="0">
      <alignment vertical="center"/>
    </xf>
    <xf numFmtId="0" fontId="50" fillId="30" borderId="0" applyNumberFormat="0" applyBorder="0" applyAlignment="0" applyProtection="0">
      <alignment vertical="center"/>
    </xf>
    <xf numFmtId="0" fontId="50" fillId="31" borderId="0" applyNumberFormat="0" applyBorder="0" applyAlignment="0" applyProtection="0">
      <alignment vertical="center"/>
    </xf>
    <xf numFmtId="0" fontId="49" fillId="32" borderId="0" applyNumberFormat="0" applyBorder="0" applyAlignment="0" applyProtection="0">
      <alignment vertical="center"/>
    </xf>
    <xf numFmtId="0" fontId="49" fillId="33" borderId="0" applyNumberFormat="0" applyBorder="0" applyAlignment="0" applyProtection="0">
      <alignment vertical="center"/>
    </xf>
    <xf numFmtId="0" fontId="50" fillId="34" borderId="0" applyNumberFormat="0" applyBorder="0" applyAlignment="0" applyProtection="0">
      <alignment vertical="center"/>
    </xf>
    <xf numFmtId="0" fontId="50" fillId="35" borderId="0" applyNumberFormat="0" applyBorder="0" applyAlignment="0" applyProtection="0">
      <alignment vertical="center"/>
    </xf>
    <xf numFmtId="0" fontId="49" fillId="36" borderId="0" applyNumberFormat="0" applyBorder="0" applyAlignment="0" applyProtection="0">
      <alignment vertical="center"/>
    </xf>
    <xf numFmtId="0" fontId="49" fillId="37" borderId="0" applyNumberFormat="0" applyBorder="0" applyAlignment="0" applyProtection="0">
      <alignment vertical="center"/>
    </xf>
    <xf numFmtId="0" fontId="50" fillId="38" borderId="0" applyNumberFormat="0" applyBorder="0" applyAlignment="0" applyProtection="0">
      <alignment vertical="center"/>
    </xf>
    <xf numFmtId="0" fontId="50" fillId="39" borderId="0" applyNumberFormat="0" applyBorder="0" applyAlignment="0" applyProtection="0">
      <alignment vertical="center"/>
    </xf>
    <xf numFmtId="0" fontId="49" fillId="40" borderId="0" applyNumberFormat="0" applyBorder="0" applyAlignment="0" applyProtection="0">
      <alignment vertical="center"/>
    </xf>
    <xf numFmtId="0" fontId="0" fillId="0" borderId="0"/>
  </cellStyleXfs>
  <cellXfs count="96">
    <xf numFmtId="0" fontId="0" fillId="0" borderId="0" xfId="0"/>
    <xf numFmtId="0" fontId="0" fillId="0" borderId="0" xfId="0" applyProtection="1">
      <protection locked="0"/>
    </xf>
    <xf numFmtId="0" fontId="1" fillId="0" borderId="0" xfId="0" applyFont="1" applyAlignment="1" applyProtection="1">
      <alignment horizontal="center" vertical="top" wrapText="1"/>
      <protection locked="0"/>
    </xf>
    <xf numFmtId="0" fontId="1" fillId="0" borderId="0" xfId="0" applyFont="1" applyAlignment="1" applyProtection="1">
      <alignment horizontal="center" vertical="top"/>
      <protection locked="0"/>
    </xf>
    <xf numFmtId="0" fontId="2" fillId="0" borderId="0" xfId="0" applyFont="1" applyAlignment="1" applyProtection="1">
      <alignment horizontal="center" vertical="top" wrapText="1"/>
      <protection locked="0"/>
    </xf>
    <xf numFmtId="0" fontId="3" fillId="0" borderId="0" xfId="0" applyFont="1" applyAlignment="1" applyProtection="1">
      <alignment horizontal="center" wrapText="1"/>
      <protection locked="0"/>
    </xf>
    <xf numFmtId="0" fontId="4" fillId="0" borderId="0" xfId="0" applyFont="1" applyAlignment="1" applyProtection="1">
      <alignment horizontal="center" wrapText="1"/>
      <protection locked="0"/>
    </xf>
    <xf numFmtId="0" fontId="5" fillId="0" borderId="0" xfId="0" applyFont="1" applyAlignment="1" applyProtection="1">
      <alignment horizontal="left" vertical="center" indent="9"/>
      <protection locked="0"/>
    </xf>
    <xf numFmtId="0" fontId="6" fillId="0" borderId="0" xfId="0" applyFont="1" applyAlignment="1" applyProtection="1">
      <alignment horizontal="center" vertical="center"/>
      <protection locked="0"/>
    </xf>
    <xf numFmtId="0" fontId="7" fillId="0" borderId="0" xfId="0" applyFont="1" applyProtection="1">
      <protection locked="0"/>
    </xf>
    <xf numFmtId="0" fontId="8" fillId="0" borderId="0" xfId="0" applyFont="1" applyAlignment="1" applyProtection="1">
      <alignment vertical="center"/>
      <protection locked="0"/>
    </xf>
    <xf numFmtId="0" fontId="9" fillId="0" borderId="0" xfId="0" applyFont="1" applyProtection="1">
      <protection locked="0"/>
    </xf>
    <xf numFmtId="0" fontId="10" fillId="0" borderId="0" xfId="0" applyFont="1" applyProtection="1">
      <protection locked="0"/>
    </xf>
    <xf numFmtId="0" fontId="11" fillId="0" borderId="0" xfId="0" applyFont="1" applyAlignment="1" applyProtection="1">
      <alignment vertical="center"/>
      <protection locked="0"/>
    </xf>
    <xf numFmtId="0" fontId="12" fillId="2" borderId="1" xfId="0" applyFont="1" applyFill="1" applyBorder="1" applyAlignment="1" applyProtection="1">
      <alignment horizontal="center" vertical="center" wrapText="1"/>
      <protection locked="0"/>
    </xf>
    <xf numFmtId="0" fontId="13" fillId="2" borderId="1" xfId="0" applyFont="1" applyFill="1" applyBorder="1" applyAlignment="1" applyProtection="1">
      <alignment horizontal="center" vertical="center" wrapText="1"/>
      <protection locked="0"/>
    </xf>
    <xf numFmtId="0" fontId="14" fillId="2" borderId="2" xfId="0" applyFont="1" applyFill="1" applyBorder="1" applyAlignment="1" applyProtection="1">
      <alignment horizontal="center" vertical="center" wrapText="1"/>
      <protection locked="0"/>
    </xf>
    <xf numFmtId="0" fontId="14" fillId="2" borderId="3" xfId="0" applyFont="1" applyFill="1" applyBorder="1" applyAlignment="1" applyProtection="1">
      <alignment horizontal="center" vertical="center" wrapText="1"/>
      <protection locked="0"/>
    </xf>
    <xf numFmtId="0" fontId="14" fillId="2" borderId="4" xfId="0" applyFont="1" applyFill="1" applyBorder="1" applyAlignment="1" applyProtection="1">
      <alignment horizontal="center" vertical="center" wrapText="1"/>
      <protection locked="0"/>
    </xf>
    <xf numFmtId="0" fontId="12" fillId="2" borderId="5" xfId="0" applyFont="1" applyFill="1" applyBorder="1" applyAlignment="1" applyProtection="1">
      <alignment horizontal="center" vertical="center" wrapText="1"/>
      <protection locked="0"/>
    </xf>
    <xf numFmtId="0" fontId="13" fillId="2" borderId="5" xfId="0" applyFont="1" applyFill="1" applyBorder="1" applyAlignment="1" applyProtection="1">
      <alignment horizontal="center" vertical="center" wrapText="1"/>
      <protection locked="0"/>
    </xf>
    <xf numFmtId="0" fontId="15" fillId="0" borderId="6" xfId="0" applyFont="1" applyBorder="1" applyAlignment="1" applyProtection="1">
      <alignment horizontal="center" vertical="center" wrapText="1"/>
      <protection locked="0"/>
    </xf>
    <xf numFmtId="0" fontId="15" fillId="2" borderId="6" xfId="0" applyFont="1" applyFill="1" applyBorder="1" applyAlignment="1" applyProtection="1">
      <alignment horizontal="center" vertical="center" wrapText="1"/>
      <protection locked="0"/>
    </xf>
    <xf numFmtId="0" fontId="15" fillId="2" borderId="2" xfId="0" applyFont="1" applyFill="1" applyBorder="1" applyAlignment="1" applyProtection="1">
      <alignment horizontal="center" vertical="center" wrapText="1"/>
      <protection locked="0"/>
    </xf>
    <xf numFmtId="0" fontId="12" fillId="3" borderId="6" xfId="0" applyFont="1" applyFill="1" applyBorder="1" applyAlignment="1" applyProtection="1">
      <alignment horizontal="justify" vertical="center" wrapText="1"/>
      <protection locked="0"/>
    </xf>
    <xf numFmtId="0" fontId="16" fillId="3" borderId="6" xfId="0" applyFont="1" applyFill="1" applyBorder="1" applyAlignment="1" applyProtection="1">
      <alignment horizontal="center" vertical="center" wrapText="1"/>
      <protection hidden="1"/>
    </xf>
    <xf numFmtId="0" fontId="17" fillId="2" borderId="6" xfId="0" applyFont="1" applyFill="1" applyBorder="1" applyAlignment="1">
      <alignment horizontal="center" vertical="center" wrapText="1"/>
    </xf>
    <xf numFmtId="10" fontId="18" fillId="2" borderId="4" xfId="0" applyNumberFormat="1" applyFont="1" applyFill="1" applyBorder="1" applyAlignment="1">
      <alignment horizontal="center" vertical="center" wrapText="1"/>
    </xf>
    <xf numFmtId="0" fontId="18" fillId="2" borderId="4" xfId="0" applyFont="1" applyFill="1" applyBorder="1" applyAlignment="1">
      <alignment horizontal="center" wrapText="1"/>
    </xf>
    <xf numFmtId="1" fontId="16" fillId="3" borderId="6" xfId="0" applyNumberFormat="1" applyFont="1" applyFill="1" applyBorder="1" applyAlignment="1" applyProtection="1">
      <alignment horizontal="center" vertical="center" wrapText="1"/>
      <protection hidden="1"/>
    </xf>
    <xf numFmtId="178" fontId="16" fillId="3" borderId="6" xfId="0" applyNumberFormat="1" applyFont="1" applyFill="1" applyBorder="1" applyAlignment="1" applyProtection="1">
      <alignment horizontal="center" vertical="center" wrapText="1"/>
      <protection hidden="1"/>
    </xf>
    <xf numFmtId="0" fontId="12" fillId="3" borderId="6" xfId="0" applyFont="1" applyFill="1" applyBorder="1" applyAlignment="1" applyProtection="1">
      <alignment horizontal="center" vertical="center" wrapText="1"/>
      <protection locked="0"/>
    </xf>
    <xf numFmtId="0" fontId="19" fillId="4" borderId="6" xfId="0" applyFont="1" applyFill="1" applyBorder="1" applyAlignment="1" applyProtection="1">
      <alignment horizontal="justify" vertical="center" wrapText="1"/>
      <protection locked="0"/>
    </xf>
    <xf numFmtId="0" fontId="12" fillId="4" borderId="6" xfId="0" applyFont="1" applyFill="1" applyBorder="1" applyAlignment="1" applyProtection="1">
      <alignment horizontal="center" vertical="center" wrapText="1"/>
      <protection hidden="1"/>
    </xf>
    <xf numFmtId="0" fontId="20" fillId="2" borderId="5" xfId="0" applyFont="1" applyFill="1" applyBorder="1" applyAlignment="1">
      <alignment horizontal="center" vertical="center" wrapText="1"/>
    </xf>
    <xf numFmtId="10" fontId="18" fillId="2" borderId="7" xfId="0" applyNumberFormat="1" applyFont="1" applyFill="1" applyBorder="1" applyAlignment="1">
      <alignment horizontal="center" vertical="center" wrapText="1"/>
    </xf>
    <xf numFmtId="0" fontId="18" fillId="2" borderId="7" xfId="0" applyFont="1" applyFill="1" applyBorder="1" applyAlignment="1">
      <alignment horizontal="center" wrapText="1"/>
    </xf>
    <xf numFmtId="1" fontId="12" fillId="4" borderId="6" xfId="0" applyNumberFormat="1" applyFont="1" applyFill="1" applyBorder="1" applyAlignment="1" applyProtection="1">
      <alignment horizontal="center" vertical="center" wrapText="1"/>
      <protection hidden="1"/>
    </xf>
    <xf numFmtId="178" fontId="12" fillId="4" borderId="6" xfId="0" applyNumberFormat="1" applyFont="1" applyFill="1" applyBorder="1" applyAlignment="1" applyProtection="1">
      <alignment horizontal="center" vertical="center" wrapText="1"/>
      <protection hidden="1"/>
    </xf>
    <xf numFmtId="0" fontId="12" fillId="4" borderId="6" xfId="0" applyFont="1" applyFill="1" applyBorder="1" applyAlignment="1" applyProtection="1">
      <alignment horizontal="center" vertical="center" wrapText="1"/>
      <protection locked="0"/>
    </xf>
    <xf numFmtId="0" fontId="21" fillId="0" borderId="6" xfId="0" applyFont="1" applyBorder="1" applyAlignment="1">
      <alignment wrapText="1"/>
    </xf>
    <xf numFmtId="0" fontId="19" fillId="5" borderId="6" xfId="0" applyFont="1" applyFill="1" applyBorder="1" applyAlignment="1" applyProtection="1">
      <alignment horizontal="center" vertical="center" wrapText="1"/>
      <protection hidden="1"/>
    </xf>
    <xf numFmtId="1" fontId="19" fillId="6" borderId="2" xfId="0" applyNumberFormat="1" applyFont="1" applyFill="1" applyBorder="1" applyAlignment="1" applyProtection="1">
      <alignment horizontal="center" vertical="center" wrapText="1"/>
      <protection locked="0"/>
    </xf>
    <xf numFmtId="9" fontId="18" fillId="2" borderId="7" xfId="0" applyNumberFormat="1" applyFont="1" applyFill="1" applyBorder="1" applyAlignment="1">
      <alignment horizontal="center" vertical="center" wrapText="1"/>
    </xf>
    <xf numFmtId="0" fontId="22" fillId="2" borderId="7" xfId="0" applyFont="1" applyFill="1" applyBorder="1" applyAlignment="1">
      <alignment horizontal="center" vertical="center" wrapText="1"/>
    </xf>
    <xf numFmtId="1" fontId="19" fillId="7" borderId="2" xfId="0" applyNumberFormat="1" applyFont="1" applyFill="1" applyBorder="1" applyAlignment="1" applyProtection="1">
      <alignment horizontal="center" vertical="center" wrapText="1"/>
      <protection locked="0"/>
    </xf>
    <xf numFmtId="178" fontId="19" fillId="5" borderId="6" xfId="0" applyNumberFormat="1" applyFont="1" applyFill="1" applyBorder="1" applyAlignment="1" applyProtection="1">
      <alignment horizontal="center" vertical="center" wrapText="1"/>
      <protection hidden="1"/>
    </xf>
    <xf numFmtId="0" fontId="21" fillId="2" borderId="6" xfId="0" applyFont="1" applyFill="1" applyBorder="1" applyAlignment="1" applyProtection="1">
      <alignment horizontal="justify" vertical="center" wrapText="1"/>
      <protection locked="0"/>
    </xf>
    <xf numFmtId="0" fontId="23" fillId="2" borderId="7" xfId="0" applyFont="1" applyFill="1" applyBorder="1" applyAlignment="1">
      <alignment horizontal="center" vertical="center" wrapText="1"/>
    </xf>
    <xf numFmtId="0" fontId="24" fillId="2" borderId="7" xfId="0" applyFont="1" applyFill="1" applyBorder="1" applyAlignment="1">
      <alignment horizontal="center" vertical="center" wrapText="1"/>
    </xf>
    <xf numFmtId="49" fontId="21" fillId="2" borderId="6" xfId="49" applyNumberFormat="1" applyFont="1" applyFill="1" applyBorder="1" applyAlignment="1" applyProtection="1">
      <alignment horizontal="center" vertical="center" wrapText="1"/>
      <protection locked="0"/>
    </xf>
    <xf numFmtId="1" fontId="12" fillId="4" borderId="6" xfId="0" applyNumberFormat="1" applyFont="1" applyFill="1" applyBorder="1" applyAlignment="1">
      <alignment horizontal="center" vertical="center" wrapText="1"/>
    </xf>
    <xf numFmtId="0" fontId="19" fillId="5" borderId="1" xfId="0" applyFont="1" applyFill="1" applyBorder="1" applyAlignment="1" applyProtection="1">
      <alignment horizontal="center" vertical="center" wrapText="1"/>
      <protection hidden="1"/>
    </xf>
    <xf numFmtId="49" fontId="21" fillId="2" borderId="6" xfId="0" applyNumberFormat="1" applyFont="1" applyFill="1" applyBorder="1" applyAlignment="1" applyProtection="1">
      <alignment horizontal="left" vertical="center" wrapText="1"/>
      <protection locked="0"/>
    </xf>
    <xf numFmtId="1" fontId="16" fillId="3" borderId="6" xfId="0" applyNumberFormat="1" applyFont="1" applyFill="1" applyBorder="1" applyAlignment="1">
      <alignment horizontal="center" vertical="center" wrapText="1"/>
    </xf>
    <xf numFmtId="49" fontId="25" fillId="2" borderId="6" xfId="0" applyNumberFormat="1" applyFont="1" applyFill="1" applyBorder="1" applyAlignment="1" applyProtection="1">
      <alignment horizontal="left" vertical="center" wrapText="1"/>
      <protection locked="0"/>
    </xf>
    <xf numFmtId="0" fontId="26" fillId="2" borderId="6" xfId="0" applyFont="1" applyFill="1" applyBorder="1" applyAlignment="1" applyProtection="1">
      <alignment horizontal="justify" vertical="center" wrapText="1"/>
      <protection locked="0"/>
    </xf>
    <xf numFmtId="0" fontId="18" fillId="2" borderId="6" xfId="0" applyFont="1" applyFill="1" applyBorder="1" applyAlignment="1">
      <alignment horizontal="center" vertical="center" wrapText="1"/>
    </xf>
    <xf numFmtId="0" fontId="22" fillId="2" borderId="6" xfId="0" applyFont="1" applyFill="1" applyBorder="1" applyAlignment="1">
      <alignment horizontal="center" vertical="center" wrapText="1"/>
    </xf>
    <xf numFmtId="0" fontId="18" fillId="2" borderId="5" xfId="0" applyFont="1" applyFill="1" applyBorder="1" applyAlignment="1">
      <alignment horizontal="center" vertical="center" wrapText="1"/>
    </xf>
    <xf numFmtId="0" fontId="22" fillId="2" borderId="5" xfId="0" applyFont="1" applyFill="1" applyBorder="1" applyAlignment="1">
      <alignment horizontal="center" vertical="center" wrapText="1"/>
    </xf>
    <xf numFmtId="0" fontId="19" fillId="2" borderId="6" xfId="0" applyFont="1" applyFill="1" applyBorder="1" applyAlignment="1" applyProtection="1">
      <alignment horizontal="justify" vertical="center" wrapText="1"/>
      <protection locked="0"/>
    </xf>
    <xf numFmtId="0" fontId="1" fillId="4" borderId="6" xfId="0" applyFont="1" applyFill="1" applyBorder="1" applyAlignment="1" applyProtection="1">
      <alignment horizontal="justify" vertical="center" wrapText="1"/>
      <protection locked="0"/>
    </xf>
    <xf numFmtId="0" fontId="22" fillId="2" borderId="8" xfId="0" applyFont="1" applyFill="1" applyBorder="1" applyAlignment="1">
      <alignment horizontal="center" vertical="center" wrapText="1"/>
    </xf>
    <xf numFmtId="0" fontId="22" fillId="2" borderId="5" xfId="0" applyFont="1" applyFill="1" applyBorder="1" applyAlignment="1">
      <alignment horizontal="center" wrapText="1"/>
    </xf>
    <xf numFmtId="0" fontId="19" fillId="4" borderId="2" xfId="0" applyFont="1" applyFill="1" applyBorder="1" applyAlignment="1" applyProtection="1">
      <alignment vertical="center" wrapText="1"/>
      <protection locked="0"/>
    </xf>
    <xf numFmtId="0" fontId="26" fillId="2" borderId="2" xfId="0" applyFont="1" applyFill="1" applyBorder="1" applyAlignment="1" applyProtection="1">
      <alignment horizontal="left" vertical="center" wrapText="1"/>
      <protection locked="0"/>
    </xf>
    <xf numFmtId="0" fontId="22" fillId="0" borderId="0" xfId="0" applyFont="1" applyAlignment="1">
      <alignment wrapText="1"/>
    </xf>
    <xf numFmtId="0" fontId="21" fillId="2" borderId="2" xfId="0" applyFont="1" applyFill="1" applyBorder="1" applyAlignment="1" applyProtection="1">
      <alignment horizontal="left" vertical="center" wrapText="1"/>
      <protection locked="0"/>
    </xf>
    <xf numFmtId="0" fontId="12" fillId="3" borderId="2" xfId="0" applyFont="1" applyFill="1" applyBorder="1" applyAlignment="1" applyProtection="1">
      <alignment vertical="center" wrapText="1"/>
      <protection locked="0"/>
    </xf>
    <xf numFmtId="0" fontId="21" fillId="2" borderId="2" xfId="0" applyFont="1" applyFill="1" applyBorder="1" applyAlignment="1" applyProtection="1">
      <alignment vertical="center" wrapText="1"/>
      <protection locked="0"/>
    </xf>
    <xf numFmtId="49" fontId="21" fillId="8" borderId="9" xfId="0" applyNumberFormat="1" applyFont="1" applyFill="1" applyBorder="1" applyAlignment="1">
      <alignment horizontal="left" vertical="center" wrapText="1"/>
    </xf>
    <xf numFmtId="49" fontId="21" fillId="2" borderId="6" xfId="49" applyNumberFormat="1" applyFont="1" applyFill="1" applyBorder="1" applyAlignment="1" applyProtection="1">
      <alignment horizontal="left" vertical="center" wrapText="1"/>
      <protection locked="0"/>
    </xf>
    <xf numFmtId="1" fontId="12" fillId="4" borderId="1" xfId="0" applyNumberFormat="1" applyFont="1" applyFill="1" applyBorder="1" applyAlignment="1">
      <alignment horizontal="center" vertical="center" wrapText="1"/>
    </xf>
    <xf numFmtId="178" fontId="19" fillId="5" borderId="2" xfId="0" applyNumberFormat="1" applyFont="1" applyFill="1" applyBorder="1" applyAlignment="1" applyProtection="1">
      <alignment horizontal="center" vertical="center" wrapText="1"/>
      <protection hidden="1"/>
    </xf>
    <xf numFmtId="0" fontId="22" fillId="0" borderId="10" xfId="0" applyFont="1" applyBorder="1" applyAlignment="1">
      <alignment wrapText="1"/>
    </xf>
    <xf numFmtId="49" fontId="21" fillId="2" borderId="5" xfId="0" applyNumberFormat="1" applyFont="1" applyFill="1" applyBorder="1" applyAlignment="1" applyProtection="1">
      <alignment horizontal="left" vertical="center" wrapText="1"/>
      <protection locked="0"/>
    </xf>
    <xf numFmtId="0" fontId="26" fillId="2" borderId="2" xfId="0" applyFont="1" applyFill="1" applyBorder="1" applyAlignment="1" applyProtection="1">
      <alignment vertical="center" wrapText="1"/>
      <protection locked="0"/>
    </xf>
    <xf numFmtId="0" fontId="12" fillId="2" borderId="2" xfId="0" applyFont="1" applyFill="1" applyBorder="1" applyAlignment="1" applyProtection="1">
      <alignment vertical="center" wrapText="1"/>
      <protection locked="0"/>
    </xf>
    <xf numFmtId="0" fontId="12" fillId="5" borderId="6" xfId="0" applyFont="1" applyFill="1" applyBorder="1" applyAlignment="1" applyProtection="1">
      <alignment horizontal="center" vertical="center" wrapText="1"/>
      <protection hidden="1"/>
    </xf>
    <xf numFmtId="1" fontId="12" fillId="9" borderId="6" xfId="0" applyNumberFormat="1" applyFont="1" applyFill="1" applyBorder="1" applyAlignment="1" applyProtection="1">
      <alignment horizontal="center" vertical="center" wrapText="1"/>
      <protection hidden="1"/>
    </xf>
    <xf numFmtId="178" fontId="12" fillId="9" borderId="6" xfId="0" applyNumberFormat="1" applyFont="1" applyFill="1" applyBorder="1" applyAlignment="1" applyProtection="1">
      <alignment horizontal="center" vertical="center" wrapText="1"/>
      <protection hidden="1"/>
    </xf>
    <xf numFmtId="1" fontId="12" fillId="9" borderId="6" xfId="0" applyNumberFormat="1" applyFont="1" applyFill="1" applyBorder="1" applyAlignment="1" applyProtection="1">
      <alignment horizontal="center" vertical="center" wrapText="1"/>
      <protection locked="0"/>
    </xf>
    <xf numFmtId="0" fontId="19" fillId="2" borderId="6" xfId="0" applyFont="1" applyFill="1" applyBorder="1" applyAlignment="1" applyProtection="1">
      <alignment horizontal="center" vertical="center" wrapText="1"/>
      <protection locked="0"/>
    </xf>
    <xf numFmtId="0" fontId="12" fillId="9" borderId="6" xfId="0" applyFont="1" applyFill="1" applyBorder="1" applyAlignment="1" applyProtection="1">
      <alignment horizontal="center" vertical="center" wrapText="1"/>
      <protection locked="0"/>
    </xf>
    <xf numFmtId="178" fontId="12" fillId="9" borderId="6" xfId="0" applyNumberFormat="1" applyFont="1" applyFill="1" applyBorder="1" applyAlignment="1" applyProtection="1">
      <alignment horizontal="center" vertical="center" wrapText="1"/>
      <protection locked="0"/>
    </xf>
    <xf numFmtId="0" fontId="12" fillId="2" borderId="4" xfId="0" applyFont="1" applyFill="1" applyBorder="1" applyAlignment="1" applyProtection="1">
      <alignment vertical="center" wrapText="1"/>
      <protection locked="0"/>
    </xf>
    <xf numFmtId="0" fontId="12" fillId="9" borderId="2" xfId="0" applyFont="1" applyFill="1" applyBorder="1" applyAlignment="1" applyProtection="1">
      <alignment horizontal="center" vertical="center" wrapText="1"/>
      <protection hidden="1"/>
    </xf>
    <xf numFmtId="0" fontId="12" fillId="9" borderId="4" xfId="0" applyFont="1" applyFill="1" applyBorder="1" applyAlignment="1" applyProtection="1">
      <alignment horizontal="center" vertical="center" wrapText="1"/>
      <protection hidden="1"/>
    </xf>
    <xf numFmtId="0" fontId="12" fillId="2" borderId="6" xfId="0" applyFont="1" applyFill="1" applyBorder="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27" fillId="0" borderId="0" xfId="0" applyFont="1" applyAlignment="1" applyProtection="1">
      <alignment horizontal="center" vertical="center" wrapText="1"/>
      <protection locked="0"/>
    </xf>
    <xf numFmtId="0" fontId="28" fillId="0" borderId="0" xfId="0" applyFont="1" applyAlignment="1">
      <alignment vertical="center"/>
    </xf>
    <xf numFmtId="0" fontId="29" fillId="0" borderId="0" xfId="0" applyFont="1" applyAlignment="1" applyProtection="1">
      <alignment vertical="center"/>
      <protection locked="0"/>
    </xf>
    <xf numFmtId="0" fontId="30" fillId="0" borderId="0" xfId="0" applyFont="1" applyAlignment="1" applyProtection="1">
      <alignment horizontal="center"/>
      <protection locked="0"/>
    </xf>
    <xf numFmtId="0" fontId="31" fillId="0" borderId="0" xfId="0" applyFont="1" applyAlignment="1" applyProtection="1">
      <alignment horizontal="center"/>
      <protection locked="0"/>
    </xf>
    <xf numFmtId="0" fontId="22" fillId="2" borderId="7" xfId="0" applyFont="1" applyFill="1" applyBorder="1" applyAlignment="1" quotePrefix="1">
      <alignment horizontal="center" vertical="center" wrapText="1"/>
    </xf>
    <xf numFmtId="0" fontId="23" fillId="2" borderId="7" xfId="0" applyFont="1" applyFill="1" applyBorder="1" applyAlignment="1" quotePrefix="1">
      <alignment horizontal="center" vertical="center" wrapText="1"/>
    </xf>
    <xf numFmtId="0" fontId="24" fillId="2" borderId="7" xfId="0" applyFont="1" applyFill="1" applyBorder="1" applyAlignment="1" quotePrefix="1">
      <alignment horizontal="center" vertical="center" wrapText="1"/>
    </xf>
    <xf numFmtId="49" fontId="21" fillId="2" borderId="6" xfId="0" applyNumberFormat="1" applyFont="1" applyFill="1" applyBorder="1" applyAlignment="1" applyProtection="1" quotePrefix="1">
      <alignment horizontal="left" vertical="center" wrapText="1"/>
      <protection locked="0"/>
    </xf>
    <xf numFmtId="0" fontId="22" fillId="2" borderId="6" xfId="0" applyFont="1" applyFill="1" applyBorder="1" applyAlignment="1" quotePrefix="1">
      <alignment horizontal="center" vertical="center" wrapText="1"/>
    </xf>
    <xf numFmtId="0" fontId="22" fillId="2" borderId="5" xfId="0" applyFont="1" applyFill="1" applyBorder="1" applyAlignment="1" quotePrefix="1">
      <alignment horizontal="center" vertical="center" wrapText="1"/>
    </xf>
    <xf numFmtId="0" fontId="22" fillId="0" borderId="0" xfId="0" applyFont="1" applyAlignment="1" quotePrefix="1">
      <alignment wrapText="1"/>
    </xf>
    <xf numFmtId="49" fontId="25" fillId="2" borderId="6" xfId="0" applyNumberFormat="1" applyFont="1" applyFill="1" applyBorder="1" applyAlignment="1" applyProtection="1" quotePrefix="1">
      <alignment horizontal="left" vertical="center" wrapText="1"/>
      <protection locked="0"/>
    </xf>
  </cellXfs>
  <cellStyles count="50">
    <cellStyle name="Normal" xfId="0" builtinId="0"/>
    <cellStyle name="Comma" xfId="1" builtinId="3"/>
    <cellStyle name="Currency" xfId="2" builtinId="4"/>
    <cellStyle name="Percent" xfId="3" builtinId="5"/>
    <cellStyle name="Comma [0]" xfId="4" builtinId="6"/>
    <cellStyle name="Currency [0]" xfId="5" builtinId="7"/>
    <cellStyle name="Hyperlink" xfId="6" builtinId="8"/>
    <cellStyle name="Followed Hyperlink" xfId="7" builtinId="9"/>
    <cellStyle name="Note" xfId="8" builtinId="10"/>
    <cellStyle name="Warning Text" xfId="9" builtinId="11"/>
    <cellStyle name="Title" xfId="10" builtinId="15"/>
    <cellStyle name="CExplanatory Text" xfId="11" builtinId="53"/>
    <cellStyle name="Heading 1" xfId="12" builtinId="16"/>
    <cellStyle name="Heading 2" xfId="13" builtinId="17"/>
    <cellStyle name="Heading 3" xfId="14" builtinId="18"/>
    <cellStyle name="Heading 4" xfId="15" builtinId="19"/>
    <cellStyle name="Input" xfId="16" builtinId="20"/>
    <cellStyle name="Output" xfId="17" builtinId="21"/>
    <cellStyle name="Calculation" xfId="18" builtinId="22"/>
    <cellStyle name="Check Cell" xfId="19" builtinId="23"/>
    <cellStyle name="Linked Cell" xfId="20" builtinId="24"/>
    <cellStyle name="Total" xfId="21" builtinId="25"/>
    <cellStyle name="Good" xfId="22" builtinId="26"/>
    <cellStyle name="Bad" xfId="23" builtinId="27"/>
    <cellStyle name="Neutral" xfId="24" builtinId="28"/>
    <cellStyle name="Accent1" xfId="25" builtinId="29"/>
    <cellStyle name="20% - Accent1" xfId="26" builtinId="30"/>
    <cellStyle name="40% - Accent1" xfId="27" builtinId="31"/>
    <cellStyle name="60% - Accent1" xfId="28" builtinId="32"/>
    <cellStyle name="Accent2" xfId="29" builtinId="33"/>
    <cellStyle name="20% - Accent2" xfId="30" builtinId="34"/>
    <cellStyle name="40% - Accent2" xfId="31" builtinId="35"/>
    <cellStyle name="60% - Accent2" xfId="32" builtinId="36"/>
    <cellStyle name="Accent3" xfId="33" builtinId="37"/>
    <cellStyle name="20% - Accent3" xfId="34" builtinId="38"/>
    <cellStyle name="40% - Accent3" xfId="35" builtinId="39"/>
    <cellStyle name="60% - Accent3" xfId="36" builtinId="40"/>
    <cellStyle name="Accent4" xfId="37" builtinId="41"/>
    <cellStyle name="20% - Accent4" xfId="38" builtinId="42"/>
    <cellStyle name="40% - Accent4" xfId="39" builtinId="43"/>
    <cellStyle name="60% - Accent4" xfId="40" builtinId="44"/>
    <cellStyle name="Accent5" xfId="41" builtinId="45"/>
    <cellStyle name="20% - Accent5" xfId="42" builtinId="46"/>
    <cellStyle name="40% - Accent5" xfId="43" builtinId="47"/>
    <cellStyle name="60% - Accent5" xfId="44" builtinId="48"/>
    <cellStyle name="Accent6" xfId="45" builtinId="49"/>
    <cellStyle name="20% - Accent6" xfId="46" builtinId="50"/>
    <cellStyle name="40% - Accent6" xfId="47" builtinId="51"/>
    <cellStyle name="60% - Accent6" xfId="48" builtinId="52"/>
    <cellStyle name="Normal 2" xfId="49"/>
  </cellStyles>
  <tableStyles count="0" defaultTableStyle="TableStyleMedium2" defaultPivotStyle="PivotStyleLight16"/>
  <colors>
    <mruColors>
      <color rgb="00FFDEBD"/>
      <color rgb="00FFCC99"/>
      <color rgb="008BFFD0"/>
      <color rgb="0000FF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0</xdr:col>
      <xdr:colOff>878042</xdr:colOff>
      <xdr:row>2</xdr:row>
      <xdr:rowOff>282014</xdr:rowOff>
    </xdr:from>
    <xdr:to>
      <xdr:col>0</xdr:col>
      <xdr:colOff>2436791</xdr:colOff>
      <xdr:row>2</xdr:row>
      <xdr:rowOff>282014</xdr:rowOff>
    </xdr:to>
    <xdr:cxnSp>
      <xdr:nvCxnSpPr>
        <xdr:cNvPr id="2" name="Straight Connector 1"/>
        <xdr:cNvCxnSpPr/>
      </xdr:nvCxnSpPr>
      <xdr:spPr>
        <a:xfrm>
          <a:off x="877570" y="863600"/>
          <a:ext cx="15589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1489807</xdr:colOff>
      <xdr:row>1</xdr:row>
      <xdr:rowOff>341923</xdr:rowOff>
    </xdr:from>
    <xdr:to>
      <xdr:col>6</xdr:col>
      <xdr:colOff>0</xdr:colOff>
      <xdr:row>1</xdr:row>
      <xdr:rowOff>341923</xdr:rowOff>
    </xdr:to>
    <xdr:cxnSp>
      <xdr:nvCxnSpPr>
        <xdr:cNvPr id="3" name="Straight Connector 2"/>
        <xdr:cNvCxnSpPr/>
      </xdr:nvCxnSpPr>
      <xdr:spPr>
        <a:xfrm>
          <a:off x="4772025" y="496570"/>
          <a:ext cx="3810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3" Type="http://schemas.openxmlformats.org/officeDocument/2006/relationships/hyperlink" Target="https://thuvienphapluat.vn/phap-luat/tim-van-ban.aspx?keyword=01/2014/TT-BGD%C4%90T&amp;area=2&amp;type=0&amp;match=False&amp;vc=True&amp;lan=1" TargetMode="Externa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94"/>
  <sheetViews>
    <sheetView tabSelected="1" zoomScale="85" zoomScaleNormal="85" topLeftCell="A58" workbookViewId="0">
      <selection activeCell="L75" sqref="L75"/>
    </sheetView>
  </sheetViews>
  <sheetFormatPr defaultColWidth="9" defaultRowHeight="15"/>
  <cols>
    <col min="1" max="1" width="39.2857142857143" customWidth="1"/>
    <col min="2" max="2" width="6" customWidth="1"/>
    <col min="3" max="3" width="6.57142857142857" customWidth="1"/>
    <col min="4" max="4" width="10.7142857142857" customWidth="1"/>
    <col min="5" max="5" width="9" customWidth="1"/>
    <col min="6" max="6" width="5.71428571428571" customWidth="1"/>
    <col min="7" max="7" width="10.7142857142857" customWidth="1"/>
    <col min="8" max="8" width="8" customWidth="1"/>
  </cols>
  <sheetData>
    <row r="1" s="1" customFormat="1" ht="12.2" customHeight="1" spans="1:8">
      <c r="A1" s="2" t="s">
        <v>0</v>
      </c>
      <c r="B1" s="3"/>
      <c r="C1" s="4" t="s">
        <v>1</v>
      </c>
      <c r="D1" s="4"/>
      <c r="E1" s="4"/>
      <c r="F1" s="4"/>
      <c r="G1" s="4"/>
      <c r="H1" s="4"/>
    </row>
    <row r="2" s="1" customFormat="1" ht="33.6" customHeight="1" spans="1:8">
      <c r="A2" s="3"/>
      <c r="B2" s="3"/>
      <c r="C2" s="4"/>
      <c r="D2" s="4"/>
      <c r="E2" s="4"/>
      <c r="F2" s="4"/>
      <c r="G2" s="4"/>
      <c r="H2" s="4"/>
    </row>
    <row r="3" s="1" customFormat="1" ht="30.6" customHeight="1" spans="1:2">
      <c r="A3" s="3"/>
      <c r="B3" s="3"/>
    </row>
    <row r="4" s="1" customFormat="1"/>
    <row r="5" s="1" customFormat="1" ht="67.5" customHeight="1" spans="1:8">
      <c r="A5" s="5" t="s">
        <v>2</v>
      </c>
      <c r="B5" s="6"/>
      <c r="C5" s="6"/>
      <c r="D5" s="6"/>
      <c r="E5" s="6"/>
      <c r="F5" s="6"/>
      <c r="G5" s="6"/>
      <c r="H5" s="6"/>
    </row>
    <row r="6" s="1" customFormat="1"/>
    <row r="7" s="1" customFormat="1" ht="22.15" customHeight="1" spans="1:8">
      <c r="A7" s="7" t="s">
        <v>3</v>
      </c>
      <c r="B7" s="8" t="s">
        <v>4</v>
      </c>
      <c r="C7" s="8"/>
      <c r="D7" s="8"/>
      <c r="E7" s="8"/>
      <c r="F7" s="9"/>
      <c r="G7" s="9"/>
      <c r="H7" s="9"/>
    </row>
    <row r="8" s="1" customFormat="1" ht="20.1" customHeight="1" spans="1:8">
      <c r="A8" s="7" t="s">
        <v>5</v>
      </c>
      <c r="B8" s="10" t="s">
        <v>6</v>
      </c>
      <c r="C8" s="11"/>
      <c r="D8" s="11"/>
      <c r="E8" s="12"/>
      <c r="F8" s="9"/>
      <c r="G8" s="9"/>
      <c r="H8" s="9"/>
    </row>
    <row r="9" s="1" customFormat="1" ht="21.4" customHeight="1" spans="1:8">
      <c r="A9" s="7" t="s">
        <v>7</v>
      </c>
      <c r="B9" s="10" t="s">
        <v>8</v>
      </c>
      <c r="C9" s="11"/>
      <c r="D9" s="11"/>
      <c r="E9" s="11"/>
      <c r="F9" s="9"/>
      <c r="G9" s="9"/>
      <c r="H9" s="9"/>
    </row>
    <row r="10" s="1" customFormat="1" ht="20.1" customHeight="1" spans="1:8">
      <c r="A10" s="7" t="s">
        <v>9</v>
      </c>
      <c r="B10" s="13"/>
      <c r="C10" s="9"/>
      <c r="D10" s="9"/>
      <c r="E10" s="9"/>
      <c r="F10" s="9"/>
      <c r="G10" s="9"/>
      <c r="H10" s="9"/>
    </row>
    <row r="11" s="1" customFormat="1" ht="11.45" customHeight="1"/>
    <row r="12" ht="17.45" customHeight="1" spans="1:8">
      <c r="A12" s="14" t="s">
        <v>10</v>
      </c>
      <c r="B12" s="15" t="s">
        <v>11</v>
      </c>
      <c r="C12" s="16" t="s">
        <v>12</v>
      </c>
      <c r="D12" s="17"/>
      <c r="E12" s="18"/>
      <c r="F12" s="16" t="s">
        <v>13</v>
      </c>
      <c r="G12" s="17"/>
      <c r="H12" s="18"/>
    </row>
    <row r="13" ht="181.15" customHeight="1" spans="1:8">
      <c r="A13" s="19"/>
      <c r="B13" s="20"/>
      <c r="C13" s="21" t="s">
        <v>14</v>
      </c>
      <c r="D13" s="21" t="s">
        <v>15</v>
      </c>
      <c r="E13" s="22" t="s">
        <v>16</v>
      </c>
      <c r="F13" s="21" t="s">
        <v>14</v>
      </c>
      <c r="G13" s="23" t="s">
        <v>15</v>
      </c>
      <c r="H13" s="22" t="s">
        <v>17</v>
      </c>
    </row>
    <row r="14" ht="16.5" spans="1:8">
      <c r="A14" s="24" t="s">
        <v>18</v>
      </c>
      <c r="B14" s="25">
        <v>18</v>
      </c>
      <c r="C14" s="26">
        <v>18</v>
      </c>
      <c r="D14" s="27">
        <v>0.778</v>
      </c>
      <c r="E14" s="28"/>
      <c r="F14" s="29">
        <v>18</v>
      </c>
      <c r="G14" s="30">
        <f>F14/$B14</f>
        <v>1</v>
      </c>
      <c r="H14" s="31"/>
    </row>
    <row r="15" ht="16.5" spans="1:8">
      <c r="A15" s="32" t="s">
        <v>19</v>
      </c>
      <c r="B15" s="33">
        <v>12</v>
      </c>
      <c r="C15" s="34">
        <v>12</v>
      </c>
      <c r="D15" s="35">
        <v>0.667</v>
      </c>
      <c r="E15" s="36"/>
      <c r="F15" s="37">
        <v>12</v>
      </c>
      <c r="G15" s="38">
        <f t="shared" ref="G15:G76" si="0">F15/$B15</f>
        <v>1</v>
      </c>
      <c r="H15" s="39"/>
    </row>
    <row r="16" ht="130.9" customHeight="1" spans="1:8">
      <c r="A16" s="40" t="s">
        <v>20</v>
      </c>
      <c r="B16" s="41">
        <v>2</v>
      </c>
      <c r="C16" s="42">
        <v>2</v>
      </c>
      <c r="D16" s="43">
        <v>1</v>
      </c>
      <c r="E16" s="96" t="s">
        <v>21</v>
      </c>
      <c r="F16" s="45">
        <v>2</v>
      </c>
      <c r="G16" s="46">
        <f t="shared" si="0"/>
        <v>1</v>
      </c>
      <c r="H16" s="96" t="s">
        <v>21</v>
      </c>
    </row>
    <row r="17" ht="72.75" spans="1:8">
      <c r="A17" s="47" t="s">
        <v>22</v>
      </c>
      <c r="B17" s="41">
        <v>2</v>
      </c>
      <c r="C17" s="42">
        <v>2</v>
      </c>
      <c r="D17" s="43">
        <v>1</v>
      </c>
      <c r="E17" s="44" t="s">
        <v>23</v>
      </c>
      <c r="F17" s="45">
        <v>2</v>
      </c>
      <c r="G17" s="46">
        <f t="shared" si="0"/>
        <v>1</v>
      </c>
      <c r="H17" s="44" t="s">
        <v>23</v>
      </c>
    </row>
    <row r="18" ht="84.75" spans="1:8">
      <c r="A18" s="47" t="s">
        <v>24</v>
      </c>
      <c r="B18" s="41">
        <v>2</v>
      </c>
      <c r="C18" s="42">
        <v>2</v>
      </c>
      <c r="D18" s="43">
        <v>1</v>
      </c>
      <c r="E18" s="96" t="s">
        <v>25</v>
      </c>
      <c r="F18" s="45">
        <v>2</v>
      </c>
      <c r="G18" s="46">
        <f t="shared" si="0"/>
        <v>1</v>
      </c>
      <c r="H18" s="96" t="s">
        <v>25</v>
      </c>
    </row>
    <row r="19" ht="93" customHeight="1" spans="1:8">
      <c r="A19" s="47" t="s">
        <v>26</v>
      </c>
      <c r="B19" s="41">
        <v>2</v>
      </c>
      <c r="C19" s="42">
        <v>2</v>
      </c>
      <c r="D19" s="46">
        <f t="shared" ref="D19:D21" si="1">C19/$B19</f>
        <v>1</v>
      </c>
      <c r="E19" s="97" t="s">
        <v>27</v>
      </c>
      <c r="F19" s="45">
        <v>2</v>
      </c>
      <c r="G19" s="46">
        <f t="shared" si="0"/>
        <v>1</v>
      </c>
      <c r="H19" s="97" t="s">
        <v>27</v>
      </c>
    </row>
    <row r="20" ht="108.75" spans="1:8">
      <c r="A20" s="47" t="s">
        <v>28</v>
      </c>
      <c r="B20" s="41">
        <v>2</v>
      </c>
      <c r="C20" s="42">
        <v>2</v>
      </c>
      <c r="D20" s="46">
        <f t="shared" si="1"/>
        <v>1</v>
      </c>
      <c r="E20" s="98" t="s">
        <v>29</v>
      </c>
      <c r="F20" s="45">
        <v>2</v>
      </c>
      <c r="G20" s="46">
        <f t="shared" si="0"/>
        <v>1</v>
      </c>
      <c r="H20" s="96" t="s">
        <v>29</v>
      </c>
    </row>
    <row r="21" ht="87" customHeight="1" spans="1:8">
      <c r="A21" s="47" t="s">
        <v>30</v>
      </c>
      <c r="B21" s="41">
        <v>2</v>
      </c>
      <c r="C21" s="42">
        <v>2</v>
      </c>
      <c r="D21" s="46">
        <f t="shared" si="1"/>
        <v>1</v>
      </c>
      <c r="E21" s="50" t="s">
        <v>31</v>
      </c>
      <c r="F21" s="45">
        <v>2</v>
      </c>
      <c r="G21" s="46">
        <f t="shared" si="0"/>
        <v>1</v>
      </c>
      <c r="H21" s="50" t="s">
        <v>31</v>
      </c>
    </row>
    <row r="22" ht="16.5" spans="1:8">
      <c r="A22" s="32" t="s">
        <v>32</v>
      </c>
      <c r="B22" s="33">
        <v>4</v>
      </c>
      <c r="C22" s="37">
        <f>IF(SUM(C23:C24)&gt;4,"4",SUM(C23:C24))</f>
        <v>4</v>
      </c>
      <c r="D22" s="38">
        <f>C22/B22</f>
        <v>1</v>
      </c>
      <c r="E22" s="51"/>
      <c r="F22" s="37">
        <f t="shared" ref="F22:F74" si="2">C22</f>
        <v>4</v>
      </c>
      <c r="G22" s="38">
        <f t="shared" si="0"/>
        <v>1</v>
      </c>
      <c r="H22" s="51"/>
    </row>
    <row r="23" ht="132" customHeight="1" spans="1:8">
      <c r="A23" s="47" t="s">
        <v>33</v>
      </c>
      <c r="B23" s="52">
        <v>2</v>
      </c>
      <c r="C23" s="42">
        <v>2</v>
      </c>
      <c r="D23" s="46">
        <f>IF(C23/B23&gt;1,"100%",C23/B23)</f>
        <v>1</v>
      </c>
      <c r="E23" s="99" t="s">
        <v>34</v>
      </c>
      <c r="F23" s="45">
        <v>2</v>
      </c>
      <c r="G23" s="46">
        <f t="shared" si="0"/>
        <v>1</v>
      </c>
      <c r="H23" s="99" t="s">
        <v>35</v>
      </c>
    </row>
    <row r="24" ht="74.45" customHeight="1" spans="1:8">
      <c r="A24" s="47" t="s">
        <v>36</v>
      </c>
      <c r="B24" s="41">
        <v>2</v>
      </c>
      <c r="C24" s="42">
        <v>2</v>
      </c>
      <c r="D24" s="46">
        <f>IF(C24/B24&gt;1,"100%",C24/B24)</f>
        <v>1</v>
      </c>
      <c r="E24" s="99" t="s">
        <v>37</v>
      </c>
      <c r="F24" s="45">
        <v>2</v>
      </c>
      <c r="G24" s="46">
        <f t="shared" si="0"/>
        <v>1</v>
      </c>
      <c r="H24" s="99" t="s">
        <v>37</v>
      </c>
    </row>
    <row r="25" ht="16.5" spans="1:8">
      <c r="A25" s="32" t="s">
        <v>38</v>
      </c>
      <c r="B25" s="33">
        <v>2</v>
      </c>
      <c r="C25" s="37">
        <f>IF(SUM(C26:C26)&gt;2,"2",SUM(C26:C26))</f>
        <v>2</v>
      </c>
      <c r="D25" s="38">
        <f>C25/B25</f>
        <v>1</v>
      </c>
      <c r="E25" s="51"/>
      <c r="F25" s="37">
        <f t="shared" si="2"/>
        <v>2</v>
      </c>
      <c r="G25" s="38">
        <f t="shared" si="0"/>
        <v>1</v>
      </c>
      <c r="H25" s="51"/>
    </row>
    <row r="26" ht="63.6" customHeight="1" spans="1:8">
      <c r="A26" s="47" t="s">
        <v>39</v>
      </c>
      <c r="B26" s="41">
        <v>2</v>
      </c>
      <c r="C26" s="42">
        <v>2</v>
      </c>
      <c r="D26" s="46">
        <f>IF(C26/B26&gt;1,"100%",C26/B26)</f>
        <v>1</v>
      </c>
      <c r="E26" s="99" t="s">
        <v>40</v>
      </c>
      <c r="F26" s="45">
        <f t="shared" si="2"/>
        <v>2</v>
      </c>
      <c r="G26" s="46">
        <f t="shared" si="0"/>
        <v>1</v>
      </c>
      <c r="H26" s="99" t="s">
        <v>40</v>
      </c>
    </row>
    <row r="27" ht="16.5" spans="1:8">
      <c r="A27" s="24" t="s">
        <v>41</v>
      </c>
      <c r="B27" s="25">
        <v>52</v>
      </c>
      <c r="C27" s="29">
        <f>ROUND(C28+C31+C38+C43+C46+C49+C52+C57+C60,0)</f>
        <v>48</v>
      </c>
      <c r="D27" s="30">
        <f>C27/$B$27</f>
        <v>0.923076923076923</v>
      </c>
      <c r="E27" s="54"/>
      <c r="F27" s="29">
        <f t="shared" si="2"/>
        <v>48</v>
      </c>
      <c r="G27" s="30">
        <f t="shared" si="0"/>
        <v>0.923076923076923</v>
      </c>
      <c r="H27" s="54"/>
    </row>
    <row r="28" ht="32.25" spans="1:8">
      <c r="A28" s="32" t="s">
        <v>42</v>
      </c>
      <c r="B28" s="33">
        <v>4</v>
      </c>
      <c r="C28" s="37">
        <f>IF(SUM(C29:C30)&gt;4,"4",SUM(C29:C30))</f>
        <v>4</v>
      </c>
      <c r="D28" s="38">
        <f>C28/B28</f>
        <v>1</v>
      </c>
      <c r="E28" s="51"/>
      <c r="F28" s="37">
        <f t="shared" si="2"/>
        <v>4</v>
      </c>
      <c r="G28" s="38">
        <f t="shared" si="0"/>
        <v>1</v>
      </c>
      <c r="H28" s="51"/>
    </row>
    <row r="29" ht="88.9" customHeight="1" spans="1:8">
      <c r="A29" s="47" t="s">
        <v>43</v>
      </c>
      <c r="B29" s="41">
        <v>2</v>
      </c>
      <c r="C29" s="42">
        <v>2</v>
      </c>
      <c r="D29" s="46">
        <f>IF(C29/B29&gt;1,"100%",C29/B29)</f>
        <v>1</v>
      </c>
      <c r="E29" s="55" t="s">
        <v>44</v>
      </c>
      <c r="F29" s="45">
        <f t="shared" si="2"/>
        <v>2</v>
      </c>
      <c r="G29" s="46">
        <f t="shared" si="0"/>
        <v>1</v>
      </c>
      <c r="H29" s="55" t="s">
        <v>44</v>
      </c>
    </row>
    <row r="30" ht="84.75" spans="1:8">
      <c r="A30" s="47" t="s">
        <v>45</v>
      </c>
      <c r="B30" s="41">
        <v>2</v>
      </c>
      <c r="C30" s="42">
        <v>2</v>
      </c>
      <c r="D30" s="46">
        <f>IF(C30/B30&gt;1,"100%",C30/B30)</f>
        <v>1</v>
      </c>
      <c r="E30" s="99" t="s">
        <v>46</v>
      </c>
      <c r="F30" s="45">
        <f t="shared" si="2"/>
        <v>2</v>
      </c>
      <c r="G30" s="46">
        <f t="shared" si="0"/>
        <v>1</v>
      </c>
      <c r="H30" s="99" t="s">
        <v>46</v>
      </c>
    </row>
    <row r="31" ht="32.25" spans="1:8">
      <c r="A31" s="32" t="s">
        <v>47</v>
      </c>
      <c r="B31" s="33">
        <v>12</v>
      </c>
      <c r="C31" s="37">
        <f>IF(SUM(C32:C37)&gt;12,"12",SUM(C32:C37))</f>
        <v>10</v>
      </c>
      <c r="D31" s="38">
        <f>C31/B31</f>
        <v>0.833333333333333</v>
      </c>
      <c r="E31" s="51"/>
      <c r="F31" s="37">
        <f t="shared" si="2"/>
        <v>10</v>
      </c>
      <c r="G31" s="38">
        <f t="shared" si="0"/>
        <v>0.833333333333333</v>
      </c>
      <c r="H31" s="51"/>
    </row>
    <row r="32" ht="96.75" spans="1:8">
      <c r="A32" s="56" t="s">
        <v>48</v>
      </c>
      <c r="B32" s="41">
        <v>2</v>
      </c>
      <c r="C32" s="57">
        <v>2</v>
      </c>
      <c r="D32" s="46">
        <f>IF(C32/B32&gt;1,"100%",C32/B32)</f>
        <v>1</v>
      </c>
      <c r="E32" s="100" t="s">
        <v>49</v>
      </c>
      <c r="F32" s="45">
        <f t="shared" si="2"/>
        <v>2</v>
      </c>
      <c r="G32" s="46">
        <f t="shared" si="0"/>
        <v>1</v>
      </c>
      <c r="H32" s="100" t="s">
        <v>49</v>
      </c>
    </row>
    <row r="33" ht="72.75" spans="1:8">
      <c r="A33" s="47" t="s">
        <v>50</v>
      </c>
      <c r="B33" s="41">
        <v>2</v>
      </c>
      <c r="C33" s="59">
        <v>2</v>
      </c>
      <c r="D33" s="46">
        <f t="shared" ref="D33:D37" si="3">IF(C33/B33&gt;1,"100%",C33/B33)</f>
        <v>1</v>
      </c>
      <c r="E33" s="101" t="s">
        <v>51</v>
      </c>
      <c r="F33" s="45">
        <f t="shared" si="2"/>
        <v>2</v>
      </c>
      <c r="G33" s="46">
        <f t="shared" si="0"/>
        <v>1</v>
      </c>
      <c r="H33" s="101" t="s">
        <v>52</v>
      </c>
    </row>
    <row r="34" ht="60.75" spans="1:8">
      <c r="A34" s="47" t="s">
        <v>53</v>
      </c>
      <c r="B34" s="41">
        <v>2</v>
      </c>
      <c r="C34" s="59">
        <v>2</v>
      </c>
      <c r="D34" s="46">
        <f t="shared" si="3"/>
        <v>1</v>
      </c>
      <c r="E34" s="101" t="s">
        <v>54</v>
      </c>
      <c r="F34" s="45">
        <f t="shared" si="2"/>
        <v>2</v>
      </c>
      <c r="G34" s="46">
        <f t="shared" si="0"/>
        <v>1</v>
      </c>
      <c r="H34" s="101" t="s">
        <v>55</v>
      </c>
    </row>
    <row r="35" ht="144.75" spans="1:8">
      <c r="A35" s="47" t="s">
        <v>56</v>
      </c>
      <c r="B35" s="41">
        <v>2</v>
      </c>
      <c r="C35" s="59">
        <v>2</v>
      </c>
      <c r="D35" s="46">
        <f t="shared" si="3"/>
        <v>1</v>
      </c>
      <c r="E35" s="60" t="s">
        <v>57</v>
      </c>
      <c r="F35" s="45">
        <f t="shared" si="2"/>
        <v>2</v>
      </c>
      <c r="G35" s="46">
        <f t="shared" si="0"/>
        <v>1</v>
      </c>
      <c r="H35" s="60" t="s">
        <v>57</v>
      </c>
    </row>
    <row r="36" ht="108.75" spans="1:8">
      <c r="A36" s="47" t="s">
        <v>58</v>
      </c>
      <c r="B36" s="41">
        <v>2</v>
      </c>
      <c r="C36" s="59">
        <v>2</v>
      </c>
      <c r="D36" s="46">
        <f t="shared" si="3"/>
        <v>1</v>
      </c>
      <c r="E36" s="99" t="s">
        <v>59</v>
      </c>
      <c r="F36" s="45">
        <f t="shared" si="2"/>
        <v>2</v>
      </c>
      <c r="G36" s="46">
        <f t="shared" si="0"/>
        <v>1</v>
      </c>
      <c r="H36" s="99" t="s">
        <v>59</v>
      </c>
    </row>
    <row r="37" ht="48.6" customHeight="1" spans="1:8">
      <c r="A37" s="47" t="s">
        <v>60</v>
      </c>
      <c r="B37" s="41">
        <v>2</v>
      </c>
      <c r="C37" s="59">
        <v>0</v>
      </c>
      <c r="D37" s="46">
        <f t="shared" si="3"/>
        <v>0</v>
      </c>
      <c r="E37" s="53"/>
      <c r="F37" s="45">
        <f t="shared" si="2"/>
        <v>0</v>
      </c>
      <c r="G37" s="46">
        <f t="shared" si="0"/>
        <v>0</v>
      </c>
      <c r="H37" s="53"/>
    </row>
    <row r="38" ht="32.25" spans="1:8">
      <c r="A38" s="32" t="s">
        <v>61</v>
      </c>
      <c r="B38" s="33">
        <v>8</v>
      </c>
      <c r="C38" s="37">
        <f>IF(SUM(C39:C42)&gt;8,"8",SUM(C39:C42))</f>
        <v>8</v>
      </c>
      <c r="D38" s="38">
        <f>C38/B38</f>
        <v>1</v>
      </c>
      <c r="E38" s="51"/>
      <c r="F38" s="37">
        <f t="shared" si="2"/>
        <v>8</v>
      </c>
      <c r="G38" s="38">
        <f t="shared" si="0"/>
        <v>1</v>
      </c>
      <c r="H38" s="51"/>
    </row>
    <row r="39" ht="72.75" spans="1:8">
      <c r="A39" s="47" t="s">
        <v>62</v>
      </c>
      <c r="B39" s="41">
        <v>2</v>
      </c>
      <c r="C39" s="57">
        <v>2</v>
      </c>
      <c r="D39" s="46">
        <f>IF(C39/B39&gt;1,"100%",C39/B39)</f>
        <v>1</v>
      </c>
      <c r="E39" s="100" t="s">
        <v>63</v>
      </c>
      <c r="F39" s="45">
        <f t="shared" si="2"/>
        <v>2</v>
      </c>
      <c r="G39" s="46">
        <f t="shared" si="0"/>
        <v>1</v>
      </c>
      <c r="H39" s="100" t="s">
        <v>63</v>
      </c>
    </row>
    <row r="40" ht="192.75" spans="1:8">
      <c r="A40" s="47" t="s">
        <v>64</v>
      </c>
      <c r="B40" s="41">
        <v>2</v>
      </c>
      <c r="C40" s="59">
        <v>2</v>
      </c>
      <c r="D40" s="46">
        <f t="shared" ref="D40:D42" si="4">IF(C40/B40&gt;1,"100%",C40/B40)</f>
        <v>1</v>
      </c>
      <c r="E40" s="60" t="s">
        <v>65</v>
      </c>
      <c r="F40" s="45">
        <f t="shared" si="2"/>
        <v>2</v>
      </c>
      <c r="G40" s="46">
        <f t="shared" si="0"/>
        <v>1</v>
      </c>
      <c r="H40" s="60" t="s">
        <v>65</v>
      </c>
    </row>
    <row r="41" ht="49.5" customHeight="1" spans="1:8">
      <c r="A41" s="47" t="s">
        <v>66</v>
      </c>
      <c r="B41" s="41">
        <v>2</v>
      </c>
      <c r="C41" s="59">
        <v>2</v>
      </c>
      <c r="D41" s="46">
        <f t="shared" si="4"/>
        <v>1</v>
      </c>
      <c r="E41" s="101" t="s">
        <v>67</v>
      </c>
      <c r="F41" s="45">
        <f t="shared" si="2"/>
        <v>2</v>
      </c>
      <c r="G41" s="46">
        <f t="shared" si="0"/>
        <v>1</v>
      </c>
      <c r="H41" s="101" t="s">
        <v>68</v>
      </c>
    </row>
    <row r="42" ht="108" customHeight="1" spans="1:8">
      <c r="A42" s="47" t="s">
        <v>69</v>
      </c>
      <c r="B42" s="41">
        <v>2</v>
      </c>
      <c r="C42" s="59">
        <v>2</v>
      </c>
      <c r="D42" s="46">
        <f t="shared" si="4"/>
        <v>1</v>
      </c>
      <c r="E42" s="60" t="s">
        <v>70</v>
      </c>
      <c r="F42" s="45">
        <f t="shared" si="2"/>
        <v>2</v>
      </c>
      <c r="G42" s="46">
        <f t="shared" si="0"/>
        <v>1</v>
      </c>
      <c r="H42" s="60" t="s">
        <v>70</v>
      </c>
    </row>
    <row r="43" ht="32.25" spans="1:8">
      <c r="A43" s="32" t="s">
        <v>71</v>
      </c>
      <c r="B43" s="33">
        <v>4</v>
      </c>
      <c r="C43" s="37">
        <f>IF(SUM(C44:C45)&gt;4,"4",SUM(C44:C45))</f>
        <v>4</v>
      </c>
      <c r="D43" s="38">
        <f>C43/B43</f>
        <v>1</v>
      </c>
      <c r="E43" s="51"/>
      <c r="F43" s="37">
        <f t="shared" si="2"/>
        <v>4</v>
      </c>
      <c r="G43" s="38">
        <f t="shared" si="0"/>
        <v>1</v>
      </c>
      <c r="H43" s="51"/>
    </row>
    <row r="44" ht="36.75" spans="1:8">
      <c r="A44" s="47" t="s">
        <v>72</v>
      </c>
      <c r="B44" s="41">
        <v>2</v>
      </c>
      <c r="C44" s="42">
        <v>2</v>
      </c>
      <c r="D44" s="46">
        <f>IF(C44/B44&gt;1,"100%",C44/B44)</f>
        <v>1</v>
      </c>
      <c r="E44" s="53" t="s">
        <v>73</v>
      </c>
      <c r="F44" s="45">
        <f t="shared" si="2"/>
        <v>2</v>
      </c>
      <c r="G44" s="46">
        <f t="shared" si="0"/>
        <v>1</v>
      </c>
      <c r="H44" s="99" t="s">
        <v>73</v>
      </c>
    </row>
    <row r="45" ht="180.95" customHeight="1" spans="1:8">
      <c r="A45" s="47" t="s">
        <v>74</v>
      </c>
      <c r="B45" s="41">
        <v>2</v>
      </c>
      <c r="C45" s="42">
        <v>2</v>
      </c>
      <c r="D45" s="46">
        <f>IF(C45/B45&gt;1,"100%",C45/B45)</f>
        <v>1</v>
      </c>
      <c r="E45" s="53" t="s">
        <v>75</v>
      </c>
      <c r="F45" s="45">
        <f t="shared" si="2"/>
        <v>2</v>
      </c>
      <c r="G45" s="46">
        <f t="shared" si="0"/>
        <v>1</v>
      </c>
      <c r="H45" s="53" t="s">
        <v>75</v>
      </c>
    </row>
    <row r="46" ht="16.5" spans="1:8">
      <c r="A46" s="32" t="s">
        <v>76</v>
      </c>
      <c r="B46" s="33">
        <v>4</v>
      </c>
      <c r="C46" s="37">
        <f>IF(SUM(C47:C48)&gt;4,"4",SUM(C47:C48))</f>
        <v>4</v>
      </c>
      <c r="D46" s="38">
        <f>C46/B46</f>
        <v>1</v>
      </c>
      <c r="E46" s="51"/>
      <c r="F46" s="37">
        <f t="shared" si="2"/>
        <v>4</v>
      </c>
      <c r="G46" s="38">
        <f t="shared" si="0"/>
        <v>1</v>
      </c>
      <c r="H46" s="51"/>
    </row>
    <row r="47" ht="96.75" spans="1:8">
      <c r="A47" s="47" t="s">
        <v>77</v>
      </c>
      <c r="B47" s="41">
        <v>2</v>
      </c>
      <c r="C47" s="42">
        <v>2</v>
      </c>
      <c r="D47" s="46">
        <f>IF(C47/B47&gt;1,"100%",C47/B47)</f>
        <v>1</v>
      </c>
      <c r="E47" s="58" t="s">
        <v>78</v>
      </c>
      <c r="F47" s="45">
        <f t="shared" si="2"/>
        <v>2</v>
      </c>
      <c r="G47" s="46">
        <f t="shared" si="0"/>
        <v>1</v>
      </c>
      <c r="H47" s="58" t="s">
        <v>78</v>
      </c>
    </row>
    <row r="48" ht="96.75" spans="1:8">
      <c r="A48" s="61" t="s">
        <v>79</v>
      </c>
      <c r="B48" s="41">
        <v>2</v>
      </c>
      <c r="C48" s="42">
        <v>2</v>
      </c>
      <c r="D48" s="46">
        <f>IF(C48/B48&gt;1,"100%",C48/B48)</f>
        <v>1</v>
      </c>
      <c r="E48" s="60" t="s">
        <v>80</v>
      </c>
      <c r="F48" s="45">
        <f t="shared" si="2"/>
        <v>2</v>
      </c>
      <c r="G48" s="46">
        <f t="shared" si="0"/>
        <v>1</v>
      </c>
      <c r="H48" s="60" t="s">
        <v>80</v>
      </c>
    </row>
    <row r="49" ht="32.25" spans="1:8">
      <c r="A49" s="32" t="s">
        <v>81</v>
      </c>
      <c r="B49" s="33">
        <v>4</v>
      </c>
      <c r="C49" s="37">
        <f>IF(SUM(C50:C51)&gt;4,"4",SUM(C50:C51))</f>
        <v>4</v>
      </c>
      <c r="D49" s="38">
        <f>C49/B49</f>
        <v>1</v>
      </c>
      <c r="E49" s="51"/>
      <c r="F49" s="37">
        <f t="shared" si="2"/>
        <v>4</v>
      </c>
      <c r="G49" s="38">
        <f t="shared" si="0"/>
        <v>1</v>
      </c>
      <c r="H49" s="51"/>
    </row>
    <row r="50" ht="108.75" spans="1:8">
      <c r="A50" s="47" t="s">
        <v>82</v>
      </c>
      <c r="B50" s="41">
        <v>2</v>
      </c>
      <c r="C50" s="42">
        <v>2</v>
      </c>
      <c r="D50" s="46">
        <f>IF(C50/B50&gt;1,"100%",C50/B50)</f>
        <v>1</v>
      </c>
      <c r="E50" s="100" t="s">
        <v>83</v>
      </c>
      <c r="F50" s="45">
        <f t="shared" si="2"/>
        <v>2</v>
      </c>
      <c r="G50" s="46">
        <f t="shared" si="0"/>
        <v>1</v>
      </c>
      <c r="H50" s="100" t="s">
        <v>83</v>
      </c>
    </row>
    <row r="51" ht="78.95" customHeight="1" spans="1:8">
      <c r="A51" s="47" t="s">
        <v>84</v>
      </c>
      <c r="B51" s="41">
        <v>2</v>
      </c>
      <c r="C51" s="42">
        <v>2</v>
      </c>
      <c r="D51" s="46">
        <f>IF(C51/B51&gt;1,"100%",C51/B51)</f>
        <v>1</v>
      </c>
      <c r="E51" s="101" t="s">
        <v>83</v>
      </c>
      <c r="F51" s="45">
        <f t="shared" si="2"/>
        <v>2</v>
      </c>
      <c r="G51" s="46">
        <f t="shared" si="0"/>
        <v>1</v>
      </c>
      <c r="H51" s="101" t="s">
        <v>83</v>
      </c>
    </row>
    <row r="52" ht="32.25" spans="1:8">
      <c r="A52" s="62" t="s">
        <v>85</v>
      </c>
      <c r="B52" s="33">
        <v>8</v>
      </c>
      <c r="C52" s="37">
        <f>IF(SUM(C53:C56)&gt;8,"8",SUM(C53:C56))</f>
        <v>8</v>
      </c>
      <c r="D52" s="38">
        <f>C52/B52</f>
        <v>1</v>
      </c>
      <c r="E52" s="51"/>
      <c r="F52" s="37">
        <f t="shared" si="2"/>
        <v>8</v>
      </c>
      <c r="G52" s="38">
        <f t="shared" si="0"/>
        <v>1</v>
      </c>
      <c r="H52" s="51"/>
    </row>
    <row r="53" ht="66.95" customHeight="1" spans="1:8">
      <c r="A53" s="47" t="s">
        <v>86</v>
      </c>
      <c r="B53" s="41">
        <v>2</v>
      </c>
      <c r="C53" s="42">
        <v>2</v>
      </c>
      <c r="D53" s="46">
        <f>IF(C53/B53&gt;1,"100%",C53/B53)</f>
        <v>1</v>
      </c>
      <c r="E53" s="58" t="s">
        <v>87</v>
      </c>
      <c r="F53" s="45">
        <f t="shared" si="2"/>
        <v>2</v>
      </c>
      <c r="G53" s="46">
        <f t="shared" si="0"/>
        <v>1</v>
      </c>
      <c r="H53" s="58" t="s">
        <v>87</v>
      </c>
    </row>
    <row r="54" ht="92.1" customHeight="1" spans="1:8">
      <c r="A54" s="47" t="s">
        <v>88</v>
      </c>
      <c r="B54" s="41">
        <v>2</v>
      </c>
      <c r="C54" s="42">
        <v>2</v>
      </c>
      <c r="D54" s="46">
        <f t="shared" ref="D54:D56" si="5">IF(C54/B54&gt;1,"100%",C54/B54)</f>
        <v>1</v>
      </c>
      <c r="E54" s="63" t="s">
        <v>89</v>
      </c>
      <c r="F54" s="45">
        <f t="shared" si="2"/>
        <v>2</v>
      </c>
      <c r="G54" s="46">
        <f t="shared" si="0"/>
        <v>1</v>
      </c>
      <c r="H54" s="63" t="s">
        <v>89</v>
      </c>
    </row>
    <row r="55" ht="48.75" spans="1:8">
      <c r="A55" s="47" t="s">
        <v>90</v>
      </c>
      <c r="B55" s="41">
        <v>2</v>
      </c>
      <c r="C55" s="42">
        <v>2</v>
      </c>
      <c r="D55" s="46">
        <f t="shared" si="5"/>
        <v>1</v>
      </c>
      <c r="E55" s="101" t="s">
        <v>91</v>
      </c>
      <c r="F55" s="45">
        <f t="shared" si="2"/>
        <v>2</v>
      </c>
      <c r="G55" s="46">
        <f t="shared" si="0"/>
        <v>1</v>
      </c>
      <c r="H55" s="60" t="s">
        <v>91</v>
      </c>
    </row>
    <row r="56" ht="300.75" spans="1:8">
      <c r="A56" s="47" t="s">
        <v>92</v>
      </c>
      <c r="B56" s="41">
        <v>2</v>
      </c>
      <c r="C56" s="42">
        <v>2</v>
      </c>
      <c r="D56" s="46">
        <f t="shared" si="5"/>
        <v>1</v>
      </c>
      <c r="E56" s="101" t="s">
        <v>93</v>
      </c>
      <c r="F56" s="45">
        <f t="shared" si="2"/>
        <v>2</v>
      </c>
      <c r="G56" s="46">
        <f t="shared" si="0"/>
        <v>1</v>
      </c>
      <c r="H56" s="101" t="s">
        <v>93</v>
      </c>
    </row>
    <row r="57" ht="32.25" spans="1:8">
      <c r="A57" s="32" t="s">
        <v>94</v>
      </c>
      <c r="B57" s="33">
        <v>4</v>
      </c>
      <c r="C57" s="37">
        <f>IF(SUM(C58:C59)&gt;4,"4",SUM(C58:C59))</f>
        <v>4</v>
      </c>
      <c r="D57" s="38">
        <f>C57/B57</f>
        <v>1</v>
      </c>
      <c r="E57" s="63"/>
      <c r="F57" s="37">
        <f t="shared" si="2"/>
        <v>4</v>
      </c>
      <c r="G57" s="38">
        <f t="shared" si="0"/>
        <v>1</v>
      </c>
      <c r="H57" s="63"/>
    </row>
    <row r="58" ht="216.75" spans="1:8">
      <c r="A58" s="47" t="s">
        <v>95</v>
      </c>
      <c r="B58" s="41">
        <v>2</v>
      </c>
      <c r="C58" s="42">
        <v>2</v>
      </c>
      <c r="D58" s="46">
        <f>IF(C58/B58&gt;1,"100%",C58/B58)</f>
        <v>1</v>
      </c>
      <c r="E58" s="58" t="s">
        <v>96</v>
      </c>
      <c r="F58" s="45">
        <f t="shared" si="2"/>
        <v>2</v>
      </c>
      <c r="G58" s="46">
        <f t="shared" si="0"/>
        <v>1</v>
      </c>
      <c r="H58" s="58" t="s">
        <v>96</v>
      </c>
    </row>
    <row r="59" ht="60.75" spans="1:8">
      <c r="A59" s="47" t="s">
        <v>97</v>
      </c>
      <c r="B59" s="41">
        <v>2</v>
      </c>
      <c r="C59" s="42">
        <v>2</v>
      </c>
      <c r="D59" s="46">
        <f>IF(C59/B59&gt;1,"100%",C59/B59)</f>
        <v>1</v>
      </c>
      <c r="E59" s="64" t="s">
        <v>98</v>
      </c>
      <c r="F59" s="45">
        <f t="shared" si="2"/>
        <v>2</v>
      </c>
      <c r="G59" s="46">
        <f t="shared" si="0"/>
        <v>1</v>
      </c>
      <c r="H59" s="64" t="s">
        <v>98</v>
      </c>
    </row>
    <row r="60" ht="16.5" spans="1:8">
      <c r="A60" s="65" t="s">
        <v>99</v>
      </c>
      <c r="B60" s="33">
        <v>4</v>
      </c>
      <c r="C60" s="37">
        <f>IF(SUM(C61:C62)&gt;4,"4",SUM(C61:C62))</f>
        <v>2</v>
      </c>
      <c r="D60" s="38">
        <f>C60/B60</f>
        <v>0.5</v>
      </c>
      <c r="E60" s="51"/>
      <c r="F60" s="37">
        <f t="shared" si="2"/>
        <v>2</v>
      </c>
      <c r="G60" s="38">
        <f t="shared" si="0"/>
        <v>0.5</v>
      </c>
      <c r="H60" s="51"/>
    </row>
    <row r="61" ht="51.95" customHeight="1" spans="1:8">
      <c r="A61" s="66" t="s">
        <v>100</v>
      </c>
      <c r="B61" s="41">
        <v>2</v>
      </c>
      <c r="C61" s="42">
        <v>2</v>
      </c>
      <c r="D61" s="46">
        <f>IF(C61/B61&gt;1,"100%",C61/B61)</f>
        <v>1</v>
      </c>
      <c r="E61" s="102" t="s">
        <v>101</v>
      </c>
      <c r="F61" s="45">
        <f t="shared" si="2"/>
        <v>2</v>
      </c>
      <c r="G61" s="46">
        <f t="shared" si="0"/>
        <v>1</v>
      </c>
      <c r="H61" s="102" t="s">
        <v>101</v>
      </c>
    </row>
    <row r="62" ht="72.75" spans="1:8">
      <c r="A62" s="68" t="s">
        <v>102</v>
      </c>
      <c r="B62" s="41">
        <v>2</v>
      </c>
      <c r="C62" s="42">
        <v>0</v>
      </c>
      <c r="D62" s="46">
        <f>IF(C62/B62&gt;1,"100%",C62/B62)</f>
        <v>0</v>
      </c>
      <c r="E62" s="53"/>
      <c r="F62" s="45">
        <f t="shared" si="2"/>
        <v>0</v>
      </c>
      <c r="G62" s="46">
        <f t="shared" si="0"/>
        <v>0</v>
      </c>
      <c r="H62" s="53"/>
    </row>
    <row r="63" ht="32.25" spans="1:8">
      <c r="A63" s="69" t="s">
        <v>103</v>
      </c>
      <c r="B63" s="25">
        <v>16</v>
      </c>
      <c r="C63" s="29">
        <f>ROUND(C64+C69+C72,0)</f>
        <v>6</v>
      </c>
      <c r="D63" s="30">
        <f>C63/$B$63</f>
        <v>0.375</v>
      </c>
      <c r="E63" s="54"/>
      <c r="F63" s="29">
        <f t="shared" si="2"/>
        <v>6</v>
      </c>
      <c r="G63" s="30">
        <f t="shared" si="0"/>
        <v>0.375</v>
      </c>
      <c r="H63" s="54"/>
    </row>
    <row r="64" ht="32.25" spans="1:8">
      <c r="A64" s="65" t="s">
        <v>104</v>
      </c>
      <c r="B64" s="33">
        <v>8</v>
      </c>
      <c r="C64" s="37">
        <f>IF(SUM(C65:C68)&gt;8,"8",SUM(C65:C68))</f>
        <v>6</v>
      </c>
      <c r="D64" s="38">
        <f>C64/B64</f>
        <v>0.75</v>
      </c>
      <c r="E64" s="51"/>
      <c r="F64" s="37">
        <f t="shared" si="2"/>
        <v>6</v>
      </c>
      <c r="G64" s="38">
        <f t="shared" si="0"/>
        <v>0.75</v>
      </c>
      <c r="H64" s="51"/>
    </row>
    <row r="65" ht="120.75" spans="1:8">
      <c r="A65" s="70" t="s">
        <v>105</v>
      </c>
      <c r="B65" s="41">
        <v>2</v>
      </c>
      <c r="C65" s="42">
        <v>2</v>
      </c>
      <c r="D65" s="46">
        <f>IF(C65/B65&gt;1,"100%",C65/B65)</f>
        <v>1</v>
      </c>
      <c r="E65" s="71" t="s">
        <v>106</v>
      </c>
      <c r="F65" s="45">
        <f t="shared" si="2"/>
        <v>2</v>
      </c>
      <c r="G65" s="46">
        <f t="shared" si="0"/>
        <v>1</v>
      </c>
      <c r="H65" s="71" t="s">
        <v>106</v>
      </c>
    </row>
    <row r="66" ht="16.5" spans="1:8">
      <c r="A66" s="70" t="s">
        <v>107</v>
      </c>
      <c r="B66" s="41">
        <v>2</v>
      </c>
      <c r="C66" s="42">
        <v>0</v>
      </c>
      <c r="D66" s="46">
        <f t="shared" ref="D66:D68" si="6">IF(C66/B66&gt;1,"100%",C66/B66)</f>
        <v>0</v>
      </c>
      <c r="E66" s="71"/>
      <c r="F66" s="45">
        <f t="shared" si="2"/>
        <v>0</v>
      </c>
      <c r="G66" s="46">
        <f t="shared" si="0"/>
        <v>0</v>
      </c>
      <c r="H66" s="71"/>
    </row>
    <row r="67" ht="108.75" spans="1:8">
      <c r="A67" s="70" t="s">
        <v>108</v>
      </c>
      <c r="B67" s="41">
        <v>2</v>
      </c>
      <c r="C67" s="42">
        <v>2</v>
      </c>
      <c r="D67" s="46">
        <f t="shared" si="6"/>
        <v>1</v>
      </c>
      <c r="E67" s="72" t="s">
        <v>109</v>
      </c>
      <c r="F67" s="45">
        <f t="shared" si="2"/>
        <v>2</v>
      </c>
      <c r="G67" s="46">
        <f t="shared" si="0"/>
        <v>1</v>
      </c>
      <c r="H67" s="72" t="s">
        <v>109</v>
      </c>
    </row>
    <row r="68" ht="54" customHeight="1" spans="1:8">
      <c r="A68" s="70" t="s">
        <v>110</v>
      </c>
      <c r="B68" s="41">
        <v>2</v>
      </c>
      <c r="C68" s="42">
        <v>2</v>
      </c>
      <c r="D68" s="46">
        <f t="shared" si="6"/>
        <v>1</v>
      </c>
      <c r="E68" s="103" t="s">
        <v>111</v>
      </c>
      <c r="F68" s="45">
        <f t="shared" si="2"/>
        <v>2</v>
      </c>
      <c r="G68" s="46">
        <f t="shared" si="0"/>
        <v>1</v>
      </c>
      <c r="H68" s="103" t="s">
        <v>111</v>
      </c>
    </row>
    <row r="69" ht="32.25" spans="1:8">
      <c r="A69" s="65" t="s">
        <v>112</v>
      </c>
      <c r="B69" s="33">
        <v>4</v>
      </c>
      <c r="C69" s="37">
        <v>0</v>
      </c>
      <c r="D69" s="38">
        <f>C69/B69</f>
        <v>0</v>
      </c>
      <c r="E69" s="51"/>
      <c r="F69" s="37">
        <v>0</v>
      </c>
      <c r="G69" s="38">
        <f t="shared" si="0"/>
        <v>0</v>
      </c>
      <c r="H69" s="73"/>
    </row>
    <row r="70" ht="24.75" spans="1:8">
      <c r="A70" s="70" t="s">
        <v>113</v>
      </c>
      <c r="B70" s="41">
        <v>2</v>
      </c>
      <c r="C70" s="42">
        <v>0</v>
      </c>
      <c r="D70" s="46">
        <f>IF(C70/B70&gt;1,"100%",C70/B70)</f>
        <v>0</v>
      </c>
      <c r="E70" s="67"/>
      <c r="F70" s="45">
        <v>0</v>
      </c>
      <c r="G70" s="74">
        <f t="shared" si="0"/>
        <v>0</v>
      </c>
      <c r="H70" s="75"/>
    </row>
    <row r="71" ht="24.75" spans="1:8">
      <c r="A71" s="70" t="s">
        <v>114</v>
      </c>
      <c r="B71" s="41">
        <v>2</v>
      </c>
      <c r="C71" s="42">
        <v>0</v>
      </c>
      <c r="D71" s="46">
        <f>IF(C71/B71&gt;1,"100%",C71/B71)</f>
        <v>0</v>
      </c>
      <c r="E71" s="53"/>
      <c r="F71" s="45">
        <f t="shared" si="2"/>
        <v>0</v>
      </c>
      <c r="G71" s="46">
        <f t="shared" si="0"/>
        <v>0</v>
      </c>
      <c r="H71" s="76"/>
    </row>
    <row r="72" ht="16.5" spans="1:8">
      <c r="A72" s="65" t="s">
        <v>115</v>
      </c>
      <c r="B72" s="33">
        <v>4</v>
      </c>
      <c r="C72" s="37">
        <v>0</v>
      </c>
      <c r="D72" s="38">
        <f>C72/B72</f>
        <v>0</v>
      </c>
      <c r="E72" s="51"/>
      <c r="F72" s="37">
        <v>0</v>
      </c>
      <c r="G72" s="38">
        <f t="shared" si="0"/>
        <v>0</v>
      </c>
      <c r="H72" s="51"/>
    </row>
    <row r="73" ht="105" customHeight="1" spans="1:8">
      <c r="A73" s="70" t="s">
        <v>116</v>
      </c>
      <c r="B73" s="41">
        <v>2</v>
      </c>
      <c r="C73" s="42">
        <v>0</v>
      </c>
      <c r="D73" s="46">
        <f>IF(C73/B73&gt;1,"100%",C73/B73)</f>
        <v>0</v>
      </c>
      <c r="E73" s="53"/>
      <c r="F73" s="45">
        <v>0</v>
      </c>
      <c r="G73" s="46">
        <f t="shared" si="0"/>
        <v>0</v>
      </c>
      <c r="H73" s="53"/>
    </row>
    <row r="74" ht="24.75" spans="1:7">
      <c r="A74" s="77" t="s">
        <v>117</v>
      </c>
      <c r="B74" s="41">
        <v>2</v>
      </c>
      <c r="C74" s="42">
        <v>0</v>
      </c>
      <c r="D74" s="46">
        <f>IF(C74/B74&gt;1,"100%",C74/B74)</f>
        <v>0</v>
      </c>
      <c r="F74" s="45">
        <f t="shared" si="2"/>
        <v>0</v>
      </c>
      <c r="G74" s="46">
        <f t="shared" si="0"/>
        <v>0</v>
      </c>
    </row>
    <row r="75" ht="16.5" spans="1:8">
      <c r="A75" s="78" t="s">
        <v>118</v>
      </c>
      <c r="B75" s="79">
        <v>86</v>
      </c>
      <c r="C75" s="80">
        <f>ROUND(C63+C27+C14,0)</f>
        <v>72</v>
      </c>
      <c r="D75" s="81">
        <f>C75/$B$75</f>
        <v>0.837209302325581</v>
      </c>
      <c r="E75" s="82"/>
      <c r="F75" s="80">
        <f>ROUND(F72+F63+F27+F14,0)</f>
        <v>72</v>
      </c>
      <c r="G75" s="81">
        <f t="shared" si="0"/>
        <v>0.837209302325581</v>
      </c>
      <c r="H75" s="83"/>
    </row>
    <row r="76" ht="16.5" spans="1:8">
      <c r="A76" s="78" t="s">
        <v>119</v>
      </c>
      <c r="B76" s="79">
        <v>100</v>
      </c>
      <c r="C76" s="84">
        <f>ROUND(B76*C75/B75,2)</f>
        <v>83.72</v>
      </c>
      <c r="D76" s="81">
        <f>C76/B76</f>
        <v>0.8372</v>
      </c>
      <c r="E76" s="85"/>
      <c r="F76" s="84">
        <f>ROUND(B76*F75/B75,2)</f>
        <v>83.72</v>
      </c>
      <c r="G76" s="81">
        <f t="shared" si="0"/>
        <v>0.8372</v>
      </c>
      <c r="H76" s="83"/>
    </row>
    <row r="77" ht="16.5" spans="1:8">
      <c r="A77" s="78" t="s">
        <v>120</v>
      </c>
      <c r="B77" s="86"/>
      <c r="C77" s="87" t="s">
        <v>121</v>
      </c>
      <c r="D77" s="88"/>
      <c r="E77" s="84"/>
      <c r="F77" s="87" t="s">
        <v>121</v>
      </c>
      <c r="G77" s="88"/>
      <c r="H77" s="89"/>
    </row>
    <row r="78" spans="1:12">
      <c r="A78" s="1"/>
      <c r="B78" s="1"/>
      <c r="C78" s="1"/>
      <c r="D78" s="1"/>
      <c r="E78" s="1"/>
      <c r="F78" s="1"/>
      <c r="G78" s="1"/>
      <c r="H78" s="1"/>
      <c r="I78" s="1"/>
      <c r="J78" s="1"/>
      <c r="K78" s="1"/>
      <c r="L78" s="1"/>
    </row>
    <row r="79" ht="59.45" customHeight="1" spans="1:12">
      <c r="A79" s="90" t="s">
        <v>122</v>
      </c>
      <c r="B79" s="90"/>
      <c r="C79" s="1"/>
      <c r="D79" s="91" t="s">
        <v>123</v>
      </c>
      <c r="E79" s="90"/>
      <c r="F79" s="90"/>
      <c r="G79" s="90"/>
      <c r="H79" s="90"/>
      <c r="I79" s="1"/>
      <c r="J79" s="1"/>
      <c r="K79" s="1"/>
      <c r="L79" s="1"/>
    </row>
    <row r="80" ht="16.5" spans="1:12">
      <c r="A80" s="92"/>
      <c r="B80" s="93"/>
      <c r="C80" s="93"/>
      <c r="D80" s="1"/>
      <c r="E80" s="1"/>
      <c r="F80" s="1"/>
      <c r="G80" s="1"/>
      <c r="H80" s="1"/>
      <c r="I80" s="1"/>
      <c r="J80" s="1"/>
      <c r="K80" s="1"/>
      <c r="L80" s="1"/>
    </row>
    <row r="81" spans="1:12">
      <c r="A81" s="1"/>
      <c r="B81" s="1"/>
      <c r="C81" s="1"/>
      <c r="D81" s="1"/>
      <c r="E81" s="1"/>
      <c r="F81" s="1"/>
      <c r="G81" s="1"/>
      <c r="H81" s="1"/>
      <c r="I81" s="1"/>
      <c r="J81" s="1"/>
      <c r="K81" s="1"/>
      <c r="L81" s="1"/>
    </row>
    <row r="82" spans="1:12">
      <c r="A82" s="1"/>
      <c r="B82" s="1"/>
      <c r="C82" s="1"/>
      <c r="D82" s="1"/>
      <c r="E82" s="1"/>
      <c r="F82" s="1"/>
      <c r="G82" s="1"/>
      <c r="H82" s="1"/>
      <c r="I82" s="1"/>
      <c r="J82" s="1"/>
      <c r="K82" s="1"/>
      <c r="L82" s="1"/>
    </row>
    <row r="83" ht="15.75" spans="1:12">
      <c r="A83" s="94" t="s">
        <v>124</v>
      </c>
      <c r="B83" s="94"/>
      <c r="C83" s="1"/>
      <c r="D83" s="95" t="s">
        <v>125</v>
      </c>
      <c r="E83" s="95"/>
      <c r="F83" s="95"/>
      <c r="G83" s="95"/>
      <c r="H83" s="95"/>
      <c r="I83" s="1"/>
      <c r="J83" s="1"/>
      <c r="K83" s="1"/>
      <c r="L83" s="1"/>
    </row>
    <row r="84" spans="1:12">
      <c r="A84" s="1"/>
      <c r="B84" s="1"/>
      <c r="C84" s="1"/>
      <c r="D84" s="1"/>
      <c r="E84" s="1"/>
      <c r="F84" s="1"/>
      <c r="G84" s="1"/>
      <c r="H84" s="1"/>
      <c r="I84" s="1"/>
      <c r="J84" s="1"/>
      <c r="K84" s="1"/>
      <c r="L84" s="1"/>
    </row>
    <row r="85" spans="1:12">
      <c r="A85" s="1"/>
      <c r="B85" s="1"/>
      <c r="C85" s="1"/>
      <c r="D85" s="1"/>
      <c r="E85" s="1"/>
      <c r="F85" s="1"/>
      <c r="G85" s="1"/>
      <c r="H85" s="1"/>
      <c r="I85" s="1"/>
      <c r="J85" s="1"/>
      <c r="K85" s="1"/>
      <c r="L85" s="1"/>
    </row>
    <row r="86" spans="1:12">
      <c r="A86" s="1"/>
      <c r="B86" s="1"/>
      <c r="C86" s="1"/>
      <c r="D86" s="1"/>
      <c r="E86" s="1"/>
      <c r="F86" s="1"/>
      <c r="G86" s="1"/>
      <c r="H86" s="1"/>
      <c r="I86" s="1"/>
      <c r="J86" s="1"/>
      <c r="K86" s="1"/>
      <c r="L86" s="1"/>
    </row>
    <row r="87" spans="1:12">
      <c r="A87" s="1"/>
      <c r="B87" s="1"/>
      <c r="C87" s="1"/>
      <c r="D87" s="1"/>
      <c r="E87" s="1"/>
      <c r="F87" s="1"/>
      <c r="G87" s="1"/>
      <c r="H87" s="1"/>
      <c r="I87" s="1"/>
      <c r="J87" s="1"/>
      <c r="K87" s="1"/>
      <c r="L87" s="1"/>
    </row>
    <row r="88" spans="1:12">
      <c r="A88" s="1"/>
      <c r="B88" s="1"/>
      <c r="C88" s="1"/>
      <c r="D88" s="1"/>
      <c r="E88" s="1"/>
      <c r="F88" s="1"/>
      <c r="G88" s="1"/>
      <c r="H88" s="1"/>
      <c r="I88" s="1"/>
      <c r="J88" s="1"/>
      <c r="K88" s="1"/>
      <c r="L88" s="1"/>
    </row>
    <row r="89" spans="1:12">
      <c r="A89" s="1"/>
      <c r="B89" s="1"/>
      <c r="C89" s="1"/>
      <c r="D89" s="1"/>
      <c r="E89" s="1"/>
      <c r="F89" s="1"/>
      <c r="G89" s="1"/>
      <c r="H89" s="1"/>
      <c r="I89" s="1"/>
      <c r="J89" s="1"/>
      <c r="K89" s="1"/>
      <c r="L89" s="1"/>
    </row>
    <row r="90" spans="1:12">
      <c r="A90" s="1"/>
      <c r="B90" s="1"/>
      <c r="C90" s="1"/>
      <c r="D90" s="1"/>
      <c r="E90" s="1"/>
      <c r="F90" s="1"/>
      <c r="G90" s="1"/>
      <c r="H90" s="1"/>
      <c r="I90" s="1"/>
      <c r="J90" s="1"/>
      <c r="K90" s="1"/>
      <c r="L90" s="1"/>
    </row>
    <row r="91" spans="1:12">
      <c r="A91" s="1"/>
      <c r="B91" s="1"/>
      <c r="C91" s="1"/>
      <c r="D91" s="1"/>
      <c r="E91" s="1"/>
      <c r="F91" s="1"/>
      <c r="G91" s="1"/>
      <c r="H91" s="1"/>
      <c r="I91" s="1"/>
      <c r="J91" s="1"/>
      <c r="K91" s="1"/>
      <c r="L91" s="1"/>
    </row>
    <row r="92" spans="1:12">
      <c r="A92" s="1"/>
      <c r="B92" s="1"/>
      <c r="C92" s="1"/>
      <c r="D92" s="1"/>
      <c r="E92" s="1"/>
      <c r="F92" s="1"/>
      <c r="G92" s="1"/>
      <c r="H92" s="1"/>
      <c r="I92" s="1"/>
      <c r="J92" s="1"/>
      <c r="K92" s="1"/>
      <c r="L92" s="1"/>
    </row>
    <row r="93" spans="1:12">
      <c r="A93" s="1"/>
      <c r="B93" s="1"/>
      <c r="C93" s="1"/>
      <c r="D93" s="1"/>
      <c r="E93" s="1"/>
      <c r="F93" s="1"/>
      <c r="G93" s="1"/>
      <c r="H93" s="1"/>
      <c r="I93" s="1"/>
      <c r="J93" s="1"/>
      <c r="K93" s="1"/>
      <c r="L93" s="1"/>
    </row>
    <row r="94" spans="1:12">
      <c r="A94" s="1"/>
      <c r="B94" s="1"/>
      <c r="C94" s="1"/>
      <c r="D94" s="1"/>
      <c r="E94" s="1"/>
      <c r="F94" s="1"/>
      <c r="G94" s="1"/>
      <c r="H94" s="1"/>
      <c r="I94" s="1"/>
      <c r="J94" s="1"/>
      <c r="K94" s="1"/>
      <c r="L94" s="1"/>
    </row>
  </sheetData>
  <mergeCells count="14">
    <mergeCell ref="A5:H5"/>
    <mergeCell ref="B7:E7"/>
    <mergeCell ref="C12:E12"/>
    <mergeCell ref="F12:H12"/>
    <mergeCell ref="C77:D77"/>
    <mergeCell ref="F77:G77"/>
    <mergeCell ref="A79:B79"/>
    <mergeCell ref="D79:H79"/>
    <mergeCell ref="A83:B83"/>
    <mergeCell ref="D83:H83"/>
    <mergeCell ref="A12:A13"/>
    <mergeCell ref="B12:B13"/>
    <mergeCell ref="A1:B3"/>
    <mergeCell ref="C1:H2"/>
  </mergeCells>
  <hyperlinks>
    <hyperlink ref="A26" r:id="rId2" display=" Có năng lực ứng dụng công nghệ thông tin trong thực hiện nhiệm vụ của nhà giáo dạy trình độ cao đẳng theo yêu cầu vị trí việc làm do người đứng đầu cơ sở hoạt động giáo dục nghề nghiệp quy định.”"/>
    <hyperlink ref="A23" r:id="rId3" display="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10;  + Đối với giáo viên, giảng viên chuyên ngành ngoại ngữ Bậc 4 (B2) theo quy định tại Thông tư số 01/2014/TT-BGDĐT ngày 24/01/2014 của Bộ Giáo dục và Đào tạo ban hành Khung năng lực ngoại ngữ 6 bậc dùng cho Việt Nam hoặc tương đương trở lên"/>
  </hyperlinks>
  <pageMargins left="0.34" right="0.22" top="0.75" bottom="0.75" header="0.3" footer="0.3"/>
  <pageSetup paperSize="9" orientation="portrait"/>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
  <sheetViews>
    <sheetView workbookViewId="0">
      <selection activeCell="A2" sqref="A2"/>
    </sheetView>
  </sheetViews>
  <sheetFormatPr defaultColWidth="9" defaultRowHeight="15"/>
  <sheetData/>
  <dataValidations count="1">
    <dataValidation type="decimal" operator="between" allowBlank="1" showInputMessage="1" showErrorMessage="1" sqref="A1:A5">
      <formula1>0</formula1>
      <formula2>2</formula2>
    </dataValidation>
  </dataValidation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
  <sheetViews>
    <sheetView workbookViewId="0">
      <selection activeCell="A1" sqref="A1"/>
    </sheetView>
  </sheetViews>
  <sheetFormatPr defaultColWidth="9" defaultRowHeight="1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GV</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ongoc</cp:lastModifiedBy>
  <dcterms:created xsi:type="dcterms:W3CDTF">2018-07-06T09:47:00Z</dcterms:created>
  <cp:lastPrinted>2024-05-03T00:32:00Z</cp:lastPrinted>
  <dcterms:modified xsi:type="dcterms:W3CDTF">2024-06-04T00:41:09Z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F86178FE1F574FCE841D2EAE2A4F0BBE_12</vt:lpwstr>
  </property>
  <property fmtid="{D5CDD505-2E9C-101B-9397-08002B2CF9AE}" pid="3" name="KSOProductBuildVer">
    <vt:lpwstr>1033-12.2.0.16909</vt:lpwstr>
  </property>
</Properties>
</file>