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3-24\"/>
    </mc:Choice>
  </mc:AlternateContent>
  <bookViews>
    <workbookView xWindow="-105" yWindow="-105" windowWidth="19425" windowHeight="1042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11" i="6" l="1"/>
  <c r="AD15" i="6" l="1"/>
  <c r="AD16" i="6"/>
  <c r="G16" i="2" s="1"/>
  <c r="AD17" i="6"/>
  <c r="G17" i="2" s="1"/>
  <c r="AD18" i="6"/>
  <c r="G18" i="2" s="1"/>
  <c r="AD19" i="6"/>
  <c r="G19" i="2" s="1"/>
  <c r="AD20" i="6"/>
  <c r="G20" i="2" s="1"/>
  <c r="AD21" i="6"/>
  <c r="G21" i="2" s="1"/>
  <c r="AD22" i="6"/>
  <c r="G22" i="2" s="1"/>
  <c r="AD23" i="6"/>
  <c r="G23" i="2" s="1"/>
  <c r="AD24" i="6"/>
  <c r="G24" i="2" s="1"/>
  <c r="AD25" i="6"/>
  <c r="G25" i="2" s="1"/>
  <c r="AD26" i="6"/>
  <c r="G26" i="2" s="1"/>
  <c r="AD27" i="6"/>
  <c r="G27" i="2" s="1"/>
  <c r="AD28" i="6"/>
  <c r="G28" i="2" s="1"/>
  <c r="AD29" i="6"/>
  <c r="G29" i="2" s="1"/>
  <c r="AD30" i="6"/>
  <c r="G30" i="2" s="1"/>
  <c r="AD31" i="6"/>
  <c r="G31" i="2" s="1"/>
  <c r="AD32" i="6"/>
  <c r="G32" i="2" s="1"/>
  <c r="AD33" i="6"/>
  <c r="G33" i="2" s="1"/>
  <c r="S29" i="6"/>
  <c r="F29" i="2" s="1"/>
  <c r="S30" i="6"/>
  <c r="F30" i="2" s="1"/>
  <c r="S31" i="6"/>
  <c r="S32" i="6"/>
  <c r="F32" i="2" s="1"/>
  <c r="S33" i="6"/>
  <c r="F33" i="2" s="1"/>
  <c r="S20" i="6"/>
  <c r="F20" i="2" s="1"/>
  <c r="S21" i="6"/>
  <c r="F21" i="2" s="1"/>
  <c r="S22" i="6"/>
  <c r="F22" i="2" s="1"/>
  <c r="S23" i="6"/>
  <c r="F23" i="2" s="1"/>
  <c r="S24" i="6"/>
  <c r="F24" i="2" s="1"/>
  <c r="S25" i="6"/>
  <c r="F25" i="2" s="1"/>
  <c r="S26" i="6"/>
  <c r="F26" i="2" s="1"/>
  <c r="S27" i="6"/>
  <c r="F27" i="2" s="1"/>
  <c r="S28" i="6"/>
  <c r="F28" i="2" s="1"/>
  <c r="S15" i="6"/>
  <c r="S16" i="6"/>
  <c r="F16" i="2" s="1"/>
  <c r="S17" i="6"/>
  <c r="F17" i="2" s="1"/>
  <c r="S18" i="6"/>
  <c r="F18" i="2" s="1"/>
  <c r="S19" i="6"/>
  <c r="F19" i="2" s="1"/>
  <c r="F31" i="2"/>
  <c r="AD37" i="6" l="1"/>
  <c r="S37" i="6"/>
  <c r="F54" i="2" l="1"/>
  <c r="F45" i="2"/>
  <c r="G45" i="2" s="1"/>
  <c r="AD36" i="6"/>
  <c r="S36" i="6"/>
  <c r="AD34" i="6"/>
  <c r="S34" i="6"/>
  <c r="G36" i="2" l="1"/>
  <c r="G15" i="2"/>
  <c r="G34" i="2"/>
  <c r="F15" i="2"/>
  <c r="F34" i="2"/>
  <c r="F36" i="2"/>
  <c r="G54" i="2"/>
  <c r="F53" i="2"/>
  <c r="G53" i="2" s="1"/>
  <c r="F52" i="2"/>
  <c r="G52" i="2" s="1"/>
  <c r="F51" i="2"/>
  <c r="G51" i="2" s="1"/>
  <c r="F50" i="2"/>
  <c r="G50" i="2" s="1"/>
  <c r="F49" i="2"/>
  <c r="G49" i="2" s="1"/>
  <c r="F48" i="2"/>
  <c r="G48" i="2" s="1"/>
  <c r="F47" i="2"/>
  <c r="G47" i="2" s="1"/>
  <c r="F46" i="2"/>
  <c r="G46" i="2" s="1"/>
  <c r="F44" i="2"/>
  <c r="D54" i="2"/>
  <c r="E54" i="2" s="1"/>
  <c r="D53" i="2"/>
  <c r="E53" i="2" s="1"/>
  <c r="D52" i="2"/>
  <c r="E52" i="2" s="1"/>
  <c r="D51" i="2"/>
  <c r="E51" i="2" s="1"/>
  <c r="D50" i="2"/>
  <c r="E50" i="2" s="1"/>
  <c r="D49" i="2"/>
  <c r="E49" i="2" s="1"/>
  <c r="D48" i="2"/>
  <c r="E48" i="2" s="1"/>
  <c r="D47" i="2"/>
  <c r="E47" i="2" s="1"/>
  <c r="D46" i="2"/>
  <c r="E46" i="2" s="1"/>
  <c r="D45" i="2"/>
  <c r="E45" i="2" s="1"/>
  <c r="D44" i="2"/>
  <c r="D55" i="2" l="1"/>
  <c r="E44" i="2"/>
  <c r="F55" i="2"/>
  <c r="G44" i="2"/>
  <c r="AD14" i="6"/>
  <c r="G14" i="2" s="1"/>
  <c r="AD38" i="6"/>
  <c r="G38" i="2" s="1"/>
  <c r="AD39" i="6"/>
  <c r="G39" i="2" s="1"/>
  <c r="AD40" i="6"/>
  <c r="S14" i="6"/>
  <c r="F14" i="2" s="1"/>
  <c r="S38" i="6"/>
  <c r="F38" i="2" s="1"/>
  <c r="S39" i="6"/>
  <c r="F39" i="2" s="1"/>
  <c r="S40" i="6"/>
  <c r="G40" i="2" l="1"/>
  <c r="F40" i="2"/>
  <c r="AD12" i="6"/>
  <c r="G12" i="2" s="1"/>
  <c r="AD35" i="6"/>
  <c r="S12" i="6"/>
  <c r="F12" i="2" s="1"/>
  <c r="S35" i="6"/>
  <c r="G11" i="2"/>
  <c r="S11" i="6"/>
  <c r="F11" i="2" s="1"/>
  <c r="G37" i="2" l="1"/>
  <c r="G35" i="2"/>
  <c r="F37" i="2"/>
  <c r="F35"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<sst xmlns="http://schemas.openxmlformats.org/spreadsheetml/2006/main" count="410" uniqueCount="187">
  <si>
    <t>01</t>
  </si>
  <si>
    <t>02</t>
  </si>
  <si>
    <t>TT</t>
  </si>
  <si>
    <t>Ghi chú</t>
  </si>
  <si>
    <t>TRƯỞNG ĐƠN VỊ</t>
  </si>
  <si>
    <t>TRƯỜNG CAO ĐẲNG LÝ TỰ TRỌNG</t>
  </si>
  <si>
    <t>THÀNH PHỐ HỒ CHÍ MINH</t>
  </si>
  <si>
    <t>Họ tên</t>
  </si>
  <si>
    <t>Xếp loại</t>
  </si>
  <si>
    <t>Lý do</t>
  </si>
  <si>
    <t>A2</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</si>
  <si>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</si>
  <si>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</si>
  <si>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</si>
  <si>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</si>
  <si>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</si>
  <si>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</si>
  <si>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</si>
  <si>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</si>
  <si>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</si>
  <si>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</si>
  <si>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</si>
  <si>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</si>
  <si>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</si>
  <si>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</si>
  <si>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</si>
  <si>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</si>
  <si>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</si>
  <si>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</si>
  <si>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</si>
  <si>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</si>
  <si>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</si>
  <si>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</si>
  <si>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</si>
  <si>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</si>
  <si>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</si>
  <si>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</si>
  <si>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</si>
  <si>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</si>
  <si>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</si>
  <si>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</si>
  <si>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</si>
  <si>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</si>
  <si>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</si>
  <si>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</si>
  <si>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</si>
  <si>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</si>
  <si>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</si>
  <si>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</si>
  <si>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</si>
  <si>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</si>
  <si>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</si>
  <si>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</si>
  <si>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</si>
  <si>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</si>
  <si>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</si>
  <si>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</si>
  <si>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</si>
  <si>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</si>
  <si>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</si>
  <si>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</si>
  <si>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</si>
  <si>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</si>
  <si>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</si>
  <si>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</si>
  <si>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</si>
  <si>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</si>
  <si>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</si>
  <si>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</si>
  <si>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</si>
  <si>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</si>
  <si>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</si>
  <si>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</si>
  <si>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</si>
  <si>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</si>
  <si>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</si>
  <si>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</si>
  <si>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</si>
  <si>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</si>
  <si>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</si>
  <si>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t>CHUNG TRẦN THẾ VINH</t>
  </si>
  <si>
    <t>Thành phố Hồ Chí Minh, ngày …. tháng…. năm 2024</t>
  </si>
  <si>
    <t>TPHCM, ngày …... tháng …… năm 2024</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</si>
  <si>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</si>
  <si>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</si>
  <si>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</si>
  <si>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</si>
  <si>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</si>
  <si>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</si>
  <si>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</si>
  <si>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</si>
  <si>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</si>
  <si>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</si>
  <si>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</si>
  <si>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</si>
  <si>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</si>
  <si>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</si>
  <si>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</si>
  <si>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</si>
  <si>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</si>
  <si>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</si>
  <si>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</si>
  <si>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</si>
  <si>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</si>
  <si>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</si>
  <si>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</si>
  <si>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</si>
  <si>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</si>
  <si>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</si>
  <si>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</si>
  <si>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</si>
  <si>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</si>
  <si>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</si>
  <si>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</si>
  <si>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</si>
  <si>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</si>
  <si>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</si>
  <si>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</si>
  <si>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</si>
  <si>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</si>
  <si>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</si>
  <si>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</si>
  <si>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</si>
  <si>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</si>
  <si>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</si>
  <si>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</si>
  <si>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</si>
  <si>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</si>
  <si>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</si>
  <si>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</si>
  <si>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</si>
  <si>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</si>
  <si>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</si>
  <si>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</si>
  <si>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</si>
  <si>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</si>
  <si>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</si>
  <si>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Nguyễn Duy Tân</t>
  </si>
  <si>
    <t>01012050</t>
  </si>
  <si>
    <t>Nguyễn Ngọc Hiệp</t>
  </si>
  <si>
    <t>01009006</t>
  </si>
  <si>
    <t>X</t>
  </si>
  <si>
    <t>Cập nhật thông tin trang Facebook giới thiệu các ngành nghề đào tạo của khoa năm 2024</t>
  </si>
  <si>
    <t>tốt</t>
  </si>
  <si>
    <t>Xây dựng chương trình CDIO ngành Công nghệ Kỹ thuật Cơ khí</t>
  </si>
  <si>
    <t>KHOA CƠ KHÍ</t>
  </si>
  <si>
    <r>
      <t xml:space="preserve">TRƯỜNG CAO ĐẲNG LÝ TỰ TRỌNG
 THÀNH PHỐ HỒ CHÍ MINH
</t>
    </r>
    <r>
      <rPr>
        <b/>
        <sz val="12"/>
        <rFont val="Times New Roman"/>
        <family val="1"/>
      </rPr>
      <t>KHOA CƠ KHÍ</t>
    </r>
  </si>
  <si>
    <t>Chủ trì CLB thiết kế Cơ khí vào chủ nhật hàng tuần</t>
  </si>
  <si>
    <t>P. Hồng</t>
  </si>
  <si>
    <t>A1</t>
  </si>
  <si>
    <t>Ban kiểm tra vệ sinh các xưởng thực hành ở khu L (hàng tháng)</t>
  </si>
  <si>
    <t>Hỗ trợ tư vấn tuyển sinh 03 trường (đợt 1)</t>
  </si>
  <si>
    <t>Hỗ trợ tư vấn tuyển sinh 03 trường (đợt 2)</t>
  </si>
  <si>
    <t>Hoài Sơn, Tuấn, Phương Hồng</t>
  </si>
  <si>
    <t>DANH SÁCH XẾP LOẠI THI ĐUA THÁNG 5/2024</t>
  </si>
  <si>
    <t>THỐNG KÊ CHI TIẾT KHỐI LƯỢNG CÔNG VIỆC THỰC HIỆN THÁNG 5/2024</t>
  </si>
  <si>
    <t>BẢNG TỔNG HỢP CÔNG VIỆC ĐỘT XUẤT ĐÃ THỰC HIỆN THÁNG 5/2024</t>
  </si>
  <si>
    <t xml:space="preserve">Vận động tài trợ 5 triệu mua quà tặng các trường tuyển sinh ở Hóc Môn </t>
  </si>
  <si>
    <t xml:space="preserve">  Hoài Sơn, Pháp, Khanh, Giang, Dũng, Huy, Yến Vũ, Thông.</t>
  </si>
  <si>
    <t xml:space="preserve"> 02 trường của phòng TS-ĐT và 1 trường ở Hóc Môn</t>
  </si>
  <si>
    <t>04 trường ở Hóc Môn</t>
  </si>
  <si>
    <t xml:space="preserve">Vận động tài trợ 5 triệu chi phí xe đi tuyển sinh các trường  ở Hóc Môn </t>
  </si>
  <si>
    <t>Hồng Phúc</t>
  </si>
  <si>
    <t>Vinh, Tuấn, Đình Khải</t>
  </si>
  <si>
    <t>Liên hệ các trường TPHT ở Hóc Môn</t>
  </si>
  <si>
    <t>Sửa chữa, bảo trì máy Tiện và máy Phay vạn năng</t>
  </si>
  <si>
    <t xml:space="preserve">Sửa chữa, bảo trì ổ dao các  máy Tiện ở xưởng Tiện 2 </t>
  </si>
  <si>
    <t xml:space="preserve">Sửa chữa bảo trì máy Tiện, Phay CNC </t>
  </si>
  <si>
    <t xml:space="preserve">Tổ chức Giải bóng đá cúp Hawel kết nối các DN </t>
  </si>
  <si>
    <t>Vinh, Hiệp, Tuấn, Phương Hồng, Pháp, Quang Khải, Chung</t>
  </si>
  <si>
    <t>Hỗ trợ tổ chức Giải bóng đá</t>
  </si>
  <si>
    <t>Phương Hồng</t>
  </si>
  <si>
    <t>Vinh, Hiệp</t>
  </si>
  <si>
    <t xml:space="preserve"> Vinh, Đình Khải, Tuấn, Hiệp, Hồng Phúc, Hoài Sơn, Pháp, Khanh, Giang, Dũng, Huy, Yến Vũ, Thông, Quang Khải, Phương Hồng</t>
  </si>
  <si>
    <t>Huy, Chung, Khanh, Dương Hồng</t>
  </si>
  <si>
    <t>Thanm gia thi Trang trí bánh kem</t>
  </si>
  <si>
    <t>Dũng, Thông, Hồng Phúc, Đình Khải, Pháp</t>
  </si>
  <si>
    <t>Huy, Phương Hồng, Tuấn, Hồng Phúc, Thanh Vũ, Vĩnh Phúc, Dũng, Dương Hồng, Khanh</t>
  </si>
  <si>
    <t>Khanh, Yến Vũ</t>
  </si>
  <si>
    <t xml:space="preserve"> Vinh, Tuấn, Huy, Dương Hồng, Yến Vũ</t>
  </si>
  <si>
    <t>Đình Khải, Pháp, Hiệp, Hoài Sơn</t>
  </si>
  <si>
    <t>Sơn kẻ vạch màu vàng theo tiêu chuẩn 5S ở xưởng CNC 1, 2, Cơ Điện</t>
  </si>
  <si>
    <t>Thanh Vũ, Vĩnh Phúc, Giang</t>
  </si>
  <si>
    <t>Làm mô hình học cụ (đồ gá kẹp chặt, bàn hàn).</t>
  </si>
  <si>
    <t>Vinh, Hồng Phúc, Dũng, Thông, Giang</t>
  </si>
  <si>
    <t>Ngày 06/05/2024 Tiết 1-5, 23T2-CNÔ1,
E1.2 - 01 dạy Thực hành Hàn, GV không đeo thẻ trong giờ dạy. Nhắc nhở GV lên lớp thực hiện đúng qui định.</t>
  </si>
  <si>
    <t>Ngày 5/16/2024, Sinh Hoạt Chủ Nhiệm lớp 22T4-CCK1. GV không điểm danh. Khoa nhắc nhở GV</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</si>
</sst>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164" fontId="27"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21" fillId="0" borderId="0" xfId="0" applyFont="1" applyAlignment="1">
      <alignment horizontal="center" vertical="center"/>
    </xf>
    <xf numFmtId="0" fontId="5" fillId="0" borderId="3" xfId="0" applyFont="1" applyBorder="1" applyAlignment="1">
      <alignment horizontal="left" vertical="center" wrapText="1"/>
    </xf>
    <xf numFmtId="0" fontId="5" fillId="0" borderId="1" xfId="0" applyFont="1" applyBorder="1" applyAlignment="1">
      <alignment horizontal="left" vertical="center"/>
    </xf>
    <xf numFmtId="0" fontId="2" fillId="0" borderId="4" xfId="0" applyFont="1" applyBorder="1" applyAlignment="1">
      <alignment horizontal="left" vertical="center"/>
    </xf>
    <xf numFmtId="0" fontId="5" fillId="0" borderId="1" xfId="0" applyFont="1" applyBorder="1" applyAlignment="1">
      <alignment vertical="center"/>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1" xfId="0" applyBorder="1" applyAlignment="1">
      <alignment horizontal="center" vertical="center"/>
    </xf>
    <xf numFmtId="0" fontId="20" fillId="0" borderId="1" xfId="1" applyFont="1" applyBorder="1" applyAlignment="1">
      <alignment horizontal="justify" vertical="center"/>
    </xf>
    <xf numFmtId="0" fontId="8" fillId="0" borderId="1" xfId="1" applyFont="1" applyBorder="1" applyAlignment="1">
      <alignment vertical="center" wrapText="1"/>
    </xf>
    <xf numFmtId="0" fontId="20" fillId="0" borderId="1" xfId="1" applyFont="1" applyBorder="1" applyAlignment="1">
      <alignment vertical="center" wrapText="1"/>
    </xf>
    <xf numFmtId="0" fontId="8" fillId="0" borderId="1" xfId="1" applyFont="1" applyBorder="1" applyAlignment="1">
      <alignment horizontal="center" vertical="center"/>
    </xf>
    <xf numFmtId="0" fontId="33" fillId="0" borderId="1" xfId="0" applyFont="1" applyBorder="1" applyAlignment="1">
      <alignment vertical="center"/>
    </xf>
    <xf numFmtId="0" fontId="33" fillId="0" borderId="1" xfId="0" applyFont="1" applyBorder="1" applyAlignment="1">
      <alignment vertical="center" wrapText="1"/>
    </xf>
    <xf numFmtId="0" fontId="33" fillId="0" borderId="1" xfId="0" applyFont="1" applyBorder="1" applyAlignment="1">
      <alignment horizontal="center" vertical="center"/>
    </xf>
    <xf numFmtId="0" fontId="8" fillId="0" borderId="1" xfId="1" applyFont="1" applyFill="1" applyBorder="1" applyAlignment="1">
      <alignment horizontal="justify" vertical="center"/>
    </xf>
    <xf numFmtId="0" fontId="8" fillId="0" borderId="1" xfId="1" applyFont="1" applyFill="1" applyBorder="1" applyAlignment="1">
      <alignment horizontal="center" vertical="center"/>
    </xf>
    <xf numFmtId="0" fontId="21"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0" fillId="0" borderId="0" xfId="0"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164" fontId="8" fillId="0" borderId="1" xfId="1" applyNumberFormat="1" applyFont="1" applyBorder="1" applyAlignment="1">
      <alignment vertical="center"/>
    </xf>
    <xf numFmtId="164" fontId="8" fillId="0" borderId="1" xfId="1" applyNumberFormat="1" applyFont="1" applyBorder="1" applyAlignment="1">
      <alignment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a:extLst>
            <a:ext uri="{FF2B5EF4-FFF2-40B4-BE49-F238E27FC236}">
              <a16:creationId xmlns:a16="http://schemas.microsoft.com/office/drawing/2014/main" xmlns="" id="{00000000-0008-0000-0000-000004000000}"/>
            </a:ext>
          </a:extLst>
        </xdr:cNvPr>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845484</xdr:colOff>
      <xdr:row>0</xdr:row>
      <xdr:rowOff>419100</xdr:rowOff>
    </xdr:from>
    <xdr:to>
      <xdr:col>6</xdr:col>
      <xdr:colOff>740709</xdr:colOff>
      <xdr:row>0</xdr:row>
      <xdr:rowOff>419100</xdr:rowOff>
    </xdr:to>
    <xdr:cxnSp macro="">
      <xdr:nvCxnSpPr>
        <xdr:cNvPr id="6" name="Straight Connector 5">
          <a:extLst>
            <a:ext uri="{FF2B5EF4-FFF2-40B4-BE49-F238E27FC236}">
              <a16:creationId xmlns:a16="http://schemas.microsoft.com/office/drawing/2014/main" xmlns="" id="{00000000-0008-0000-0000-000006000000}"/>
            </a:ext>
          </a:extLst>
        </xdr:cNvPr>
        <xdr:cNvCxnSpPr/>
      </xdr:nvCxnSpPr>
      <xdr:spPr>
        <a:xfrm>
          <a:off x="8487896" y="419100"/>
          <a:ext cx="16321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xmlns=""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92821</xdr:colOff>
      <xdr:row>3</xdr:row>
      <xdr:rowOff>70734</xdr:rowOff>
    </xdr:from>
    <xdr:to>
      <xdr:col>2</xdr:col>
      <xdr:colOff>674112</xdr:colOff>
      <xdr:row>3</xdr:row>
      <xdr:rowOff>70734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2331196" y="670809"/>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xmlns=""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zoomScale="85" zoomScaleNormal="85" workbookViewId="0">
      <selection activeCell="D20" sqref="D20"/>
    </sheetView>
  </sheetViews>
  <sheetFormatPr defaultColWidth="9.140625" defaultRowHeight="15" x14ac:dyDescent="0.25"/>
  <cols>
    <col min="1" max="1" width="15.42578125" style="32" customWidth="1"/>
    <col min="2" max="2" width="39.85546875" style="32" customWidth="1"/>
    <col min="3" max="3" width="15" style="2" customWidth="1"/>
    <col min="4" max="4" width="27.5703125" style="32" customWidth="1"/>
    <col min="5" max="5" width="16.85546875" style="32" customWidth="1"/>
    <col min="6" max="6" width="26" style="32" customWidth="1"/>
    <col min="7" max="7" width="23.7109375" style="32" customWidth="1"/>
    <col min="8" max="8" width="7.5703125" style="32" customWidth="1"/>
    <col min="9" max="16384" width="9.140625" style="32"/>
  </cols>
  <sheetData>
    <row r="1" spans="1:8" ht="46.5" customHeight="1" x14ac:dyDescent="0.25">
      <c r="A1" s="97" t="s">
        <v>146</v>
      </c>
      <c r="B1" s="97"/>
      <c r="C1" s="36"/>
      <c r="D1" s="36"/>
      <c r="E1" s="36"/>
      <c r="F1" s="98" t="s">
        <v>23</v>
      </c>
      <c r="G1" s="98"/>
      <c r="H1" s="31"/>
    </row>
    <row r="2" spans="1:8" ht="19.5" customHeight="1" x14ac:dyDescent="0.25">
      <c r="A2" s="36"/>
      <c r="B2" s="36"/>
      <c r="C2" s="36"/>
      <c r="D2" s="36"/>
      <c r="E2" s="36"/>
      <c r="F2" s="30"/>
      <c r="G2" s="41" t="s">
        <v>17</v>
      </c>
      <c r="H2" s="31"/>
    </row>
    <row r="3" spans="1:8" ht="44.25" customHeight="1" x14ac:dyDescent="0.25">
      <c r="A3" s="100" t="s">
        <v>156</v>
      </c>
      <c r="B3" s="96"/>
      <c r="C3" s="96"/>
      <c r="D3" s="96"/>
      <c r="E3" s="96"/>
      <c r="F3" s="96"/>
      <c r="G3" s="96"/>
      <c r="H3" s="33"/>
    </row>
    <row r="4" spans="1:8" ht="6" customHeight="1" x14ac:dyDescent="0.25">
      <c r="A4" s="96"/>
      <c r="B4" s="96"/>
      <c r="C4" s="96"/>
      <c r="D4" s="96"/>
      <c r="E4" s="96"/>
      <c r="F4" s="96"/>
      <c r="G4" s="96"/>
      <c r="H4" s="33"/>
    </row>
    <row r="5" spans="1:8" s="35" customFormat="1" ht="4.5" customHeight="1" x14ac:dyDescent="0.25">
      <c r="A5" s="34"/>
      <c r="B5" s="34"/>
      <c r="C5" s="34"/>
      <c r="D5" s="34"/>
      <c r="E5" s="34"/>
      <c r="F5" s="34"/>
      <c r="G5" s="34"/>
      <c r="H5" s="34"/>
    </row>
    <row r="6" spans="1:8" s="35" customFormat="1" ht="60" customHeight="1" x14ac:dyDescent="0.25">
      <c r="A6" s="46" t="s">
        <v>2</v>
      </c>
      <c r="B6" s="44" t="s">
        <v>22</v>
      </c>
      <c r="C6" s="44" t="s">
        <v>34</v>
      </c>
      <c r="D6" s="44" t="s">
        <v>35</v>
      </c>
      <c r="E6" s="44" t="s">
        <v>21</v>
      </c>
      <c r="F6" s="44" t="s">
        <v>36</v>
      </c>
      <c r="G6" s="16" t="s">
        <v>3</v>
      </c>
      <c r="H6" s="34"/>
    </row>
    <row r="7" spans="1:8" s="35" customFormat="1" ht="27" customHeight="1" x14ac:dyDescent="0.25">
      <c r="A7" s="46" t="s">
        <v>19</v>
      </c>
      <c r="B7" s="47" t="s">
        <v>73</v>
      </c>
      <c r="C7" s="46"/>
      <c r="D7" s="47"/>
      <c r="E7" s="47"/>
      <c r="F7" s="16"/>
      <c r="G7" s="16"/>
      <c r="H7" s="34"/>
    </row>
    <row r="8" spans="1:8" s="35" customFormat="1" ht="41.45" customHeight="1" x14ac:dyDescent="0.25">
      <c r="A8" s="48" t="s">
        <v>29</v>
      </c>
      <c r="B8" s="86" t="s">
        <v>144</v>
      </c>
      <c r="C8" s="89">
        <v>5</v>
      </c>
      <c r="D8" s="48" t="s">
        <v>163</v>
      </c>
      <c r="E8" s="48"/>
      <c r="F8" s="49" t="s">
        <v>143</v>
      </c>
      <c r="G8" s="49"/>
      <c r="H8" s="34"/>
    </row>
    <row r="9" spans="1:8" s="35" customFormat="1" ht="74.25" customHeight="1" x14ac:dyDescent="0.25">
      <c r="A9" s="48" t="s">
        <v>30</v>
      </c>
      <c r="B9" s="48" t="s">
        <v>151</v>
      </c>
      <c r="C9" s="89">
        <v>8</v>
      </c>
      <c r="D9" s="48" t="s">
        <v>158</v>
      </c>
      <c r="E9" s="90"/>
      <c r="F9" s="49" t="s">
        <v>143</v>
      </c>
      <c r="G9" s="147" t="s">
        <v>159</v>
      </c>
      <c r="H9" s="34"/>
    </row>
    <row r="10" spans="1:8" s="35" customFormat="1" ht="102.75" customHeight="1" x14ac:dyDescent="0.25">
      <c r="A10" s="48" t="s">
        <v>31</v>
      </c>
      <c r="B10" s="48" t="s">
        <v>152</v>
      </c>
      <c r="C10" s="89">
        <v>15</v>
      </c>
      <c r="D10" s="48" t="s">
        <v>173</v>
      </c>
      <c r="E10" s="48"/>
      <c r="F10" s="49" t="s">
        <v>143</v>
      </c>
      <c r="G10" s="146" t="s">
        <v>160</v>
      </c>
      <c r="H10" s="34"/>
    </row>
    <row r="11" spans="1:8" s="35" customFormat="1" ht="47.25" customHeight="1" x14ac:dyDescent="0.25">
      <c r="A11" s="48" t="s">
        <v>37</v>
      </c>
      <c r="B11" s="93" t="s">
        <v>157</v>
      </c>
      <c r="C11" s="94">
        <v>1</v>
      </c>
      <c r="D11" s="93" t="s">
        <v>162</v>
      </c>
      <c r="E11" s="48"/>
      <c r="F11" s="49" t="s">
        <v>143</v>
      </c>
      <c r="G11" s="146"/>
      <c r="H11" s="34"/>
    </row>
    <row r="12" spans="1:8" s="35" customFormat="1" ht="60" customHeight="1" x14ac:dyDescent="0.25">
      <c r="A12" s="48" t="s">
        <v>39</v>
      </c>
      <c r="B12" s="93" t="s">
        <v>161</v>
      </c>
      <c r="C12" s="94">
        <v>1</v>
      </c>
      <c r="D12" s="93" t="s">
        <v>171</v>
      </c>
      <c r="E12" s="48"/>
      <c r="F12" s="49" t="s">
        <v>143</v>
      </c>
      <c r="G12" s="146"/>
      <c r="H12" s="34"/>
    </row>
    <row r="13" spans="1:8" s="35" customFormat="1" ht="45" customHeight="1" x14ac:dyDescent="0.25">
      <c r="A13" s="48" t="s">
        <v>40</v>
      </c>
      <c r="B13" s="93" t="s">
        <v>168</v>
      </c>
      <c r="C13" s="94">
        <v>1</v>
      </c>
      <c r="D13" s="93" t="s">
        <v>172</v>
      </c>
      <c r="E13" s="48"/>
      <c r="F13" s="49"/>
      <c r="G13" s="49"/>
      <c r="H13" s="34"/>
    </row>
    <row r="14" spans="1:8" s="35" customFormat="1" ht="41.25" customHeight="1" x14ac:dyDescent="0.25">
      <c r="A14" s="48" t="s">
        <v>43</v>
      </c>
      <c r="B14" s="93" t="s">
        <v>175</v>
      </c>
      <c r="C14" s="94">
        <v>4</v>
      </c>
      <c r="D14" s="93" t="s">
        <v>174</v>
      </c>
      <c r="E14" s="48"/>
      <c r="F14" s="49"/>
      <c r="G14" s="49"/>
      <c r="H14" s="34"/>
    </row>
    <row r="15" spans="1:8" s="35" customFormat="1" ht="30" customHeight="1" x14ac:dyDescent="0.25">
      <c r="A15" s="48" t="s">
        <v>44</v>
      </c>
      <c r="B15" s="93"/>
      <c r="C15" s="94"/>
      <c r="D15" s="93"/>
      <c r="E15" s="48"/>
      <c r="F15" s="49"/>
      <c r="G15" s="49"/>
      <c r="H15" s="34"/>
    </row>
    <row r="16" spans="1:8" s="35" customFormat="1" ht="31.5" customHeight="1" x14ac:dyDescent="0.25">
      <c r="A16" s="48" t="s">
        <v>45</v>
      </c>
      <c r="B16" s="91"/>
      <c r="C16" s="92"/>
      <c r="D16" s="91"/>
      <c r="E16" s="48"/>
      <c r="F16" s="49"/>
      <c r="G16" s="49"/>
      <c r="H16" s="34"/>
    </row>
    <row r="17" spans="1:8" s="35" customFormat="1" ht="45.75" customHeight="1" x14ac:dyDescent="0.25">
      <c r="A17" s="48" t="s">
        <v>46</v>
      </c>
      <c r="E17" s="48"/>
      <c r="F17" s="49"/>
      <c r="G17" s="49"/>
      <c r="H17" s="34"/>
    </row>
    <row r="18" spans="1:8" s="35" customFormat="1" ht="27" customHeight="1" x14ac:dyDescent="0.25">
      <c r="A18" s="50" t="s">
        <v>20</v>
      </c>
      <c r="B18" s="51" t="s">
        <v>74</v>
      </c>
      <c r="C18" s="16"/>
      <c r="D18" s="51"/>
      <c r="E18" s="51"/>
      <c r="F18" s="49"/>
      <c r="G18" s="49"/>
      <c r="H18" s="34"/>
    </row>
    <row r="19" spans="1:8" s="35" customFormat="1" ht="54" customHeight="1" x14ac:dyDescent="0.25">
      <c r="A19" s="48" t="s">
        <v>29</v>
      </c>
      <c r="B19" s="87" t="s">
        <v>142</v>
      </c>
      <c r="C19" s="89">
        <v>4</v>
      </c>
      <c r="D19" s="48" t="s">
        <v>179</v>
      </c>
      <c r="E19" s="48"/>
      <c r="F19" s="49" t="s">
        <v>143</v>
      </c>
      <c r="G19" s="49"/>
      <c r="H19" s="34"/>
    </row>
    <row r="20" spans="1:8" s="35" customFormat="1" ht="39.950000000000003" customHeight="1" x14ac:dyDescent="0.25">
      <c r="A20" s="48" t="s">
        <v>30</v>
      </c>
      <c r="B20" s="88" t="s">
        <v>165</v>
      </c>
      <c r="C20" s="89">
        <v>4</v>
      </c>
      <c r="D20" s="48" t="s">
        <v>184</v>
      </c>
      <c r="E20" s="48"/>
      <c r="F20" s="49" t="s">
        <v>143</v>
      </c>
      <c r="G20" s="49"/>
      <c r="H20" s="34"/>
    </row>
    <row r="21" spans="1:8" s="35" customFormat="1" ht="35.25" customHeight="1" x14ac:dyDescent="0.25">
      <c r="A21" s="48" t="s">
        <v>31</v>
      </c>
      <c r="B21" s="48" t="s">
        <v>167</v>
      </c>
      <c r="C21" s="89">
        <v>3</v>
      </c>
      <c r="D21" s="48" t="s">
        <v>153</v>
      </c>
      <c r="E21" s="48"/>
      <c r="F21" s="49" t="s">
        <v>143</v>
      </c>
      <c r="G21" s="49"/>
      <c r="H21" s="34"/>
    </row>
    <row r="22" spans="1:8" s="35" customFormat="1" ht="51.75" customHeight="1" x14ac:dyDescent="0.25">
      <c r="A22" s="48" t="s">
        <v>37</v>
      </c>
      <c r="B22" s="88" t="s">
        <v>166</v>
      </c>
      <c r="C22" s="89">
        <v>5</v>
      </c>
      <c r="D22" s="48" t="s">
        <v>176</v>
      </c>
      <c r="E22" s="48"/>
      <c r="F22" s="49" t="s">
        <v>143</v>
      </c>
      <c r="G22" s="49"/>
      <c r="H22" s="34"/>
    </row>
    <row r="23" spans="1:8" s="35" customFormat="1" ht="37.5" customHeight="1" x14ac:dyDescent="0.25">
      <c r="A23" s="48" t="s">
        <v>39</v>
      </c>
      <c r="B23" s="48" t="s">
        <v>181</v>
      </c>
      <c r="C23" s="89">
        <v>3</v>
      </c>
      <c r="D23" s="48" t="s">
        <v>180</v>
      </c>
      <c r="E23" s="48"/>
      <c r="F23" s="49" t="s">
        <v>143</v>
      </c>
      <c r="G23" s="49"/>
      <c r="H23" s="34"/>
    </row>
    <row r="24" spans="1:8" s="35" customFormat="1" ht="36.6" customHeight="1" x14ac:dyDescent="0.25">
      <c r="A24" s="48" t="s">
        <v>40</v>
      </c>
      <c r="B24" s="48" t="s">
        <v>147</v>
      </c>
      <c r="C24" s="89">
        <v>1</v>
      </c>
      <c r="D24" s="48" t="s">
        <v>148</v>
      </c>
      <c r="E24" s="48"/>
      <c r="F24" s="49" t="s">
        <v>143</v>
      </c>
      <c r="G24" s="49"/>
      <c r="H24" s="34"/>
    </row>
    <row r="25" spans="1:8" s="35" customFormat="1" ht="39.950000000000003" customHeight="1" x14ac:dyDescent="0.25">
      <c r="A25" s="48" t="s">
        <v>43</v>
      </c>
      <c r="B25" s="88" t="s">
        <v>164</v>
      </c>
      <c r="C25" s="89">
        <v>2</v>
      </c>
      <c r="D25" s="48" t="s">
        <v>178</v>
      </c>
      <c r="E25" s="48"/>
      <c r="F25" s="49" t="s">
        <v>143</v>
      </c>
      <c r="G25" s="49"/>
      <c r="H25" s="34"/>
    </row>
    <row r="26" spans="1:8" s="35" customFormat="1" ht="72" customHeight="1" x14ac:dyDescent="0.25">
      <c r="A26" s="48" t="s">
        <v>44</v>
      </c>
      <c r="B26" s="88" t="s">
        <v>170</v>
      </c>
      <c r="C26" s="89">
        <v>9</v>
      </c>
      <c r="D26" s="48" t="s">
        <v>177</v>
      </c>
      <c r="E26" s="48"/>
      <c r="F26" s="49" t="s">
        <v>143</v>
      </c>
      <c r="G26" s="49"/>
      <c r="H26" s="34"/>
    </row>
    <row r="27" spans="1:8" s="35" customFormat="1" ht="72" customHeight="1" x14ac:dyDescent="0.25">
      <c r="A27" s="48" t="s">
        <v>45</v>
      </c>
      <c r="B27" s="93" t="s">
        <v>150</v>
      </c>
      <c r="C27" s="94">
        <v>7</v>
      </c>
      <c r="D27" s="93" t="s">
        <v>169</v>
      </c>
      <c r="E27" s="48"/>
      <c r="F27" s="49" t="s">
        <v>143</v>
      </c>
      <c r="G27" s="49"/>
      <c r="H27" s="34"/>
    </row>
    <row r="28" spans="1:8" s="35" customFormat="1" ht="60" customHeight="1" x14ac:dyDescent="0.25">
      <c r="A28" s="48" t="s">
        <v>46</v>
      </c>
      <c r="B28" s="93" t="s">
        <v>183</v>
      </c>
      <c r="C28" s="94">
        <v>3</v>
      </c>
      <c r="D28" s="93" t="s">
        <v>182</v>
      </c>
      <c r="E28" s="48"/>
      <c r="F28" s="49" t="s">
        <v>143</v>
      </c>
      <c r="G28" s="49"/>
      <c r="H28" s="34"/>
    </row>
    <row r="29" spans="1:8" s="35" customFormat="1" ht="13.5" customHeight="1" x14ac:dyDescent="0.25">
      <c r="A29" s="34"/>
      <c r="B29" s="34"/>
      <c r="C29" s="34"/>
      <c r="D29" s="34"/>
      <c r="E29" s="34"/>
      <c r="F29" s="34"/>
      <c r="G29" s="34"/>
      <c r="H29" s="34"/>
    </row>
    <row r="30" spans="1:8" s="35" customFormat="1" ht="89.25" customHeight="1" x14ac:dyDescent="0.25">
      <c r="A30" s="99" t="s">
        <v>75</v>
      </c>
      <c r="B30" s="99"/>
      <c r="C30" s="99"/>
      <c r="D30" s="99"/>
      <c r="E30" s="99"/>
      <c r="F30" s="99"/>
      <c r="G30" s="99"/>
      <c r="H30" s="34"/>
    </row>
    <row r="31" spans="1:8" s="35" customFormat="1" ht="20.100000000000001" customHeight="1" x14ac:dyDescent="0.25">
      <c r="A31" s="34"/>
      <c r="B31" s="34"/>
      <c r="C31" s="34"/>
      <c r="D31" s="34"/>
      <c r="E31" s="101" t="s">
        <v>81</v>
      </c>
      <c r="F31" s="101"/>
      <c r="G31" s="101"/>
      <c r="H31" s="34"/>
    </row>
    <row r="32" spans="1:8" s="35" customFormat="1" ht="20.100000000000001" customHeight="1" x14ac:dyDescent="0.25">
      <c r="A32" s="34"/>
      <c r="B32" s="34"/>
      <c r="C32" s="34"/>
      <c r="D32" s="34"/>
      <c r="E32" s="96" t="s">
        <v>4</v>
      </c>
      <c r="F32" s="96"/>
      <c r="G32" s="96"/>
      <c r="H32" s="34"/>
    </row>
    <row r="33" spans="1:8" s="35" customFormat="1" ht="20.100000000000001" customHeight="1" x14ac:dyDescent="0.25">
      <c r="A33" s="34"/>
      <c r="B33" s="34"/>
      <c r="C33" s="34"/>
      <c r="D33" s="34"/>
      <c r="E33" s="34"/>
      <c r="F33" s="34"/>
      <c r="G33" s="34"/>
      <c r="H33" s="34"/>
    </row>
    <row r="34" spans="1:8" s="35" customFormat="1" ht="20.100000000000001" customHeight="1" x14ac:dyDescent="0.25">
      <c r="A34" s="34"/>
      <c r="B34" s="34"/>
      <c r="C34" s="34"/>
      <c r="D34" s="34"/>
      <c r="E34" s="34"/>
      <c r="F34" s="34"/>
      <c r="G34" s="34"/>
      <c r="H34" s="34"/>
    </row>
    <row r="35" spans="1:8" s="35" customFormat="1" ht="20.100000000000001" customHeight="1" x14ac:dyDescent="0.25">
      <c r="C35" s="78"/>
    </row>
    <row r="36" spans="1:8" s="35" customFormat="1" ht="20.100000000000001" customHeight="1" x14ac:dyDescent="0.25">
      <c r="C36" s="78"/>
    </row>
    <row r="37" spans="1:8" s="35" customFormat="1" ht="18.75" x14ac:dyDescent="0.25">
      <c r="C37" s="78"/>
      <c r="E37" s="95" t="s">
        <v>80</v>
      </c>
      <c r="F37" s="95"/>
      <c r="G37" s="95"/>
    </row>
  </sheetData>
  <mergeCells count="8">
    <mergeCell ref="E37:G37"/>
    <mergeCell ref="E32:G32"/>
    <mergeCell ref="A1:B1"/>
    <mergeCell ref="F1:G1"/>
    <mergeCell ref="A30:G30"/>
    <mergeCell ref="A4:G4"/>
    <mergeCell ref="A3:G3"/>
    <mergeCell ref="E31:G31"/>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9"/>
  <sheetViews>
    <sheetView zoomScale="70" zoomScaleNormal="70" workbookViewId="0">
      <selection activeCell="V30" sqref="V30"/>
    </sheetView>
  </sheetViews>
  <sheetFormatPr defaultRowHeight="15" x14ac:dyDescent="0.25"/>
  <cols>
    <col min="1" max="1" width="5.28515625" customWidth="1"/>
    <col min="2" max="2" width="30.42578125" customWidth="1"/>
    <col min="3" max="3" width="18.42578125" customWidth="1"/>
    <col min="4" max="13" width="10.28515625" style="2" customWidth="1"/>
    <col min="14" max="18" width="10.28515625" style="2" hidden="1" customWidth="1"/>
    <col min="19"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7" t="s">
        <v>5</v>
      </c>
      <c r="B1" s="97"/>
      <c r="C1" s="97"/>
      <c r="D1" s="13"/>
      <c r="E1" s="1"/>
      <c r="F1" s="1"/>
      <c r="G1" s="1"/>
      <c r="H1" s="1"/>
      <c r="I1" s="1"/>
      <c r="J1" s="1"/>
      <c r="K1" s="1"/>
      <c r="L1" s="1"/>
      <c r="M1" s="1"/>
      <c r="N1" s="1"/>
      <c r="O1" s="1"/>
      <c r="P1" s="1"/>
      <c r="Q1" s="1"/>
      <c r="R1" s="1"/>
      <c r="S1" s="1"/>
      <c r="T1" s="104" t="s">
        <v>15</v>
      </c>
      <c r="U1" s="104"/>
      <c r="V1" s="104"/>
      <c r="W1" s="104"/>
      <c r="X1" s="104"/>
      <c r="Y1" s="105"/>
      <c r="Z1" s="105"/>
      <c r="AA1" s="105"/>
      <c r="AB1" s="105"/>
      <c r="AC1" s="105"/>
      <c r="AD1" s="105"/>
      <c r="AE1" s="105"/>
    </row>
    <row r="2" spans="1:31" ht="15" customHeight="1" x14ac:dyDescent="0.25">
      <c r="A2" s="97" t="s">
        <v>13</v>
      </c>
      <c r="B2" s="97"/>
      <c r="C2" s="97"/>
      <c r="D2" s="13"/>
      <c r="E2" s="1"/>
      <c r="F2" s="1"/>
      <c r="G2" s="1"/>
      <c r="H2" s="1"/>
      <c r="I2" s="1"/>
      <c r="J2" s="1"/>
      <c r="K2" s="1"/>
      <c r="L2" s="1"/>
      <c r="M2" s="1"/>
      <c r="N2" s="1"/>
      <c r="O2" s="1"/>
      <c r="P2" s="1"/>
      <c r="Q2" s="1"/>
      <c r="R2" s="1"/>
      <c r="S2" s="1"/>
      <c r="T2" s="104" t="s">
        <v>14</v>
      </c>
      <c r="U2" s="104"/>
      <c r="V2" s="104"/>
      <c r="W2" s="104"/>
      <c r="X2" s="104"/>
      <c r="Y2" s="104"/>
      <c r="Z2" s="104"/>
      <c r="AA2" s="104"/>
      <c r="AB2" s="104"/>
      <c r="AC2" s="104"/>
      <c r="AD2" s="104"/>
      <c r="AE2" s="104"/>
    </row>
    <row r="3" spans="1:31" ht="15" customHeight="1" x14ac:dyDescent="0.25">
      <c r="A3" s="104" t="s">
        <v>145</v>
      </c>
      <c r="B3" s="104"/>
      <c r="C3" s="104"/>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7"/>
      <c r="B4" s="37"/>
      <c r="C4" s="37"/>
      <c r="D4" s="13"/>
      <c r="E4" s="1"/>
      <c r="F4" s="1"/>
      <c r="G4" s="1"/>
      <c r="H4" s="1"/>
      <c r="I4" s="1"/>
      <c r="J4" s="1"/>
      <c r="K4" s="1"/>
      <c r="L4" s="1"/>
      <c r="M4" s="1"/>
      <c r="N4" s="1"/>
      <c r="O4" s="1"/>
      <c r="P4" s="1"/>
      <c r="Q4" s="1"/>
      <c r="R4" s="1"/>
      <c r="S4" s="1"/>
      <c r="T4" s="1"/>
      <c r="U4" s="1"/>
      <c r="V4" s="1"/>
      <c r="W4" s="1"/>
      <c r="X4" s="1"/>
      <c r="Y4" s="1"/>
      <c r="Z4" s="1"/>
      <c r="AA4" s="1"/>
      <c r="AB4" s="1"/>
      <c r="AC4" s="1"/>
      <c r="AD4" s="1"/>
      <c r="AE4" s="40" t="s">
        <v>18</v>
      </c>
    </row>
    <row r="5" spans="1:31" ht="52.5" customHeight="1" x14ac:dyDescent="0.25">
      <c r="A5" s="103" t="s">
        <v>155</v>
      </c>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row>
    <row r="7" spans="1:31" ht="27.75" customHeight="1" x14ac:dyDescent="0.25">
      <c r="A7" s="109" t="s">
        <v>2</v>
      </c>
      <c r="B7" s="112" t="s">
        <v>28</v>
      </c>
      <c r="C7" s="113"/>
      <c r="D7" s="114" t="s">
        <v>24</v>
      </c>
      <c r="E7" s="115"/>
      <c r="F7" s="115"/>
      <c r="G7" s="115"/>
      <c r="H7" s="115"/>
      <c r="I7" s="115"/>
      <c r="J7" s="115"/>
      <c r="K7" s="115"/>
      <c r="L7" s="115"/>
      <c r="M7" s="115"/>
      <c r="N7" s="115"/>
      <c r="O7" s="115"/>
      <c r="P7" s="115"/>
      <c r="Q7" s="115"/>
      <c r="R7" s="115"/>
      <c r="S7" s="116"/>
      <c r="T7" s="117" t="s">
        <v>38</v>
      </c>
      <c r="U7" s="118"/>
      <c r="V7" s="118"/>
      <c r="W7" s="118"/>
      <c r="X7" s="118"/>
      <c r="Y7" s="118"/>
      <c r="Z7" s="118"/>
      <c r="AA7" s="118"/>
      <c r="AB7" s="118"/>
      <c r="AC7" s="118"/>
      <c r="AD7" s="119"/>
      <c r="AE7" s="16" t="s">
        <v>3</v>
      </c>
    </row>
    <row r="8" spans="1:31" ht="45.75" customHeight="1" x14ac:dyDescent="0.25">
      <c r="A8" s="110"/>
      <c r="B8" s="43" t="s">
        <v>27</v>
      </c>
      <c r="C8" s="45" t="s">
        <v>33</v>
      </c>
      <c r="D8" s="54" t="s">
        <v>29</v>
      </c>
      <c r="E8" s="55" t="s">
        <v>30</v>
      </c>
      <c r="F8" s="55" t="s">
        <v>31</v>
      </c>
      <c r="G8" s="55" t="s">
        <v>37</v>
      </c>
      <c r="H8" s="55" t="s">
        <v>39</v>
      </c>
      <c r="I8" s="55" t="s">
        <v>40</v>
      </c>
      <c r="J8" s="55" t="s">
        <v>43</v>
      </c>
      <c r="K8" s="55" t="s">
        <v>44</v>
      </c>
      <c r="L8" s="55" t="s">
        <v>45</v>
      </c>
      <c r="M8" s="55" t="s">
        <v>46</v>
      </c>
      <c r="N8" s="55" t="s">
        <v>47</v>
      </c>
      <c r="O8" s="55" t="s">
        <v>48</v>
      </c>
      <c r="P8" s="55" t="s">
        <v>49</v>
      </c>
      <c r="Q8" s="55" t="s">
        <v>50</v>
      </c>
      <c r="R8" s="55" t="s">
        <v>51</v>
      </c>
      <c r="S8" s="55" t="s">
        <v>32</v>
      </c>
      <c r="T8" s="52" t="s">
        <v>29</v>
      </c>
      <c r="U8" s="52" t="s">
        <v>30</v>
      </c>
      <c r="V8" s="52" t="s">
        <v>31</v>
      </c>
      <c r="W8" s="52" t="s">
        <v>37</v>
      </c>
      <c r="X8" s="52" t="s">
        <v>39</v>
      </c>
      <c r="Y8" s="52" t="s">
        <v>40</v>
      </c>
      <c r="Z8" s="52" t="s">
        <v>43</v>
      </c>
      <c r="AA8" s="52" t="s">
        <v>44</v>
      </c>
      <c r="AB8" s="52" t="s">
        <v>45</v>
      </c>
      <c r="AC8" s="52" t="s">
        <v>46</v>
      </c>
      <c r="AD8" s="52" t="s">
        <v>32</v>
      </c>
      <c r="AE8" s="16"/>
    </row>
    <row r="9" spans="1:31" ht="19.5" customHeight="1" x14ac:dyDescent="0.25">
      <c r="A9" s="46"/>
      <c r="B9" s="63"/>
      <c r="C9" s="64">
        <v>-1</v>
      </c>
      <c r="D9" s="64">
        <v>-2</v>
      </c>
      <c r="E9" s="64">
        <v>-3</v>
      </c>
      <c r="F9" s="64">
        <v>-4</v>
      </c>
      <c r="G9" s="64">
        <v>-5</v>
      </c>
      <c r="H9" s="64">
        <v>-6</v>
      </c>
      <c r="I9" s="64">
        <v>-7</v>
      </c>
      <c r="J9" s="64">
        <v>-8</v>
      </c>
      <c r="K9" s="64">
        <v>-9</v>
      </c>
      <c r="L9" s="64">
        <v>-10</v>
      </c>
      <c r="M9" s="64">
        <v>-11</v>
      </c>
      <c r="N9" s="64">
        <v>-12</v>
      </c>
      <c r="O9" s="64">
        <v>-13</v>
      </c>
      <c r="P9" s="64">
        <v>-14</v>
      </c>
      <c r="Q9" s="64">
        <v>-15</v>
      </c>
      <c r="R9" s="64">
        <v>-16</v>
      </c>
      <c r="S9" s="64">
        <v>-17</v>
      </c>
      <c r="T9" s="64">
        <v>-18</v>
      </c>
      <c r="U9" s="64">
        <v>-19</v>
      </c>
      <c r="V9" s="64">
        <v>-20</v>
      </c>
      <c r="W9" s="64">
        <v>-21</v>
      </c>
      <c r="X9" s="64">
        <v>-22</v>
      </c>
      <c r="Y9" s="64">
        <v>-23</v>
      </c>
      <c r="Z9" s="64">
        <v>-24</v>
      </c>
      <c r="AA9" s="64">
        <v>-25</v>
      </c>
      <c r="AB9" s="64">
        <v>-26</v>
      </c>
      <c r="AC9" s="64">
        <v>-27</v>
      </c>
      <c r="AD9" s="64">
        <v>-28</v>
      </c>
      <c r="AE9" s="16"/>
    </row>
    <row r="10" spans="1:31" ht="24.75" customHeight="1" x14ac:dyDescent="0.25">
      <c r="A10" s="8" t="s">
        <v>55</v>
      </c>
      <c r="B10" s="6"/>
      <c r="C10" s="42"/>
      <c r="D10" s="39"/>
      <c r="E10" s="38"/>
      <c r="F10" s="38"/>
      <c r="G10" s="38"/>
      <c r="H10" s="38"/>
      <c r="I10" s="38"/>
      <c r="J10" s="38"/>
      <c r="K10" s="38"/>
      <c r="L10" s="38"/>
      <c r="M10" s="38"/>
      <c r="N10" s="38"/>
      <c r="O10" s="38"/>
      <c r="P10" s="38"/>
      <c r="Q10" s="38"/>
      <c r="R10" s="39"/>
      <c r="S10" s="57"/>
      <c r="T10" s="39"/>
      <c r="U10" s="39"/>
      <c r="V10" s="39"/>
      <c r="W10" s="39"/>
      <c r="X10" s="39"/>
      <c r="Y10" s="16"/>
      <c r="Z10" s="16"/>
      <c r="AA10" s="16"/>
      <c r="AB10" s="16"/>
      <c r="AC10" s="16"/>
      <c r="AD10" s="58"/>
      <c r="AE10" s="17"/>
    </row>
    <row r="11" spans="1:31" ht="24" customHeight="1" x14ac:dyDescent="0.25">
      <c r="A11" s="9" t="s">
        <v>0</v>
      </c>
      <c r="B11" s="81" t="s">
        <v>83</v>
      </c>
      <c r="C11" s="9" t="s">
        <v>84</v>
      </c>
      <c r="D11" s="18" t="s">
        <v>141</v>
      </c>
      <c r="E11" s="18"/>
      <c r="F11" s="18" t="s">
        <v>141</v>
      </c>
      <c r="G11" s="18"/>
      <c r="H11" s="18"/>
      <c r="I11" s="18" t="s">
        <v>141</v>
      </c>
      <c r="J11" s="18"/>
      <c r="K11" s="18"/>
      <c r="L11" s="18"/>
      <c r="M11" s="18"/>
      <c r="N11" s="18"/>
      <c r="O11" s="18"/>
      <c r="P11" s="18"/>
      <c r="Q11" s="18"/>
      <c r="R11" s="18"/>
      <c r="S11" s="56">
        <f>COUNTIF(D11:R11,"X")</f>
        <v>3</v>
      </c>
      <c r="T11" s="19" t="s">
        <v>141</v>
      </c>
      <c r="U11" s="23" t="s">
        <v>141</v>
      </c>
      <c r="V11" s="23"/>
      <c r="W11" s="19"/>
      <c r="X11" s="19"/>
      <c r="Y11" s="23"/>
      <c r="Z11" s="23"/>
      <c r="AA11" s="23"/>
      <c r="AB11" s="23" t="s">
        <v>141</v>
      </c>
      <c r="AD11" s="53">
        <f t="shared" ref="AD11:AD40" si="0">COUNTIF(T11:AC11,"X")</f>
        <v>3</v>
      </c>
      <c r="AE11" s="17"/>
    </row>
    <row r="12" spans="1:31" ht="24" customHeight="1" x14ac:dyDescent="0.25">
      <c r="A12" s="9" t="s">
        <v>1</v>
      </c>
      <c r="B12" s="81" t="s">
        <v>85</v>
      </c>
      <c r="C12" s="9" t="s">
        <v>86</v>
      </c>
      <c r="D12" s="20" t="s">
        <v>141</v>
      </c>
      <c r="E12" s="21"/>
      <c r="F12" s="21" t="s">
        <v>141</v>
      </c>
      <c r="G12" s="21"/>
      <c r="H12" s="21"/>
      <c r="I12" s="21"/>
      <c r="J12" s="21"/>
      <c r="K12" s="21"/>
      <c r="L12" s="21"/>
      <c r="M12" s="21"/>
      <c r="N12" s="21"/>
      <c r="O12" s="21"/>
      <c r="P12" s="21"/>
      <c r="Q12" s="21"/>
      <c r="R12" s="21"/>
      <c r="S12" s="56">
        <f t="shared" ref="S12:S40" si="1">COUNTIF(D12:R12,"X")</f>
        <v>2</v>
      </c>
      <c r="T12" s="19"/>
      <c r="U12" s="23"/>
      <c r="V12" s="23"/>
      <c r="W12" s="19" t="s">
        <v>141</v>
      </c>
      <c r="X12" s="19" t="s">
        <v>141</v>
      </c>
      <c r="Y12" s="23"/>
      <c r="Z12" s="23"/>
      <c r="AA12" s="23"/>
      <c r="AB12" s="23"/>
      <c r="AC12" s="23"/>
      <c r="AD12" s="53">
        <f t="shared" si="0"/>
        <v>2</v>
      </c>
      <c r="AE12" s="17"/>
    </row>
    <row r="13" spans="1:31" ht="26.25" customHeight="1" x14ac:dyDescent="0.25">
      <c r="A13" s="8" t="s">
        <v>54</v>
      </c>
      <c r="B13" s="10"/>
      <c r="C13" s="10"/>
      <c r="D13" s="20"/>
      <c r="E13" s="21"/>
      <c r="F13" s="21"/>
      <c r="G13" s="21"/>
      <c r="H13" s="21"/>
      <c r="I13" s="21"/>
      <c r="J13" s="21"/>
      <c r="K13" s="21"/>
      <c r="L13" s="21"/>
      <c r="M13" s="21"/>
      <c r="N13" s="21"/>
      <c r="O13" s="21"/>
      <c r="P13" s="21"/>
      <c r="Q13" s="21"/>
      <c r="R13" s="21"/>
      <c r="S13" s="56"/>
      <c r="T13" s="19"/>
      <c r="U13" s="19"/>
      <c r="V13" s="19"/>
      <c r="W13" s="19"/>
      <c r="X13" s="19"/>
      <c r="Y13" s="23"/>
      <c r="Z13" s="23"/>
      <c r="AA13" s="23"/>
      <c r="AB13" s="23"/>
      <c r="AC13" s="23"/>
      <c r="AD13" s="53"/>
      <c r="AE13" s="17"/>
    </row>
    <row r="14" spans="1:31" ht="29.25" customHeight="1" x14ac:dyDescent="0.25">
      <c r="A14" s="9">
        <v>1</v>
      </c>
      <c r="B14" s="82" t="s">
        <v>87</v>
      </c>
      <c r="C14" s="9" t="s">
        <v>88</v>
      </c>
      <c r="D14" s="18"/>
      <c r="E14" s="18"/>
      <c r="F14" s="18" t="s">
        <v>141</v>
      </c>
      <c r="G14" s="18"/>
      <c r="H14" s="18"/>
      <c r="I14" s="18"/>
      <c r="J14" s="18"/>
      <c r="K14" s="18"/>
      <c r="L14" s="18"/>
      <c r="M14" s="18"/>
      <c r="N14" s="18"/>
      <c r="O14" s="39"/>
      <c r="P14" s="39"/>
      <c r="Q14" s="39"/>
      <c r="R14" s="39"/>
      <c r="S14" s="56">
        <f t="shared" si="1"/>
        <v>1</v>
      </c>
      <c r="T14" s="19"/>
      <c r="U14" s="19"/>
      <c r="V14" s="19"/>
      <c r="W14" s="19"/>
      <c r="X14" s="19"/>
      <c r="Y14" s="23"/>
      <c r="Z14" s="23"/>
      <c r="AA14" s="23"/>
      <c r="AB14" s="23" t="s">
        <v>141</v>
      </c>
      <c r="AC14" s="23"/>
      <c r="AD14" s="53">
        <f t="shared" si="0"/>
        <v>1</v>
      </c>
      <c r="AE14" s="17"/>
    </row>
    <row r="15" spans="1:31" ht="29.25" customHeight="1" x14ac:dyDescent="0.25">
      <c r="A15" s="9">
        <v>2</v>
      </c>
      <c r="B15" s="81" t="s">
        <v>89</v>
      </c>
      <c r="C15" s="9" t="s">
        <v>90</v>
      </c>
      <c r="D15" s="18"/>
      <c r="E15" s="18" t="s">
        <v>141</v>
      </c>
      <c r="F15" s="18" t="s">
        <v>141</v>
      </c>
      <c r="G15" s="18"/>
      <c r="H15" s="18"/>
      <c r="I15" s="18"/>
      <c r="J15" s="18"/>
      <c r="K15" s="18"/>
      <c r="L15" s="18"/>
      <c r="M15" s="18"/>
      <c r="N15" s="18"/>
      <c r="O15" s="39"/>
      <c r="P15" s="39"/>
      <c r="Q15" s="39"/>
      <c r="R15" s="39"/>
      <c r="S15" s="56">
        <f t="shared" si="1"/>
        <v>2</v>
      </c>
      <c r="T15" s="19"/>
      <c r="U15" s="19"/>
      <c r="V15" s="19"/>
      <c r="W15" s="19" t="s">
        <v>141</v>
      </c>
      <c r="X15" s="19" t="s">
        <v>141</v>
      </c>
      <c r="Y15" s="23"/>
      <c r="Z15" s="23"/>
      <c r="AA15" s="23"/>
      <c r="AB15" s="23" t="s">
        <v>141</v>
      </c>
      <c r="AC15" s="23"/>
      <c r="AD15" s="53">
        <f t="shared" si="0"/>
        <v>3</v>
      </c>
      <c r="AE15" s="17"/>
    </row>
    <row r="16" spans="1:31" ht="29.25" customHeight="1" x14ac:dyDescent="0.25">
      <c r="A16" s="9">
        <v>3</v>
      </c>
      <c r="B16" s="81" t="s">
        <v>91</v>
      </c>
      <c r="C16" s="9" t="s">
        <v>92</v>
      </c>
      <c r="D16" s="18" t="s">
        <v>141</v>
      </c>
      <c r="E16" s="18"/>
      <c r="F16" s="18" t="s">
        <v>141</v>
      </c>
      <c r="G16" s="18"/>
      <c r="H16" s="18"/>
      <c r="I16" s="18"/>
      <c r="J16" s="18"/>
      <c r="K16" s="18"/>
      <c r="L16" s="18"/>
      <c r="M16" s="18"/>
      <c r="N16" s="18"/>
      <c r="O16" s="39"/>
      <c r="P16" s="39"/>
      <c r="Q16" s="39"/>
      <c r="R16" s="39"/>
      <c r="S16" s="56">
        <f t="shared" si="1"/>
        <v>2</v>
      </c>
      <c r="T16" s="19" t="s">
        <v>141</v>
      </c>
      <c r="U16" s="19"/>
      <c r="V16" s="19" t="s">
        <v>141</v>
      </c>
      <c r="W16" s="19"/>
      <c r="X16" s="19"/>
      <c r="Y16" s="23"/>
      <c r="Z16" s="23"/>
      <c r="AA16" s="23" t="s">
        <v>141</v>
      </c>
      <c r="AB16" s="23" t="s">
        <v>141</v>
      </c>
      <c r="AC16" s="23"/>
      <c r="AD16" s="53">
        <f t="shared" si="0"/>
        <v>4</v>
      </c>
      <c r="AE16" s="17"/>
    </row>
    <row r="17" spans="1:31" ht="29.25" customHeight="1" x14ac:dyDescent="0.25">
      <c r="A17" s="9">
        <v>4</v>
      </c>
      <c r="B17" s="81" t="s">
        <v>93</v>
      </c>
      <c r="C17" s="9" t="s">
        <v>94</v>
      </c>
      <c r="D17" s="18"/>
      <c r="E17" s="18"/>
      <c r="F17" s="18"/>
      <c r="G17" s="18"/>
      <c r="H17" s="18"/>
      <c r="I17" s="18"/>
      <c r="J17" s="18" t="s">
        <v>141</v>
      </c>
      <c r="K17" s="18"/>
      <c r="L17" s="18"/>
      <c r="M17" s="18"/>
      <c r="N17" s="18"/>
      <c r="O17" s="39"/>
      <c r="P17" s="39"/>
      <c r="Q17" s="39"/>
      <c r="R17" s="39"/>
      <c r="S17" s="56">
        <f t="shared" si="1"/>
        <v>1</v>
      </c>
      <c r="T17" s="19"/>
      <c r="U17" s="19"/>
      <c r="V17" s="19"/>
      <c r="W17" s="19"/>
      <c r="X17" s="19"/>
      <c r="Y17" s="23"/>
      <c r="Z17" s="23"/>
      <c r="AA17" s="23"/>
      <c r="AB17" s="23" t="s">
        <v>141</v>
      </c>
      <c r="AC17" s="23"/>
      <c r="AD17" s="53">
        <f t="shared" si="0"/>
        <v>1</v>
      </c>
      <c r="AE17" s="17"/>
    </row>
    <row r="18" spans="1:31" ht="29.25" customHeight="1" x14ac:dyDescent="0.25">
      <c r="A18" s="9">
        <v>5</v>
      </c>
      <c r="B18" s="81" t="s">
        <v>95</v>
      </c>
      <c r="C18" s="9" t="s">
        <v>96</v>
      </c>
      <c r="D18" s="18"/>
      <c r="E18" s="18" t="s">
        <v>141</v>
      </c>
      <c r="F18" s="18" t="s">
        <v>141</v>
      </c>
      <c r="G18" s="18"/>
      <c r="H18" s="18"/>
      <c r="I18" s="18"/>
      <c r="J18" s="18" t="s">
        <v>141</v>
      </c>
      <c r="K18" s="18"/>
      <c r="L18" s="18"/>
      <c r="M18" s="18"/>
      <c r="N18" s="18"/>
      <c r="O18" s="39"/>
      <c r="P18" s="39"/>
      <c r="Q18" s="39"/>
      <c r="R18" s="39"/>
      <c r="S18" s="56">
        <f t="shared" si="1"/>
        <v>3</v>
      </c>
      <c r="T18" s="19"/>
      <c r="U18" s="19"/>
      <c r="V18" s="19"/>
      <c r="W18" s="19"/>
      <c r="X18" s="19"/>
      <c r="Y18" s="23"/>
      <c r="Z18" s="23" t="s">
        <v>141</v>
      </c>
      <c r="AA18" s="23" t="s">
        <v>141</v>
      </c>
      <c r="AB18" s="23"/>
      <c r="AC18" s="23"/>
      <c r="AD18" s="53">
        <f t="shared" si="0"/>
        <v>2</v>
      </c>
      <c r="AE18" s="17"/>
    </row>
    <row r="19" spans="1:31" ht="29.25" customHeight="1" x14ac:dyDescent="0.25">
      <c r="A19" s="9">
        <v>6</v>
      </c>
      <c r="B19" s="81" t="s">
        <v>97</v>
      </c>
      <c r="C19" s="9" t="s">
        <v>98</v>
      </c>
      <c r="D19" s="18"/>
      <c r="E19" s="18"/>
      <c r="F19" s="18" t="s">
        <v>141</v>
      </c>
      <c r="G19" s="18"/>
      <c r="H19" s="18" t="s">
        <v>141</v>
      </c>
      <c r="I19" s="18"/>
      <c r="J19" s="18"/>
      <c r="K19" s="18"/>
      <c r="L19" s="18"/>
      <c r="M19" s="18"/>
      <c r="N19" s="18"/>
      <c r="O19" s="39"/>
      <c r="P19" s="39"/>
      <c r="Q19" s="39"/>
      <c r="R19" s="39"/>
      <c r="S19" s="56">
        <f t="shared" si="1"/>
        <v>2</v>
      </c>
      <c r="T19" s="19"/>
      <c r="U19" s="19"/>
      <c r="V19" s="19" t="s">
        <v>141</v>
      </c>
      <c r="W19" s="19"/>
      <c r="X19" s="19"/>
      <c r="Y19" s="23" t="s">
        <v>141</v>
      </c>
      <c r="Z19" s="23"/>
      <c r="AA19" s="23" t="s">
        <v>141</v>
      </c>
      <c r="AB19" s="23" t="s">
        <v>141</v>
      </c>
      <c r="AC19" s="23"/>
      <c r="AD19" s="53">
        <f t="shared" si="0"/>
        <v>4</v>
      </c>
      <c r="AE19" s="17"/>
    </row>
    <row r="20" spans="1:31" ht="29.25" customHeight="1" x14ac:dyDescent="0.25">
      <c r="A20" s="9">
        <v>7</v>
      </c>
      <c r="B20" s="81" t="s">
        <v>99</v>
      </c>
      <c r="C20" s="9" t="s">
        <v>100</v>
      </c>
      <c r="D20" s="18"/>
      <c r="E20" s="18"/>
      <c r="F20" s="18"/>
      <c r="G20" s="18"/>
      <c r="H20" s="18"/>
      <c r="I20" s="18"/>
      <c r="J20" s="18"/>
      <c r="K20" s="18"/>
      <c r="L20" s="18"/>
      <c r="M20" s="18"/>
      <c r="N20" s="18"/>
      <c r="O20" s="39"/>
      <c r="P20" s="39"/>
      <c r="Q20" s="39"/>
      <c r="R20" s="39"/>
      <c r="S20" s="56">
        <f t="shared" si="1"/>
        <v>0</v>
      </c>
      <c r="T20" s="19"/>
      <c r="U20" s="19"/>
      <c r="V20" s="19"/>
      <c r="W20" s="19"/>
      <c r="X20" s="19"/>
      <c r="Y20" s="23"/>
      <c r="Z20" s="23"/>
      <c r="AA20" s="23"/>
      <c r="AB20" s="23"/>
      <c r="AC20" s="23"/>
      <c r="AD20" s="53">
        <f t="shared" si="0"/>
        <v>0</v>
      </c>
      <c r="AE20" s="17"/>
    </row>
    <row r="21" spans="1:31" ht="29.25" customHeight="1" x14ac:dyDescent="0.25">
      <c r="A21" s="9">
        <v>8</v>
      </c>
      <c r="B21" s="81" t="s">
        <v>101</v>
      </c>
      <c r="C21" s="9" t="s">
        <v>102</v>
      </c>
      <c r="D21" s="18"/>
      <c r="E21" s="18"/>
      <c r="F21" s="18"/>
      <c r="G21" s="18"/>
      <c r="H21" s="18"/>
      <c r="I21" s="18"/>
      <c r="J21" s="18"/>
      <c r="K21" s="18"/>
      <c r="L21" s="18"/>
      <c r="M21" s="18"/>
      <c r="N21" s="18"/>
      <c r="O21" s="39"/>
      <c r="P21" s="39"/>
      <c r="Q21" s="39"/>
      <c r="R21" s="39"/>
      <c r="S21" s="56">
        <f t="shared" si="1"/>
        <v>0</v>
      </c>
      <c r="T21" s="19"/>
      <c r="U21" s="19"/>
      <c r="V21" s="19"/>
      <c r="W21" s="19"/>
      <c r="X21" s="19"/>
      <c r="Y21" s="23"/>
      <c r="Z21" s="23"/>
      <c r="AA21" s="23"/>
      <c r="AB21" s="23"/>
      <c r="AC21" s="23"/>
      <c r="AD21" s="53">
        <f t="shared" si="0"/>
        <v>0</v>
      </c>
      <c r="AE21" s="17"/>
    </row>
    <row r="22" spans="1:31" ht="29.25" customHeight="1" x14ac:dyDescent="0.25">
      <c r="A22" s="9">
        <v>9</v>
      </c>
      <c r="B22" s="83" t="s">
        <v>103</v>
      </c>
      <c r="C22" s="9" t="s">
        <v>104</v>
      </c>
      <c r="D22" s="18"/>
      <c r="E22" s="18" t="s">
        <v>141</v>
      </c>
      <c r="F22" s="18" t="s">
        <v>141</v>
      </c>
      <c r="G22" s="18"/>
      <c r="H22" s="18"/>
      <c r="I22" s="18"/>
      <c r="J22" s="18"/>
      <c r="K22" s="18"/>
      <c r="L22" s="18"/>
      <c r="M22" s="18"/>
      <c r="N22" s="18"/>
      <c r="O22" s="39"/>
      <c r="P22" s="39"/>
      <c r="Q22" s="39"/>
      <c r="R22" s="39"/>
      <c r="S22" s="56">
        <f t="shared" si="1"/>
        <v>2</v>
      </c>
      <c r="T22" s="19" t="s">
        <v>141</v>
      </c>
      <c r="U22" s="19"/>
      <c r="V22" s="19"/>
      <c r="W22" s="19"/>
      <c r="X22" s="19"/>
      <c r="Y22" s="23"/>
      <c r="Z22" s="23" t="s">
        <v>141</v>
      </c>
      <c r="AA22" s="23"/>
      <c r="AB22" s="23"/>
      <c r="AC22" s="23"/>
      <c r="AD22" s="53">
        <f t="shared" si="0"/>
        <v>2</v>
      </c>
      <c r="AE22" s="17"/>
    </row>
    <row r="23" spans="1:31" ht="29.25" customHeight="1" x14ac:dyDescent="0.25">
      <c r="A23" s="9">
        <v>10</v>
      </c>
      <c r="B23" s="81" t="s">
        <v>105</v>
      </c>
      <c r="C23" s="9" t="s">
        <v>106</v>
      </c>
      <c r="D23" s="18"/>
      <c r="E23" s="18"/>
      <c r="F23" s="18"/>
      <c r="G23" s="18"/>
      <c r="H23" s="18"/>
      <c r="I23" s="18"/>
      <c r="J23" s="18"/>
      <c r="K23" s="18"/>
      <c r="L23" s="18"/>
      <c r="M23" s="18"/>
      <c r="N23" s="18"/>
      <c r="O23" s="39"/>
      <c r="P23" s="39"/>
      <c r="Q23" s="39"/>
      <c r="R23" s="39"/>
      <c r="S23" s="56">
        <f t="shared" si="1"/>
        <v>0</v>
      </c>
      <c r="T23" s="19"/>
      <c r="U23" s="19"/>
      <c r="V23" s="19"/>
      <c r="W23" s="19"/>
      <c r="X23" s="19"/>
      <c r="Y23" s="23"/>
      <c r="Z23" s="23"/>
      <c r="AA23" s="23" t="s">
        <v>141</v>
      </c>
      <c r="AB23" s="23"/>
      <c r="AC23" s="23" t="s">
        <v>141</v>
      </c>
      <c r="AD23" s="53">
        <f t="shared" si="0"/>
        <v>2</v>
      </c>
      <c r="AE23" s="17"/>
    </row>
    <row r="24" spans="1:31" ht="29.25" customHeight="1" x14ac:dyDescent="0.25">
      <c r="A24" s="9">
        <v>11</v>
      </c>
      <c r="B24" s="81" t="s">
        <v>107</v>
      </c>
      <c r="C24" s="9" t="s">
        <v>108</v>
      </c>
      <c r="D24" s="18"/>
      <c r="E24" s="18" t="s">
        <v>141</v>
      </c>
      <c r="F24" s="18" t="s">
        <v>141</v>
      </c>
      <c r="G24" s="18"/>
      <c r="H24" s="18"/>
      <c r="I24" s="18"/>
      <c r="J24" s="18"/>
      <c r="K24" s="18"/>
      <c r="L24" s="18"/>
      <c r="M24" s="18"/>
      <c r="N24" s="18"/>
      <c r="O24" s="39"/>
      <c r="P24" s="39"/>
      <c r="Q24" s="39"/>
      <c r="R24" s="39"/>
      <c r="S24" s="56">
        <f t="shared" si="1"/>
        <v>2</v>
      </c>
      <c r="T24" s="19"/>
      <c r="U24" s="19" t="s">
        <v>141</v>
      </c>
      <c r="V24" s="19"/>
      <c r="W24" s="19" t="s">
        <v>141</v>
      </c>
      <c r="X24" s="19"/>
      <c r="Y24" s="23"/>
      <c r="Z24" s="23"/>
      <c r="AA24" s="23" t="s">
        <v>141</v>
      </c>
      <c r="AB24" s="23"/>
      <c r="AC24" s="23"/>
      <c r="AD24" s="53">
        <f t="shared" si="0"/>
        <v>3</v>
      </c>
      <c r="AE24" s="17"/>
    </row>
    <row r="25" spans="1:31" ht="29.25" customHeight="1" x14ac:dyDescent="0.25">
      <c r="A25" s="9">
        <v>12</v>
      </c>
      <c r="B25" s="81" t="s">
        <v>109</v>
      </c>
      <c r="C25" s="9" t="s">
        <v>110</v>
      </c>
      <c r="D25" s="18"/>
      <c r="E25" s="18"/>
      <c r="F25" s="18"/>
      <c r="G25" s="18"/>
      <c r="H25" s="18"/>
      <c r="I25" s="18"/>
      <c r="J25" s="18"/>
      <c r="K25" s="18"/>
      <c r="L25" s="18"/>
      <c r="M25" s="18"/>
      <c r="N25" s="18"/>
      <c r="O25" s="39"/>
      <c r="P25" s="39"/>
      <c r="Q25" s="39"/>
      <c r="R25" s="39"/>
      <c r="S25" s="56">
        <f t="shared" si="1"/>
        <v>0</v>
      </c>
      <c r="T25" s="19"/>
      <c r="U25" s="19"/>
      <c r="V25" s="19"/>
      <c r="W25" s="19"/>
      <c r="X25" s="19"/>
      <c r="Y25" s="23"/>
      <c r="Z25" s="23"/>
      <c r="AA25" s="23"/>
      <c r="AB25" s="23"/>
      <c r="AC25" s="23"/>
      <c r="AD25" s="53">
        <f t="shared" si="0"/>
        <v>0</v>
      </c>
      <c r="AE25" s="17"/>
    </row>
    <row r="26" spans="1:31" ht="29.25" customHeight="1" x14ac:dyDescent="0.25">
      <c r="A26" s="9">
        <v>13</v>
      </c>
      <c r="B26" s="81" t="s">
        <v>111</v>
      </c>
      <c r="C26" s="9" t="s">
        <v>112</v>
      </c>
      <c r="D26" s="18"/>
      <c r="E26" s="18"/>
      <c r="F26" s="18"/>
      <c r="G26" s="18"/>
      <c r="H26" s="18"/>
      <c r="I26" s="18"/>
      <c r="J26" s="18"/>
      <c r="K26" s="18"/>
      <c r="L26" s="18"/>
      <c r="M26" s="18"/>
      <c r="N26" s="18"/>
      <c r="O26" s="39"/>
      <c r="P26" s="39"/>
      <c r="Q26" s="39"/>
      <c r="R26" s="39"/>
      <c r="S26" s="56">
        <f t="shared" si="1"/>
        <v>0</v>
      </c>
      <c r="T26" s="19"/>
      <c r="U26" s="19"/>
      <c r="V26" s="19"/>
      <c r="W26" s="19"/>
      <c r="X26" s="19"/>
      <c r="Y26" s="23"/>
      <c r="Z26" s="23"/>
      <c r="AA26" s="23"/>
      <c r="AB26" s="23"/>
      <c r="AC26" s="23"/>
      <c r="AD26" s="53">
        <f t="shared" si="0"/>
        <v>0</v>
      </c>
      <c r="AE26" s="17"/>
    </row>
    <row r="27" spans="1:31" ht="29.25" customHeight="1" x14ac:dyDescent="0.25">
      <c r="A27" s="9">
        <v>14</v>
      </c>
      <c r="B27" s="81" t="s">
        <v>113</v>
      </c>
      <c r="C27" s="9" t="s">
        <v>114</v>
      </c>
      <c r="D27" s="18"/>
      <c r="E27" s="18"/>
      <c r="F27" s="18"/>
      <c r="G27" s="18"/>
      <c r="H27" s="18"/>
      <c r="I27" s="18"/>
      <c r="J27" s="18"/>
      <c r="K27" s="18"/>
      <c r="L27" s="18"/>
      <c r="M27" s="18"/>
      <c r="N27" s="18"/>
      <c r="O27" s="39"/>
      <c r="P27" s="39"/>
      <c r="Q27" s="39"/>
      <c r="R27" s="39"/>
      <c r="S27" s="56">
        <f t="shared" si="1"/>
        <v>0</v>
      </c>
      <c r="T27" s="19"/>
      <c r="U27" s="19"/>
      <c r="V27" s="19"/>
      <c r="W27" s="19"/>
      <c r="X27" s="19"/>
      <c r="Y27" s="23"/>
      <c r="Z27" s="23"/>
      <c r="AA27" s="23"/>
      <c r="AB27" s="23"/>
      <c r="AC27" s="23"/>
      <c r="AD27" s="53">
        <f t="shared" si="0"/>
        <v>0</v>
      </c>
      <c r="AE27" s="17"/>
    </row>
    <row r="28" spans="1:31" ht="29.25" customHeight="1" x14ac:dyDescent="0.25">
      <c r="A28" s="9">
        <v>15</v>
      </c>
      <c r="B28" s="81" t="s">
        <v>115</v>
      </c>
      <c r="C28" s="9" t="s">
        <v>116</v>
      </c>
      <c r="D28" s="18"/>
      <c r="E28" s="18" t="s">
        <v>141</v>
      </c>
      <c r="F28" s="18" t="s">
        <v>141</v>
      </c>
      <c r="G28" s="18"/>
      <c r="H28" s="18"/>
      <c r="I28" s="18"/>
      <c r="J28" s="18"/>
      <c r="K28" s="18"/>
      <c r="L28" s="18"/>
      <c r="M28" s="18"/>
      <c r="N28" s="18"/>
      <c r="O28" s="39"/>
      <c r="P28" s="39"/>
      <c r="Q28" s="39"/>
      <c r="R28" s="39"/>
      <c r="S28" s="56">
        <f t="shared" si="1"/>
        <v>2</v>
      </c>
      <c r="T28" s="19"/>
      <c r="U28" s="19" t="s">
        <v>141</v>
      </c>
      <c r="V28" s="19"/>
      <c r="W28" s="19" t="s">
        <v>141</v>
      </c>
      <c r="X28" s="19"/>
      <c r="Y28" s="23"/>
      <c r="Z28" s="23"/>
      <c r="AA28" s="23"/>
      <c r="AB28" s="23"/>
      <c r="AC28" s="23"/>
      <c r="AD28" s="53">
        <f t="shared" si="0"/>
        <v>2</v>
      </c>
      <c r="AE28" s="17"/>
    </row>
    <row r="29" spans="1:31" ht="29.25" customHeight="1" x14ac:dyDescent="0.25">
      <c r="A29" s="9">
        <v>16</v>
      </c>
      <c r="B29" s="81" t="s">
        <v>117</v>
      </c>
      <c r="C29" s="9" t="s">
        <v>118</v>
      </c>
      <c r="D29" s="18"/>
      <c r="E29" s="18"/>
      <c r="F29" s="18"/>
      <c r="G29" s="18"/>
      <c r="H29" s="18"/>
      <c r="I29" s="18"/>
      <c r="J29" s="18"/>
      <c r="K29" s="18"/>
      <c r="L29" s="18"/>
      <c r="M29" s="18"/>
      <c r="N29" s="18"/>
      <c r="O29" s="39"/>
      <c r="P29" s="39"/>
      <c r="Q29" s="39"/>
      <c r="R29" s="39"/>
      <c r="S29" s="56">
        <f t="shared" si="1"/>
        <v>0</v>
      </c>
      <c r="T29" s="19"/>
      <c r="U29" s="19"/>
      <c r="V29" s="19"/>
      <c r="W29" s="19"/>
      <c r="X29" s="19"/>
      <c r="Y29" s="23"/>
      <c r="Z29" s="23"/>
      <c r="AA29" s="23"/>
      <c r="AB29" s="23"/>
      <c r="AC29" s="23"/>
      <c r="AD29" s="53">
        <f t="shared" si="0"/>
        <v>0</v>
      </c>
      <c r="AE29" s="17"/>
    </row>
    <row r="30" spans="1:31" ht="29.25" customHeight="1" x14ac:dyDescent="0.25">
      <c r="A30" s="9">
        <v>17</v>
      </c>
      <c r="B30" s="81" t="s">
        <v>119</v>
      </c>
      <c r="C30" s="9" t="s">
        <v>120</v>
      </c>
      <c r="D30" s="18"/>
      <c r="E30" s="18"/>
      <c r="F30" s="18"/>
      <c r="G30" s="18"/>
      <c r="H30" s="18"/>
      <c r="I30" s="18"/>
      <c r="J30" s="18"/>
      <c r="K30" s="18"/>
      <c r="L30" s="18"/>
      <c r="M30" s="18"/>
      <c r="N30" s="18"/>
      <c r="O30" s="39"/>
      <c r="P30" s="39"/>
      <c r="Q30" s="39"/>
      <c r="R30" s="39"/>
      <c r="S30" s="56">
        <f t="shared" si="1"/>
        <v>0</v>
      </c>
      <c r="T30" s="19"/>
      <c r="U30" s="19"/>
      <c r="V30" s="19"/>
      <c r="W30" s="19"/>
      <c r="X30" s="19"/>
      <c r="Y30" s="23"/>
      <c r="Z30" s="23"/>
      <c r="AA30" s="23" t="s">
        <v>141</v>
      </c>
      <c r="AB30" s="23"/>
      <c r="AC30" s="23" t="s">
        <v>141</v>
      </c>
      <c r="AD30" s="53">
        <f t="shared" si="0"/>
        <v>2</v>
      </c>
      <c r="AE30" s="17"/>
    </row>
    <row r="31" spans="1:31" ht="29.25" customHeight="1" x14ac:dyDescent="0.25">
      <c r="A31" s="9">
        <v>18</v>
      </c>
      <c r="B31" s="81" t="s">
        <v>121</v>
      </c>
      <c r="C31" s="9" t="s">
        <v>122</v>
      </c>
      <c r="D31" s="18"/>
      <c r="E31" s="18"/>
      <c r="F31" s="18"/>
      <c r="G31" s="18"/>
      <c r="H31" s="18"/>
      <c r="I31" s="18"/>
      <c r="J31" s="18"/>
      <c r="K31" s="18"/>
      <c r="L31" s="18"/>
      <c r="M31" s="18"/>
      <c r="N31" s="18"/>
      <c r="O31" s="39"/>
      <c r="P31" s="39"/>
      <c r="Q31" s="39"/>
      <c r="R31" s="39"/>
      <c r="S31" s="56">
        <f t="shared" si="1"/>
        <v>0</v>
      </c>
      <c r="T31" s="19"/>
      <c r="U31" s="19"/>
      <c r="V31" s="19"/>
      <c r="W31" s="19"/>
      <c r="X31" s="19"/>
      <c r="Y31" s="23"/>
      <c r="Z31" s="23"/>
      <c r="AA31" s="23"/>
      <c r="AB31" s="23"/>
      <c r="AC31" s="23"/>
      <c r="AD31" s="53">
        <f t="shared" si="0"/>
        <v>0</v>
      </c>
      <c r="AE31" s="17"/>
    </row>
    <row r="32" spans="1:31" ht="29.25" customHeight="1" x14ac:dyDescent="0.25">
      <c r="A32" s="9">
        <v>19</v>
      </c>
      <c r="B32" s="84" t="s">
        <v>123</v>
      </c>
      <c r="C32" s="9" t="s">
        <v>124</v>
      </c>
      <c r="D32" s="18"/>
      <c r="E32" s="18"/>
      <c r="F32" s="18"/>
      <c r="G32" s="18"/>
      <c r="H32" s="18"/>
      <c r="I32" s="18"/>
      <c r="J32" s="18" t="s">
        <v>141</v>
      </c>
      <c r="K32" s="18"/>
      <c r="L32" s="18"/>
      <c r="M32" s="18"/>
      <c r="N32" s="18"/>
      <c r="O32" s="39"/>
      <c r="P32" s="39"/>
      <c r="Q32" s="39"/>
      <c r="R32" s="39"/>
      <c r="S32" s="56">
        <f t="shared" si="1"/>
        <v>1</v>
      </c>
      <c r="T32" s="19" t="s">
        <v>141</v>
      </c>
      <c r="U32" s="19"/>
      <c r="V32" s="19"/>
      <c r="W32" s="19"/>
      <c r="X32" s="19"/>
      <c r="Y32" s="23"/>
      <c r="Z32" s="23"/>
      <c r="AA32" s="23" t="s">
        <v>141</v>
      </c>
      <c r="AB32" s="23"/>
      <c r="AC32" s="23"/>
      <c r="AD32" s="53">
        <f t="shared" si="0"/>
        <v>2</v>
      </c>
      <c r="AE32" s="17"/>
    </row>
    <row r="33" spans="1:31" ht="29.25" customHeight="1" x14ac:dyDescent="0.25">
      <c r="A33" s="9">
        <v>20</v>
      </c>
      <c r="B33" s="80" t="s">
        <v>125</v>
      </c>
      <c r="C33" s="9" t="s">
        <v>126</v>
      </c>
      <c r="D33" s="18"/>
      <c r="E33" s="18" t="s">
        <v>141</v>
      </c>
      <c r="F33" s="18" t="s">
        <v>141</v>
      </c>
      <c r="G33" s="18"/>
      <c r="H33" s="18"/>
      <c r="I33" s="18"/>
      <c r="J33" s="18"/>
      <c r="K33" s="18"/>
      <c r="L33" s="18"/>
      <c r="M33" s="18"/>
      <c r="N33" s="18"/>
      <c r="O33" s="39"/>
      <c r="P33" s="39"/>
      <c r="Q33" s="39"/>
      <c r="R33" s="39"/>
      <c r="S33" s="56">
        <f t="shared" si="1"/>
        <v>2</v>
      </c>
      <c r="T33" s="19"/>
      <c r="U33" s="19" t="s">
        <v>141</v>
      </c>
      <c r="V33" s="19"/>
      <c r="W33" s="19"/>
      <c r="X33" s="19"/>
      <c r="Y33" s="23"/>
      <c r="Z33" s="23"/>
      <c r="AA33" s="23"/>
      <c r="AB33" s="23"/>
      <c r="AC33" s="23" t="s">
        <v>141</v>
      </c>
      <c r="AD33" s="53">
        <f t="shared" si="0"/>
        <v>2</v>
      </c>
      <c r="AE33" s="17"/>
    </row>
    <row r="34" spans="1:31" ht="24" customHeight="1" x14ac:dyDescent="0.25">
      <c r="A34" s="9">
        <v>21</v>
      </c>
      <c r="B34" s="80" t="s">
        <v>127</v>
      </c>
      <c r="C34" s="9" t="s">
        <v>128</v>
      </c>
      <c r="D34" s="18"/>
      <c r="E34" s="18"/>
      <c r="F34" s="18" t="s">
        <v>141</v>
      </c>
      <c r="G34" s="18" t="s">
        <v>141</v>
      </c>
      <c r="H34" s="18"/>
      <c r="I34" s="18"/>
      <c r="J34" s="18"/>
      <c r="K34" s="18"/>
      <c r="L34" s="18"/>
      <c r="M34" s="18"/>
      <c r="N34" s="18"/>
      <c r="O34" s="18"/>
      <c r="P34" s="18"/>
      <c r="Q34" s="18"/>
      <c r="R34" s="18"/>
      <c r="S34" s="56">
        <f>COUNTIF(D34:R34,"X")</f>
        <v>2</v>
      </c>
      <c r="T34" s="19"/>
      <c r="U34" s="23" t="s">
        <v>141</v>
      </c>
      <c r="V34" s="23"/>
      <c r="W34" s="19" t="s">
        <v>141</v>
      </c>
      <c r="X34" s="19"/>
      <c r="Y34" s="23"/>
      <c r="Z34" s="23"/>
      <c r="AA34" s="23" t="s">
        <v>141</v>
      </c>
      <c r="AB34" s="23"/>
      <c r="AC34" s="85"/>
      <c r="AD34" s="53">
        <f>COUNTIF(T34:AA34,"X")</f>
        <v>3</v>
      </c>
      <c r="AE34" s="17"/>
    </row>
    <row r="35" spans="1:31" ht="27" customHeight="1" x14ac:dyDescent="0.25">
      <c r="A35" s="9">
        <v>22</v>
      </c>
      <c r="B35" s="80" t="s">
        <v>129</v>
      </c>
      <c r="C35" s="9" t="s">
        <v>130</v>
      </c>
      <c r="D35" s="20"/>
      <c r="E35" s="21"/>
      <c r="F35" s="21"/>
      <c r="G35" s="21"/>
      <c r="H35" s="21"/>
      <c r="I35" s="21"/>
      <c r="J35" s="21"/>
      <c r="K35" s="21"/>
      <c r="L35" s="21"/>
      <c r="M35" s="21"/>
      <c r="N35" s="21"/>
      <c r="O35" s="21"/>
      <c r="P35" s="21"/>
      <c r="Q35" s="21"/>
      <c r="R35" s="21"/>
      <c r="S35" s="56">
        <f>COUNTIF(D35:R35,"X")</f>
        <v>0</v>
      </c>
      <c r="T35" s="19"/>
      <c r="U35" s="19"/>
      <c r="V35" s="19"/>
      <c r="W35" s="19"/>
      <c r="X35" s="19"/>
      <c r="Y35" s="23"/>
      <c r="Z35" s="23"/>
      <c r="AA35" s="23"/>
      <c r="AB35" s="23"/>
      <c r="AC35" s="23"/>
      <c r="AD35" s="53">
        <f>COUNTIF(T35:AC35,"X")</f>
        <v>0</v>
      </c>
      <c r="AE35" s="17"/>
    </row>
    <row r="36" spans="1:31" ht="24" customHeight="1" x14ac:dyDescent="0.25">
      <c r="A36" s="9">
        <v>23</v>
      </c>
      <c r="B36" s="80" t="s">
        <v>131</v>
      </c>
      <c r="C36" s="9" t="s">
        <v>132</v>
      </c>
      <c r="D36" s="20"/>
      <c r="E36" s="21" t="s">
        <v>141</v>
      </c>
      <c r="F36" s="21" t="s">
        <v>141</v>
      </c>
      <c r="G36" s="21"/>
      <c r="H36" s="21"/>
      <c r="I36" s="21"/>
      <c r="J36" s="21" t="s">
        <v>141</v>
      </c>
      <c r="K36" s="21"/>
      <c r="M36" s="21"/>
      <c r="N36" s="21"/>
      <c r="O36" s="21"/>
      <c r="P36" s="21"/>
      <c r="Q36" s="21"/>
      <c r="R36" s="21"/>
      <c r="S36" s="56">
        <f t="shared" ref="S36:S37" si="2">COUNTIF(D36:R36,"X")</f>
        <v>3</v>
      </c>
      <c r="T36" s="19" t="s">
        <v>141</v>
      </c>
      <c r="U36" s="23"/>
      <c r="V36" s="23"/>
      <c r="W36" s="19"/>
      <c r="X36" s="19"/>
      <c r="Y36" s="23"/>
      <c r="Z36" s="23"/>
      <c r="AA36" s="23" t="s">
        <v>141</v>
      </c>
      <c r="AB36" s="23"/>
      <c r="AC36" s="23"/>
      <c r="AD36" s="53">
        <f t="shared" ref="AD36:AD37" si="3">COUNTIF(T36:AC36,"X")</f>
        <v>2</v>
      </c>
      <c r="AE36" s="17"/>
    </row>
    <row r="37" spans="1:31" ht="26.45" customHeight="1" x14ac:dyDescent="0.25">
      <c r="A37" s="9">
        <v>24</v>
      </c>
      <c r="B37" s="80" t="s">
        <v>133</v>
      </c>
      <c r="C37" s="9" t="s">
        <v>134</v>
      </c>
      <c r="D37" s="20"/>
      <c r="E37" s="21" t="s">
        <v>141</v>
      </c>
      <c r="F37" s="21" t="s">
        <v>141</v>
      </c>
      <c r="G37" s="21"/>
      <c r="H37" s="21"/>
      <c r="I37" s="21"/>
      <c r="J37" s="21"/>
      <c r="K37" s="21"/>
      <c r="L37" s="21"/>
      <c r="M37" s="21"/>
      <c r="N37" s="21"/>
      <c r="O37" s="22"/>
      <c r="P37" s="22"/>
      <c r="Q37" s="22"/>
      <c r="R37" s="22"/>
      <c r="S37" s="56">
        <f t="shared" si="2"/>
        <v>2</v>
      </c>
      <c r="T37" s="19"/>
      <c r="U37" s="19"/>
      <c r="V37" s="19" t="s">
        <v>141</v>
      </c>
      <c r="W37" s="19"/>
      <c r="X37" s="19" t="s">
        <v>141</v>
      </c>
      <c r="Y37" s="23"/>
      <c r="Z37" s="23"/>
      <c r="AA37" s="23"/>
      <c r="AB37" s="23"/>
      <c r="AC37" s="23"/>
      <c r="AD37" s="53">
        <f t="shared" si="3"/>
        <v>2</v>
      </c>
      <c r="AE37" s="23"/>
    </row>
    <row r="38" spans="1:31" ht="29.25" customHeight="1" x14ac:dyDescent="0.25">
      <c r="A38" s="9">
        <v>25</v>
      </c>
      <c r="B38" s="10" t="s">
        <v>135</v>
      </c>
      <c r="C38" s="9" t="s">
        <v>136</v>
      </c>
      <c r="D38" s="20"/>
      <c r="E38" s="21"/>
      <c r="F38" s="21"/>
      <c r="G38" s="21"/>
      <c r="H38" s="21"/>
      <c r="I38" s="21"/>
      <c r="J38" s="21"/>
      <c r="K38" s="21"/>
      <c r="L38" s="21"/>
      <c r="M38" s="21"/>
      <c r="N38" s="21"/>
      <c r="O38" s="22"/>
      <c r="P38" s="22"/>
      <c r="Q38" s="22"/>
      <c r="R38" s="22"/>
      <c r="S38" s="56">
        <f t="shared" si="1"/>
        <v>0</v>
      </c>
      <c r="T38" s="19"/>
      <c r="U38" s="19"/>
      <c r="V38" s="19"/>
      <c r="W38" s="19"/>
      <c r="X38" s="19"/>
      <c r="Y38" s="23"/>
      <c r="Z38" s="23"/>
      <c r="AA38" s="23"/>
      <c r="AB38" s="23"/>
      <c r="AC38" s="23"/>
      <c r="AD38" s="53">
        <f t="shared" si="0"/>
        <v>0</v>
      </c>
      <c r="AE38" s="23"/>
    </row>
    <row r="39" spans="1:31" ht="24.75" customHeight="1" x14ac:dyDescent="0.25">
      <c r="A39" s="9">
        <v>26</v>
      </c>
      <c r="B39" s="10" t="s">
        <v>137</v>
      </c>
      <c r="C39" s="9" t="s">
        <v>138</v>
      </c>
      <c r="D39" s="20"/>
      <c r="E39" s="22"/>
      <c r="F39" s="22"/>
      <c r="G39" s="22"/>
      <c r="H39" s="22"/>
      <c r="I39" s="22"/>
      <c r="J39" s="22"/>
      <c r="K39" s="22"/>
      <c r="L39" s="22"/>
      <c r="M39" s="22"/>
      <c r="N39" s="22"/>
      <c r="O39" s="22"/>
      <c r="P39" s="22"/>
      <c r="Q39" s="22"/>
      <c r="R39" s="22"/>
      <c r="S39" s="56">
        <f t="shared" si="1"/>
        <v>0</v>
      </c>
      <c r="T39" s="19"/>
      <c r="U39" s="19"/>
      <c r="V39" s="19"/>
      <c r="W39" s="19"/>
      <c r="X39" s="19"/>
      <c r="Y39" s="23"/>
      <c r="Z39" s="23"/>
      <c r="AA39" s="23"/>
      <c r="AB39" s="23"/>
      <c r="AC39" s="23"/>
      <c r="AD39" s="53">
        <f t="shared" si="0"/>
        <v>0</v>
      </c>
      <c r="AE39" s="17"/>
    </row>
    <row r="40" spans="1:31" ht="23.25" customHeight="1" x14ac:dyDescent="0.25">
      <c r="A40" s="9">
        <v>27</v>
      </c>
      <c r="B40" s="10" t="s">
        <v>139</v>
      </c>
      <c r="C40" s="9" t="s">
        <v>140</v>
      </c>
      <c r="D40" s="20"/>
      <c r="E40" s="19"/>
      <c r="F40" s="19" t="s">
        <v>141</v>
      </c>
      <c r="G40" s="19"/>
      <c r="H40" s="19"/>
      <c r="I40" s="19" t="s">
        <v>141</v>
      </c>
      <c r="J40" s="19"/>
      <c r="K40" s="19"/>
      <c r="L40" s="21"/>
      <c r="M40" s="19"/>
      <c r="N40" s="19"/>
      <c r="O40" s="19"/>
      <c r="P40" s="19"/>
      <c r="Q40" s="19"/>
      <c r="R40" s="19"/>
      <c r="S40" s="56">
        <f t="shared" si="1"/>
        <v>2</v>
      </c>
      <c r="T40" s="19"/>
      <c r="U40" s="19"/>
      <c r="V40" s="19"/>
      <c r="W40" s="19"/>
      <c r="X40" s="19" t="s">
        <v>141</v>
      </c>
      <c r="Y40" s="23"/>
      <c r="Z40" s="23"/>
      <c r="AA40" s="23"/>
      <c r="AB40" s="23" t="s">
        <v>141</v>
      </c>
      <c r="AC40" s="23"/>
      <c r="AD40" s="53">
        <f t="shared" si="0"/>
        <v>2</v>
      </c>
      <c r="AE40" s="17"/>
    </row>
    <row r="41" spans="1:31" ht="20.25" customHeight="1" x14ac:dyDescent="0.25">
      <c r="A41" s="111"/>
      <c r="B41" s="111"/>
      <c r="C41" s="111"/>
      <c r="D41" s="111"/>
      <c r="E41" s="111"/>
      <c r="F41" s="111"/>
      <c r="G41" s="111"/>
      <c r="H41" s="111"/>
      <c r="I41" s="111"/>
      <c r="J41" s="111"/>
      <c r="K41" s="111"/>
      <c r="L41" s="111"/>
      <c r="M41" s="111"/>
      <c r="N41" s="111"/>
      <c r="O41" s="111"/>
      <c r="P41" s="111"/>
      <c r="Q41" s="111"/>
      <c r="R41" s="111"/>
      <c r="S41" s="111"/>
      <c r="T41" s="111"/>
      <c r="U41" s="111"/>
      <c r="V41" s="111"/>
      <c r="W41" s="111"/>
      <c r="X41" s="111"/>
      <c r="Y41" s="111"/>
      <c r="Z41" s="111"/>
      <c r="AA41" s="111"/>
      <c r="AB41" s="111"/>
      <c r="AC41" s="111"/>
      <c r="AD41" s="111"/>
      <c r="AE41" s="111"/>
    </row>
    <row r="42" spans="1:31" ht="25.5" customHeight="1" x14ac:dyDescent="0.25">
      <c r="A42" s="106" t="s">
        <v>69</v>
      </c>
      <c r="B42" s="106"/>
      <c r="C42" s="106"/>
      <c r="D42" s="106"/>
      <c r="E42" s="106"/>
      <c r="F42" s="106"/>
      <c r="G42" s="106"/>
      <c r="H42" s="106"/>
      <c r="I42" s="106"/>
      <c r="J42" s="106"/>
      <c r="K42" s="106"/>
      <c r="L42" s="106"/>
      <c r="M42" s="106"/>
      <c r="N42" s="106"/>
      <c r="O42" s="106"/>
      <c r="P42" s="106"/>
      <c r="Q42" s="106"/>
      <c r="R42" s="106"/>
      <c r="S42" s="106"/>
      <c r="T42" s="106"/>
      <c r="U42" s="106"/>
      <c r="V42" s="106"/>
      <c r="W42" s="106"/>
      <c r="X42" s="106"/>
      <c r="Y42" s="106"/>
      <c r="Z42" s="106"/>
      <c r="AA42" s="106"/>
      <c r="AB42" s="106"/>
      <c r="AC42" s="106"/>
      <c r="AD42" s="106"/>
      <c r="AE42" s="106"/>
    </row>
    <row r="43" spans="1:31" ht="17.25" x14ac:dyDescent="0.3">
      <c r="A43" s="24"/>
      <c r="B43" s="24"/>
      <c r="C43" s="24"/>
      <c r="D43" s="25"/>
      <c r="E43" s="29"/>
      <c r="F43" s="29"/>
      <c r="G43" s="29"/>
      <c r="H43" s="29"/>
      <c r="I43" s="29"/>
      <c r="J43" s="29"/>
      <c r="K43" s="29"/>
      <c r="L43" s="29"/>
      <c r="M43" s="29"/>
      <c r="N43" s="29"/>
      <c r="O43" s="29"/>
      <c r="P43" s="29"/>
      <c r="Q43" s="29"/>
      <c r="R43" s="29"/>
      <c r="S43" s="29"/>
      <c r="T43" s="107" t="s">
        <v>82</v>
      </c>
      <c r="U43" s="107"/>
      <c r="V43" s="107"/>
      <c r="W43" s="107"/>
      <c r="X43" s="107"/>
      <c r="Y43" s="107"/>
      <c r="Z43" s="107"/>
      <c r="AA43" s="107"/>
      <c r="AB43" s="107"/>
      <c r="AC43" s="107"/>
      <c r="AD43" s="107"/>
      <c r="AE43" s="107"/>
    </row>
    <row r="44" spans="1:31" ht="17.25" x14ac:dyDescent="0.3">
      <c r="A44" s="24"/>
      <c r="B44" s="24"/>
      <c r="C44" s="24"/>
      <c r="D44" s="25"/>
      <c r="T44" s="108" t="s">
        <v>4</v>
      </c>
      <c r="U44" s="108"/>
      <c r="V44" s="108"/>
      <c r="W44" s="108"/>
      <c r="X44" s="108"/>
      <c r="Y44" s="108"/>
      <c r="Z44" s="108"/>
      <c r="AA44" s="108"/>
      <c r="AB44" s="108"/>
      <c r="AC44" s="108"/>
      <c r="AD44" s="108"/>
      <c r="AE44" s="108"/>
    </row>
    <row r="49" spans="24:28" x14ac:dyDescent="0.25">
      <c r="X49" s="102" t="s">
        <v>80</v>
      </c>
      <c r="Y49" s="102"/>
      <c r="Z49" s="102"/>
      <c r="AA49" s="102"/>
      <c r="AB49" s="102"/>
    </row>
  </sheetData>
  <mergeCells count="15">
    <mergeCell ref="X49:AB49"/>
    <mergeCell ref="A5:AE5"/>
    <mergeCell ref="T1:AE1"/>
    <mergeCell ref="T2:AE2"/>
    <mergeCell ref="A1:C1"/>
    <mergeCell ref="A2:C2"/>
    <mergeCell ref="A3:C3"/>
    <mergeCell ref="A42:AE42"/>
    <mergeCell ref="T43:AE43"/>
    <mergeCell ref="T44:AE44"/>
    <mergeCell ref="A7:A8"/>
    <mergeCell ref="A41:AE41"/>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64"/>
  <sheetViews>
    <sheetView showZeros="0" tabSelected="1" zoomScaleNormal="100" workbookViewId="0">
      <selection activeCell="F30" sqref="F30"/>
    </sheetView>
  </sheetViews>
  <sheetFormatPr defaultColWidth="9.140625" defaultRowHeight="15" x14ac:dyDescent="0.25"/>
  <cols>
    <col min="1" max="1" width="7.42578125" style="5" customWidth="1"/>
    <col min="2" max="2" width="26.140625" style="5" customWidth="1"/>
    <col min="3" max="3" width="13.5703125" style="5" customWidth="1"/>
    <col min="4" max="4" width="9.85546875" style="5" customWidth="1"/>
    <col min="5" max="5" width="20.85546875" style="5" customWidth="1"/>
    <col min="6" max="6" width="16.42578125" style="4" customWidth="1"/>
    <col min="7" max="7" width="15.285156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33" t="s">
        <v>5</v>
      </c>
      <c r="B1" s="133"/>
      <c r="C1" s="133"/>
      <c r="D1" s="133"/>
      <c r="E1" s="133"/>
      <c r="F1" s="104" t="s">
        <v>15</v>
      </c>
      <c r="G1" s="105"/>
      <c r="H1" s="105"/>
      <c r="I1" s="105"/>
      <c r="J1" s="105"/>
    </row>
    <row r="2" spans="1:10" ht="15.75" x14ac:dyDescent="0.25">
      <c r="A2" s="133" t="s">
        <v>6</v>
      </c>
      <c r="B2" s="133"/>
      <c r="C2" s="133"/>
      <c r="D2" s="133"/>
      <c r="E2" s="133"/>
      <c r="F2" s="104" t="s">
        <v>14</v>
      </c>
      <c r="G2" s="104"/>
      <c r="H2" s="104"/>
      <c r="I2" s="104"/>
      <c r="J2" s="104"/>
    </row>
    <row r="3" spans="1:10" ht="15.75" x14ac:dyDescent="0.25">
      <c r="A3" s="134" t="s">
        <v>145</v>
      </c>
      <c r="B3" s="134"/>
      <c r="C3" s="134"/>
      <c r="D3" s="134"/>
      <c r="E3" s="134"/>
      <c r="F3" s="3"/>
      <c r="G3" s="3"/>
      <c r="H3" s="3"/>
      <c r="I3" s="3"/>
      <c r="J3" s="3"/>
    </row>
    <row r="4" spans="1:10" ht="24.75" customHeight="1" x14ac:dyDescent="0.25">
      <c r="J4" s="59" t="s">
        <v>25</v>
      </c>
    </row>
    <row r="5" spans="1:10" ht="28.5" customHeight="1" x14ac:dyDescent="0.25">
      <c r="A5" s="135" t="s">
        <v>154</v>
      </c>
      <c r="B5" s="135"/>
      <c r="C5" s="135"/>
      <c r="D5" s="135"/>
      <c r="E5" s="135"/>
      <c r="F5" s="135"/>
      <c r="G5" s="135"/>
      <c r="H5" s="135"/>
      <c r="I5" s="135"/>
      <c r="J5" s="135"/>
    </row>
    <row r="7" spans="1:10" ht="39.75" customHeight="1" x14ac:dyDescent="0.25">
      <c r="A7" s="136" t="s">
        <v>2</v>
      </c>
      <c r="B7" s="136" t="s">
        <v>7</v>
      </c>
      <c r="C7" s="137" t="s">
        <v>26</v>
      </c>
      <c r="D7" s="139" t="s">
        <v>77</v>
      </c>
      <c r="E7" s="140"/>
      <c r="F7" s="140"/>
      <c r="G7" s="141"/>
      <c r="H7" s="136" t="s">
        <v>57</v>
      </c>
      <c r="I7" s="126" t="s">
        <v>79</v>
      </c>
      <c r="J7" s="127"/>
    </row>
    <row r="8" spans="1:10" ht="72" customHeight="1" x14ac:dyDescent="0.25">
      <c r="A8" s="136"/>
      <c r="B8" s="136"/>
      <c r="C8" s="138"/>
      <c r="D8" s="6" t="s">
        <v>8</v>
      </c>
      <c r="E8" s="7" t="s">
        <v>9</v>
      </c>
      <c r="F8" s="7" t="s">
        <v>41</v>
      </c>
      <c r="G8" s="7" t="s">
        <v>42</v>
      </c>
      <c r="H8" s="136"/>
      <c r="I8" s="6" t="s">
        <v>8</v>
      </c>
      <c r="J8" s="6" t="s">
        <v>71</v>
      </c>
    </row>
    <row r="9" spans="1:10" ht="24" customHeight="1" x14ac:dyDescent="0.25">
      <c r="A9" s="75">
        <v>-1</v>
      </c>
      <c r="B9" s="75">
        <v>-2</v>
      </c>
      <c r="C9" s="75">
        <v>-3</v>
      </c>
      <c r="D9" s="75">
        <v>-4</v>
      </c>
      <c r="E9" s="75">
        <v>-5</v>
      </c>
      <c r="F9" s="75">
        <v>-6</v>
      </c>
      <c r="G9" s="75">
        <v>-7</v>
      </c>
      <c r="H9" s="75">
        <v>-8</v>
      </c>
      <c r="I9" s="75">
        <v>-9</v>
      </c>
      <c r="J9" s="75">
        <v>-10</v>
      </c>
    </row>
    <row r="10" spans="1:10" ht="24" customHeight="1" x14ac:dyDescent="0.25">
      <c r="A10" s="8" t="s">
        <v>68</v>
      </c>
      <c r="B10" s="6"/>
      <c r="C10" s="6"/>
      <c r="D10" s="69">
        <v>2</v>
      </c>
      <c r="E10" s="6"/>
      <c r="F10" s="7"/>
      <c r="G10" s="7"/>
      <c r="H10" s="7"/>
      <c r="I10" s="7"/>
      <c r="J10" s="6"/>
    </row>
    <row r="11" spans="1:10" ht="31.5" customHeight="1" x14ac:dyDescent="0.25">
      <c r="A11" s="9" t="s">
        <v>0</v>
      </c>
      <c r="B11" s="81" t="s">
        <v>83</v>
      </c>
      <c r="C11" s="9" t="s">
        <v>84</v>
      </c>
      <c r="D11" s="60" t="s">
        <v>149</v>
      </c>
      <c r="E11" s="15"/>
      <c r="F11" s="62">
        <f>VLOOKUP(C11,'Mau 2'!$C$11:$AE$40,17,0)</f>
        <v>3</v>
      </c>
      <c r="G11" s="62">
        <f>VLOOKUP($C11,'Mau 2'!$C$11:$AE$40,28,0)</f>
        <v>3</v>
      </c>
      <c r="H11" s="15"/>
      <c r="I11" s="15"/>
      <c r="J11" s="14"/>
    </row>
    <row r="12" spans="1:10" ht="126" customHeight="1" x14ac:dyDescent="0.25">
      <c r="A12" s="9" t="s">
        <v>1</v>
      </c>
      <c r="B12" s="81" t="s">
        <v>85</v>
      </c>
      <c r="C12" s="9" t="s">
        <v>86</v>
      </c>
      <c r="D12" s="60" t="s">
        <v>10</v>
      </c>
      <c r="E12" s="15" t="s">
        <v>185</v>
      </c>
      <c r="F12" s="62">
        <f>VLOOKUP(C12,'Mau 2'!$C$11:$AE$40,17,0)</f>
        <v>2</v>
      </c>
      <c r="G12" s="62">
        <f>VLOOKUP($C12,'Mau 2'!$C$11:$AE$40,28,0)</f>
        <v>2</v>
      </c>
      <c r="H12" s="15"/>
      <c r="I12" s="15"/>
      <c r="J12" s="14"/>
    </row>
    <row r="13" spans="1:10" ht="24.6" customHeight="1" x14ac:dyDescent="0.25">
      <c r="A13" s="8" t="s">
        <v>54</v>
      </c>
      <c r="B13" s="10"/>
      <c r="C13" s="10"/>
      <c r="D13" s="69">
        <v>27</v>
      </c>
      <c r="E13" s="10"/>
      <c r="F13" s="62"/>
      <c r="G13" s="62"/>
      <c r="H13" s="7"/>
      <c r="I13" s="7"/>
      <c r="J13" s="6"/>
    </row>
    <row r="14" spans="1:10" ht="27" customHeight="1" x14ac:dyDescent="0.25">
      <c r="A14" s="9">
        <v>1</v>
      </c>
      <c r="B14" s="82" t="s">
        <v>87</v>
      </c>
      <c r="C14" s="9" t="s">
        <v>88</v>
      </c>
      <c r="D14" s="14" t="s">
        <v>76</v>
      </c>
      <c r="E14" s="10"/>
      <c r="F14" s="62">
        <f>VLOOKUP(C14,'Mau 2'!$C$11:$AE$40,17,0)</f>
        <v>1</v>
      </c>
      <c r="G14" s="62">
        <f>VLOOKUP($C14,'Mau 2'!$C$11:$AE$40,28,0)</f>
        <v>1</v>
      </c>
      <c r="H14" s="14"/>
      <c r="I14" s="14"/>
      <c r="J14" s="14"/>
    </row>
    <row r="15" spans="1:10" ht="28.5" customHeight="1" x14ac:dyDescent="0.25">
      <c r="A15" s="73">
        <v>2</v>
      </c>
      <c r="B15" s="81" t="s">
        <v>89</v>
      </c>
      <c r="C15" s="9" t="s">
        <v>90</v>
      </c>
      <c r="D15" s="60" t="s">
        <v>149</v>
      </c>
      <c r="E15" s="10"/>
      <c r="F15" s="62">
        <f>VLOOKUP(C15,'Mau 2'!$C$11:$AE$40,17,0)</f>
        <v>2</v>
      </c>
      <c r="G15" s="62">
        <f>VLOOKUP($C15,'Mau 2'!$C$11:$AE$40,28,0)</f>
        <v>3</v>
      </c>
      <c r="H15" s="6"/>
      <c r="I15" s="6"/>
      <c r="J15" s="6"/>
    </row>
    <row r="16" spans="1:10" ht="30" customHeight="1" x14ac:dyDescent="0.25">
      <c r="A16" s="73">
        <v>3</v>
      </c>
      <c r="B16" s="81" t="s">
        <v>91</v>
      </c>
      <c r="C16" s="9" t="s">
        <v>92</v>
      </c>
      <c r="D16" s="60" t="s">
        <v>149</v>
      </c>
      <c r="E16" s="79"/>
      <c r="F16" s="62">
        <f>VLOOKUP(C16,'Mau 2'!$C$11:$AE$40,17,0)</f>
        <v>2</v>
      </c>
      <c r="G16" s="62">
        <f>VLOOKUP($C16,'Mau 2'!$C$11:$AE$40,28,0)</f>
        <v>4</v>
      </c>
      <c r="H16" s="7"/>
      <c r="I16" s="7"/>
      <c r="J16" s="6"/>
    </row>
    <row r="17" spans="1:10" ht="29.25" customHeight="1" x14ac:dyDescent="0.25">
      <c r="A17" s="73">
        <v>4</v>
      </c>
      <c r="B17" s="81" t="s">
        <v>93</v>
      </c>
      <c r="C17" s="9" t="s">
        <v>94</v>
      </c>
      <c r="D17" s="60" t="s">
        <v>76</v>
      </c>
      <c r="E17" s="79"/>
      <c r="F17" s="62">
        <f>VLOOKUP(C17,'Mau 2'!$C$11:$AE$40,17,0)</f>
        <v>1</v>
      </c>
      <c r="G17" s="62">
        <f>VLOOKUP($C17,'Mau 2'!$C$11:$AE$40,28,0)</f>
        <v>1</v>
      </c>
      <c r="H17" s="7"/>
      <c r="I17" s="7"/>
      <c r="J17" s="6"/>
    </row>
    <row r="18" spans="1:10" ht="27.75" customHeight="1" x14ac:dyDescent="0.25">
      <c r="A18" s="73">
        <v>5</v>
      </c>
      <c r="B18" s="81" t="s">
        <v>95</v>
      </c>
      <c r="C18" s="9" t="s">
        <v>96</v>
      </c>
      <c r="D18" s="60" t="s">
        <v>149</v>
      </c>
      <c r="E18" s="79"/>
      <c r="F18" s="62">
        <f>VLOOKUP(C18,'Mau 2'!$C$11:$AE$40,17,0)</f>
        <v>3</v>
      </c>
      <c r="G18" s="62">
        <f>VLOOKUP($C18,'Mau 2'!$C$11:$AE$40,28,0)</f>
        <v>2</v>
      </c>
      <c r="H18" s="7"/>
      <c r="I18" s="7"/>
      <c r="J18" s="6"/>
    </row>
    <row r="19" spans="1:10" ht="33" customHeight="1" x14ac:dyDescent="0.25">
      <c r="A19" s="73">
        <v>6</v>
      </c>
      <c r="B19" s="81" t="s">
        <v>97</v>
      </c>
      <c r="C19" s="9" t="s">
        <v>98</v>
      </c>
      <c r="D19" s="60" t="s">
        <v>149</v>
      </c>
      <c r="E19" s="79"/>
      <c r="F19" s="62">
        <f>VLOOKUP(C19,'Mau 2'!$C$11:$AE$40,17,0)</f>
        <v>2</v>
      </c>
      <c r="G19" s="62">
        <f>VLOOKUP($C19,'Mau 2'!$C$11:$AE$40,28,0)</f>
        <v>4</v>
      </c>
      <c r="H19" s="7"/>
      <c r="I19" s="7"/>
      <c r="J19" s="6"/>
    </row>
    <row r="20" spans="1:10" ht="30" customHeight="1" x14ac:dyDescent="0.25">
      <c r="A20" s="73">
        <v>7</v>
      </c>
      <c r="B20" s="81" t="s">
        <v>99</v>
      </c>
      <c r="C20" s="9" t="s">
        <v>100</v>
      </c>
      <c r="D20" s="60" t="s">
        <v>11</v>
      </c>
      <c r="E20" s="79"/>
      <c r="F20" s="62">
        <f>VLOOKUP(C20,'Mau 2'!$C$11:$AE$40,17,0)</f>
        <v>0</v>
      </c>
      <c r="G20" s="62">
        <f>VLOOKUP($C20,'Mau 2'!$C$11:$AE$40,28,0)</f>
        <v>0</v>
      </c>
      <c r="H20" s="7"/>
      <c r="I20" s="7"/>
      <c r="J20" s="6"/>
    </row>
    <row r="21" spans="1:10" ht="30" customHeight="1" x14ac:dyDescent="0.25">
      <c r="A21" s="73">
        <v>8</v>
      </c>
      <c r="B21" s="81" t="s">
        <v>101</v>
      </c>
      <c r="C21" s="9" t="s">
        <v>102</v>
      </c>
      <c r="D21" s="60" t="s">
        <v>11</v>
      </c>
      <c r="E21" s="79"/>
      <c r="F21" s="62">
        <f>VLOOKUP(C21,'Mau 2'!$C$11:$AE$40,17,0)</f>
        <v>0</v>
      </c>
      <c r="G21" s="62">
        <f>VLOOKUP($C21,'Mau 2'!$C$11:$AE$40,28,0)</f>
        <v>0</v>
      </c>
      <c r="H21" s="7"/>
      <c r="I21" s="7"/>
      <c r="J21" s="6"/>
    </row>
    <row r="22" spans="1:10" ht="32.25" customHeight="1" x14ac:dyDescent="0.25">
      <c r="A22" s="73">
        <v>9</v>
      </c>
      <c r="B22" s="83" t="s">
        <v>103</v>
      </c>
      <c r="C22" s="9" t="s">
        <v>104</v>
      </c>
      <c r="D22" s="60" t="s">
        <v>10</v>
      </c>
      <c r="E22" s="79"/>
      <c r="F22" s="62">
        <f>VLOOKUP(C22,'Mau 2'!$C$11:$AE$40,17,0)</f>
        <v>2</v>
      </c>
      <c r="G22" s="62">
        <f>VLOOKUP($C22,'Mau 2'!$C$11:$AE$40,28,0)</f>
        <v>2</v>
      </c>
      <c r="H22" s="7"/>
      <c r="I22" s="7"/>
      <c r="J22" s="6"/>
    </row>
    <row r="23" spans="1:10" ht="30" customHeight="1" x14ac:dyDescent="0.25">
      <c r="A23" s="73">
        <v>10</v>
      </c>
      <c r="B23" s="81" t="s">
        <v>105</v>
      </c>
      <c r="C23" s="9" t="s">
        <v>106</v>
      </c>
      <c r="D23" s="60" t="s">
        <v>76</v>
      </c>
      <c r="E23" s="79"/>
      <c r="F23" s="62">
        <f>VLOOKUP(C23,'Mau 2'!$C$11:$AE$40,17,0)</f>
        <v>0</v>
      </c>
      <c r="G23" s="62">
        <f>VLOOKUP($C23,'Mau 2'!$C$11:$AE$40,28,0)</f>
        <v>2</v>
      </c>
      <c r="H23" s="7"/>
      <c r="I23" s="7"/>
      <c r="J23" s="6"/>
    </row>
    <row r="24" spans="1:10" ht="31.5" customHeight="1" x14ac:dyDescent="0.25">
      <c r="A24" s="73">
        <v>11</v>
      </c>
      <c r="B24" s="81" t="s">
        <v>107</v>
      </c>
      <c r="C24" s="9" t="s">
        <v>108</v>
      </c>
      <c r="D24" s="60" t="s">
        <v>10</v>
      </c>
      <c r="E24" s="79"/>
      <c r="F24" s="62">
        <f>VLOOKUP(C24,'Mau 2'!$C$11:$AE$40,17,0)</f>
        <v>2</v>
      </c>
      <c r="G24" s="62">
        <f>VLOOKUP($C24,'Mau 2'!$C$11:$AE$40,28,0)</f>
        <v>3</v>
      </c>
      <c r="H24" s="7"/>
      <c r="I24" s="7"/>
      <c r="J24" s="6"/>
    </row>
    <row r="25" spans="1:10" ht="27.75" customHeight="1" x14ac:dyDescent="0.25">
      <c r="A25" s="73">
        <v>12</v>
      </c>
      <c r="B25" s="81" t="s">
        <v>109</v>
      </c>
      <c r="C25" s="9" t="s">
        <v>110</v>
      </c>
      <c r="D25" s="60" t="s">
        <v>11</v>
      </c>
      <c r="E25" s="79"/>
      <c r="F25" s="62">
        <f>VLOOKUP(C25,'Mau 2'!$C$11:$AE$40,17,0)</f>
        <v>0</v>
      </c>
      <c r="G25" s="62">
        <f>VLOOKUP($C25,'Mau 2'!$C$11:$AE$40,28,0)</f>
        <v>0</v>
      </c>
      <c r="H25" s="7"/>
      <c r="I25" s="7"/>
      <c r="J25" s="6"/>
    </row>
    <row r="26" spans="1:10" ht="27.75" customHeight="1" x14ac:dyDescent="0.25">
      <c r="A26" s="73">
        <v>13</v>
      </c>
      <c r="B26" s="81" t="s">
        <v>111</v>
      </c>
      <c r="C26" s="9" t="s">
        <v>112</v>
      </c>
      <c r="D26" s="60" t="s">
        <v>11</v>
      </c>
      <c r="E26" s="79"/>
      <c r="F26" s="62">
        <f>VLOOKUP(C26,'Mau 2'!$C$11:$AE$40,17,0)</f>
        <v>0</v>
      </c>
      <c r="G26" s="62">
        <f>VLOOKUP($C26,'Mau 2'!$C$11:$AE$40,28,0)</f>
        <v>0</v>
      </c>
      <c r="H26" s="7"/>
      <c r="I26" s="7"/>
      <c r="J26" s="6"/>
    </row>
    <row r="27" spans="1:10" ht="29.25" customHeight="1" x14ac:dyDescent="0.25">
      <c r="A27" s="73">
        <v>14</v>
      </c>
      <c r="B27" s="81" t="s">
        <v>113</v>
      </c>
      <c r="C27" s="9" t="s">
        <v>114</v>
      </c>
      <c r="D27" s="60" t="s">
        <v>11</v>
      </c>
      <c r="E27" s="79"/>
      <c r="F27" s="62">
        <f>VLOOKUP(C27,'Mau 2'!$C$11:$AE$40,17,0)</f>
        <v>0</v>
      </c>
      <c r="G27" s="62">
        <f>VLOOKUP($C27,'Mau 2'!$C$11:$AE$40,28,0)</f>
        <v>0</v>
      </c>
      <c r="H27" s="7"/>
      <c r="I27" s="7"/>
      <c r="J27" s="6"/>
    </row>
    <row r="28" spans="1:10" ht="30" customHeight="1" x14ac:dyDescent="0.25">
      <c r="A28" s="73">
        <v>15</v>
      </c>
      <c r="B28" s="81" t="s">
        <v>115</v>
      </c>
      <c r="C28" s="9" t="s">
        <v>116</v>
      </c>
      <c r="D28" s="60" t="s">
        <v>10</v>
      </c>
      <c r="E28" s="79"/>
      <c r="F28" s="62">
        <f>VLOOKUP(C28,'Mau 2'!$C$11:$AE$40,17,0)</f>
        <v>2</v>
      </c>
      <c r="G28" s="62">
        <f>VLOOKUP($C28,'Mau 2'!$C$11:$AE$40,28,0)</f>
        <v>2</v>
      </c>
      <c r="H28" s="7"/>
      <c r="I28" s="7"/>
      <c r="J28" s="6"/>
    </row>
    <row r="29" spans="1:10" ht="79.5" customHeight="1" x14ac:dyDescent="0.25">
      <c r="A29" s="73">
        <v>16</v>
      </c>
      <c r="B29" s="81" t="s">
        <v>117</v>
      </c>
      <c r="C29" s="9" t="s">
        <v>118</v>
      </c>
      <c r="D29" s="60" t="s">
        <v>11</v>
      </c>
      <c r="E29" s="79" t="s">
        <v>186</v>
      </c>
      <c r="F29" s="62">
        <f>VLOOKUP(C29,'Mau 2'!$C$11:$AE$40,17,0)</f>
        <v>0</v>
      </c>
      <c r="G29" s="62">
        <f>VLOOKUP($C29,'Mau 2'!$C$11:$AE$40,28,0)</f>
        <v>0</v>
      </c>
      <c r="H29" s="7"/>
      <c r="I29" s="7"/>
      <c r="J29" s="6"/>
    </row>
    <row r="30" spans="1:10" ht="30" customHeight="1" x14ac:dyDescent="0.25">
      <c r="A30" s="73">
        <v>17</v>
      </c>
      <c r="B30" s="81" t="s">
        <v>119</v>
      </c>
      <c r="C30" s="9" t="s">
        <v>120</v>
      </c>
      <c r="D30" s="60" t="s">
        <v>76</v>
      </c>
      <c r="E30" s="79"/>
      <c r="F30" s="62">
        <f>VLOOKUP(C30,'Mau 2'!$C$11:$AE$40,17,0)</f>
        <v>0</v>
      </c>
      <c r="G30" s="62">
        <f>VLOOKUP($C30,'Mau 2'!$C$11:$AE$40,28,0)</f>
        <v>2</v>
      </c>
      <c r="H30" s="7"/>
      <c r="I30" s="7"/>
      <c r="J30" s="6"/>
    </row>
    <row r="31" spans="1:10" ht="32.25" customHeight="1" x14ac:dyDescent="0.25">
      <c r="A31" s="73">
        <v>18</v>
      </c>
      <c r="B31" s="81" t="s">
        <v>121</v>
      </c>
      <c r="C31" s="9" t="s">
        <v>122</v>
      </c>
      <c r="D31" s="60" t="s">
        <v>11</v>
      </c>
      <c r="E31" s="79"/>
      <c r="F31" s="62">
        <f>VLOOKUP(C31,'Mau 2'!$C$11:$AE$40,17,0)</f>
        <v>0</v>
      </c>
      <c r="G31" s="62">
        <f>VLOOKUP($C31,'Mau 2'!$C$11:$AE$40,28,0)</f>
        <v>0</v>
      </c>
      <c r="H31" s="7"/>
      <c r="I31" s="7"/>
      <c r="J31" s="6"/>
    </row>
    <row r="32" spans="1:10" ht="31.5" customHeight="1" x14ac:dyDescent="0.25">
      <c r="A32" s="73">
        <v>19</v>
      </c>
      <c r="B32" s="84" t="s">
        <v>123</v>
      </c>
      <c r="C32" s="9" t="s">
        <v>124</v>
      </c>
      <c r="D32" s="60" t="s">
        <v>76</v>
      </c>
      <c r="E32" s="79"/>
      <c r="F32" s="62">
        <f>VLOOKUP(C32,'Mau 2'!$C$11:$AE$40,17,0)</f>
        <v>1</v>
      </c>
      <c r="G32" s="62">
        <f>VLOOKUP($C32,'Mau 2'!$C$11:$AE$40,28,0)</f>
        <v>2</v>
      </c>
      <c r="H32" s="7"/>
      <c r="I32" s="7"/>
      <c r="J32" s="6"/>
    </row>
    <row r="33" spans="1:11" ht="30" customHeight="1" x14ac:dyDescent="0.25">
      <c r="A33" s="73">
        <v>20</v>
      </c>
      <c r="B33" s="80" t="s">
        <v>125</v>
      </c>
      <c r="C33" s="9" t="s">
        <v>126</v>
      </c>
      <c r="D33" s="60" t="s">
        <v>10</v>
      </c>
      <c r="E33" s="79"/>
      <c r="F33" s="62">
        <f>VLOOKUP(C33,'Mau 2'!$C$11:$AE$40,17,0)</f>
        <v>2</v>
      </c>
      <c r="G33" s="62">
        <f>VLOOKUP($C33,'Mau 2'!$C$11:$AE$40,28,0)</f>
        <v>2</v>
      </c>
      <c r="H33" s="7"/>
      <c r="I33" s="7"/>
      <c r="J33" s="6"/>
    </row>
    <row r="34" spans="1:11" ht="27.75" customHeight="1" x14ac:dyDescent="0.25">
      <c r="A34" s="73">
        <v>21</v>
      </c>
      <c r="B34" s="80" t="s">
        <v>127</v>
      </c>
      <c r="C34" s="9" t="s">
        <v>128</v>
      </c>
      <c r="D34" s="60" t="s">
        <v>10</v>
      </c>
      <c r="E34" s="79"/>
      <c r="F34" s="62">
        <f>VLOOKUP(C34,'Mau 2'!$C$11:$AE$40,17,0)</f>
        <v>2</v>
      </c>
      <c r="G34" s="62">
        <f>VLOOKUP($C34,'Mau 2'!$C$11:$AE$40,28,0)</f>
        <v>3</v>
      </c>
      <c r="H34" s="7"/>
      <c r="I34" s="7"/>
      <c r="J34" s="6"/>
    </row>
    <row r="35" spans="1:11" ht="29.25" customHeight="1" x14ac:dyDescent="0.25">
      <c r="A35" s="73">
        <v>22</v>
      </c>
      <c r="B35" s="80" t="s">
        <v>129</v>
      </c>
      <c r="C35" s="9" t="s">
        <v>130</v>
      </c>
      <c r="D35" s="60" t="s">
        <v>11</v>
      </c>
      <c r="E35" s="79"/>
      <c r="F35" s="62">
        <f>VLOOKUP(C35,'Mau 2'!$C$11:$AE$40,17,0)</f>
        <v>0</v>
      </c>
      <c r="G35" s="62">
        <f>VLOOKUP($C35,'Mau 2'!$C$11:$AE$40,28,0)</f>
        <v>0</v>
      </c>
      <c r="H35" s="7"/>
      <c r="I35" s="7"/>
      <c r="J35" s="6"/>
    </row>
    <row r="36" spans="1:11" ht="28.5" customHeight="1" x14ac:dyDescent="0.25">
      <c r="A36" s="73">
        <v>23</v>
      </c>
      <c r="B36" s="80" t="s">
        <v>131</v>
      </c>
      <c r="C36" s="9" t="s">
        <v>132</v>
      </c>
      <c r="D36" s="60" t="s">
        <v>149</v>
      </c>
      <c r="E36" s="79"/>
      <c r="F36" s="62">
        <f>VLOOKUP(C36,'Mau 2'!$C$11:$AE$40,17,0)</f>
        <v>3</v>
      </c>
      <c r="G36" s="62">
        <f>VLOOKUP($C36,'Mau 2'!$C$11:$AE$40,28,0)</f>
        <v>2</v>
      </c>
      <c r="H36" s="7"/>
      <c r="I36" s="7"/>
      <c r="J36" s="6"/>
    </row>
    <row r="37" spans="1:11" ht="27.75" customHeight="1" x14ac:dyDescent="0.25">
      <c r="A37" s="73">
        <v>24</v>
      </c>
      <c r="B37" s="80" t="s">
        <v>133</v>
      </c>
      <c r="C37" s="9" t="s">
        <v>134</v>
      </c>
      <c r="D37" s="60" t="s">
        <v>10</v>
      </c>
      <c r="E37" s="15"/>
      <c r="F37" s="62">
        <f>VLOOKUP(C37,'Mau 2'!$C$11:$AE$40,17,0)</f>
        <v>2</v>
      </c>
      <c r="G37" s="62">
        <f>VLOOKUP($C37,'Mau 2'!$C$11:$AE$40,28,0)</f>
        <v>2</v>
      </c>
      <c r="H37" s="15"/>
      <c r="I37" s="76"/>
      <c r="J37" s="77"/>
    </row>
    <row r="38" spans="1:11" ht="28.5" customHeight="1" x14ac:dyDescent="0.25">
      <c r="A38" s="73">
        <v>25</v>
      </c>
      <c r="B38" s="10" t="s">
        <v>135</v>
      </c>
      <c r="C38" s="9" t="s">
        <v>136</v>
      </c>
      <c r="D38" s="74" t="s">
        <v>11</v>
      </c>
      <c r="E38" s="79"/>
      <c r="F38" s="62">
        <f>VLOOKUP(C38,'Mau 2'!$C$11:$AE$40,17,0)</f>
        <v>0</v>
      </c>
      <c r="G38" s="62">
        <f>VLOOKUP($C38,'Mau 2'!$C$11:$AE$40,28,0)</f>
        <v>0</v>
      </c>
      <c r="H38" s="6"/>
      <c r="I38" s="77"/>
      <c r="J38" s="77"/>
    </row>
    <row r="39" spans="1:11" ht="26.25" customHeight="1" x14ac:dyDescent="0.25">
      <c r="A39" s="73">
        <v>26</v>
      </c>
      <c r="B39" s="10" t="s">
        <v>137</v>
      </c>
      <c r="C39" s="9" t="s">
        <v>138</v>
      </c>
      <c r="D39" s="60" t="s">
        <v>11</v>
      </c>
      <c r="E39" s="10"/>
      <c r="F39" s="62">
        <f>VLOOKUP(C39,'Mau 2'!$C$11:$AE$40,17,0)</f>
        <v>0</v>
      </c>
      <c r="G39" s="62">
        <f>VLOOKUP($C39,'Mau 2'!$C$11:$AE$40,28,0)</f>
        <v>0</v>
      </c>
      <c r="H39" s="14"/>
      <c r="I39" s="77"/>
      <c r="J39" s="77"/>
    </row>
    <row r="40" spans="1:11" ht="27.75" customHeight="1" x14ac:dyDescent="0.25">
      <c r="A40" s="73">
        <v>27</v>
      </c>
      <c r="B40" s="10" t="s">
        <v>139</v>
      </c>
      <c r="C40" s="9" t="s">
        <v>140</v>
      </c>
      <c r="D40" s="60" t="s">
        <v>10</v>
      </c>
      <c r="E40" s="10"/>
      <c r="F40" s="62">
        <f>VLOOKUP(C40,'Mau 2'!$C$11:$AE$40,17,0)</f>
        <v>2</v>
      </c>
      <c r="G40" s="62">
        <f>VLOOKUP($C40,'Mau 2'!$C$11:$AE$40,28,0)</f>
        <v>2</v>
      </c>
      <c r="H40" s="14"/>
      <c r="I40" s="14"/>
      <c r="J40" s="6"/>
    </row>
    <row r="41" spans="1:11" ht="15.75" x14ac:dyDescent="0.25">
      <c r="A41" s="26"/>
      <c r="B41" s="72"/>
      <c r="C41" s="27"/>
      <c r="D41" s="27"/>
      <c r="E41" s="27"/>
      <c r="F41" s="28"/>
      <c r="G41" s="28"/>
      <c r="H41" s="28"/>
      <c r="I41" s="28"/>
      <c r="J41" s="28"/>
    </row>
    <row r="42" spans="1:11" s="12" customFormat="1" ht="25.5" customHeight="1" x14ac:dyDescent="0.25">
      <c r="A42" s="128"/>
      <c r="B42" s="120" t="s">
        <v>12</v>
      </c>
      <c r="C42" s="121"/>
      <c r="D42" s="131" t="s">
        <v>70</v>
      </c>
      <c r="E42" s="132"/>
      <c r="F42" s="129" t="s">
        <v>53</v>
      </c>
      <c r="G42" s="130"/>
      <c r="H42" s="61"/>
      <c r="I42" s="61"/>
      <c r="J42" s="61"/>
      <c r="K42" s="11"/>
    </row>
    <row r="43" spans="1:11" s="12" customFormat="1" ht="25.5" customHeight="1" x14ac:dyDescent="0.25">
      <c r="A43" s="128"/>
      <c r="B43" s="122"/>
      <c r="C43" s="123"/>
      <c r="D43" s="65" t="s">
        <v>52</v>
      </c>
      <c r="E43" s="65" t="s">
        <v>56</v>
      </c>
      <c r="F43" s="67" t="s">
        <v>52</v>
      </c>
      <c r="G43" s="67" t="s">
        <v>56</v>
      </c>
      <c r="H43" s="61"/>
      <c r="I43" s="61"/>
      <c r="J43" s="61"/>
    </row>
    <row r="44" spans="1:11" s="12" customFormat="1" ht="21.6" customHeight="1" x14ac:dyDescent="0.25">
      <c r="A44" s="128"/>
      <c r="B44" s="124" t="s">
        <v>58</v>
      </c>
      <c r="C44" s="125"/>
      <c r="D44" s="66">
        <f>COUNTIF($D$11:$D$12,"A1")</f>
        <v>1</v>
      </c>
      <c r="E44" s="71">
        <f>ROUND(D44/$D$10,2)</f>
        <v>0.5</v>
      </c>
      <c r="F44" s="68">
        <f>COUNTIF($D$14:$D$40,"A1")</f>
        <v>5</v>
      </c>
      <c r="G44" s="70">
        <f>ROUND(F44/$D$13,2)</f>
        <v>0.19</v>
      </c>
      <c r="H44" s="61"/>
      <c r="I44" s="61"/>
      <c r="J44" s="61"/>
    </row>
    <row r="45" spans="1:11" s="12" customFormat="1" ht="21.6" customHeight="1" x14ac:dyDescent="0.25">
      <c r="A45" s="128"/>
      <c r="B45" s="124" t="s">
        <v>59</v>
      </c>
      <c r="C45" s="125"/>
      <c r="D45" s="66">
        <f>COUNTIF($D$11:$D$12,"A2")</f>
        <v>1</v>
      </c>
      <c r="E45" s="71">
        <f t="shared" ref="E45:E54" si="0">ROUND(D45/$D$10,2)</f>
        <v>0.5</v>
      </c>
      <c r="F45" s="68">
        <f>COUNTIF($D$14:$D$40,"A2")</f>
        <v>7</v>
      </c>
      <c r="G45" s="70">
        <f>ROUND(F45/$D$13,2)</f>
        <v>0.26</v>
      </c>
      <c r="H45" s="61"/>
      <c r="I45" s="61"/>
      <c r="J45" s="61"/>
    </row>
    <row r="46" spans="1:11" s="12" customFormat="1" ht="21.6" customHeight="1" x14ac:dyDescent="0.25">
      <c r="A46" s="128"/>
      <c r="B46" s="124" t="s">
        <v>60</v>
      </c>
      <c r="C46" s="125"/>
      <c r="D46" s="66">
        <f>COUNTIF($D$11:$D$12,"A3")</f>
        <v>0</v>
      </c>
      <c r="E46" s="71">
        <f t="shared" si="0"/>
        <v>0</v>
      </c>
      <c r="F46" s="68">
        <f>COUNTIF($D$14:$D$40,"A3")</f>
        <v>5</v>
      </c>
      <c r="G46" s="70">
        <f t="shared" ref="G46:G54" si="1">ROUND(F46/$D$13,2)</f>
        <v>0.19</v>
      </c>
      <c r="H46" s="61"/>
      <c r="I46" s="61"/>
      <c r="J46" s="61"/>
    </row>
    <row r="47" spans="1:11" s="12" customFormat="1" ht="21.6" customHeight="1" x14ac:dyDescent="0.25">
      <c r="A47" s="128"/>
      <c r="B47" s="124" t="s">
        <v>61</v>
      </c>
      <c r="C47" s="125"/>
      <c r="D47" s="66">
        <f>COUNTIF($D$11:$D$12,"A4")</f>
        <v>0</v>
      </c>
      <c r="E47" s="71">
        <f t="shared" si="0"/>
        <v>0</v>
      </c>
      <c r="F47" s="68">
        <f>COUNTIF($D$14:$D$40,"A4")</f>
        <v>10</v>
      </c>
      <c r="G47" s="70">
        <f t="shared" si="1"/>
        <v>0.37</v>
      </c>
      <c r="H47" s="61"/>
      <c r="I47" s="61"/>
      <c r="J47" s="61"/>
    </row>
    <row r="48" spans="1:11" s="12" customFormat="1" ht="21.6" customHeight="1" x14ac:dyDescent="0.25">
      <c r="A48" s="128"/>
      <c r="B48" s="124" t="s">
        <v>62</v>
      </c>
      <c r="C48" s="125"/>
      <c r="D48" s="66">
        <f>COUNTIF($D$11:$D$12,"A DN")</f>
        <v>0</v>
      </c>
      <c r="E48" s="71">
        <f t="shared" si="0"/>
        <v>0</v>
      </c>
      <c r="F48" s="68">
        <f>COUNTIF($D$14:$D$40,"A DN")</f>
        <v>0</v>
      </c>
      <c r="G48" s="70">
        <f t="shared" si="1"/>
        <v>0</v>
      </c>
      <c r="H48" s="61"/>
      <c r="I48" s="61"/>
      <c r="J48" s="61"/>
    </row>
    <row r="49" spans="1:10" s="12" customFormat="1" ht="21.6" customHeight="1" x14ac:dyDescent="0.25">
      <c r="A49" s="128"/>
      <c r="B49" s="124" t="s">
        <v>63</v>
      </c>
      <c r="C49" s="125"/>
      <c r="D49" s="66">
        <f>COUNTIF($D$11:$D$12,"B1")</f>
        <v>0</v>
      </c>
      <c r="E49" s="71">
        <f t="shared" si="0"/>
        <v>0</v>
      </c>
      <c r="F49" s="68">
        <f>COUNTIF($D$14:$D$40,"B1")</f>
        <v>0</v>
      </c>
      <c r="G49" s="70">
        <f t="shared" si="1"/>
        <v>0</v>
      </c>
      <c r="H49" s="61"/>
      <c r="I49" s="61"/>
      <c r="J49" s="61"/>
    </row>
    <row r="50" spans="1:10" s="12" customFormat="1" ht="21.6" customHeight="1" x14ac:dyDescent="0.25">
      <c r="A50" s="128"/>
      <c r="B50" s="124" t="s">
        <v>64</v>
      </c>
      <c r="C50" s="125"/>
      <c r="D50" s="66">
        <f>COUNTIF($D$11:$D$12,"B2")</f>
        <v>0</v>
      </c>
      <c r="E50" s="71">
        <f t="shared" si="0"/>
        <v>0</v>
      </c>
      <c r="F50" s="68">
        <f>COUNTIF($D$14:$D$40,"B2")</f>
        <v>0</v>
      </c>
      <c r="G50" s="70">
        <f t="shared" si="1"/>
        <v>0</v>
      </c>
      <c r="H50" s="61"/>
      <c r="I50" s="61"/>
      <c r="J50" s="61"/>
    </row>
    <row r="51" spans="1:10" s="12" customFormat="1" ht="21.6" customHeight="1" x14ac:dyDescent="0.25">
      <c r="A51" s="128"/>
      <c r="B51" s="124" t="s">
        <v>65</v>
      </c>
      <c r="C51" s="125"/>
      <c r="D51" s="66">
        <f>COUNTIF($D$11:$D$12,"C1")</f>
        <v>0</v>
      </c>
      <c r="E51" s="71">
        <f t="shared" si="0"/>
        <v>0</v>
      </c>
      <c r="F51" s="68">
        <f>COUNTIF($D$14:$D$40,"C1")</f>
        <v>0</v>
      </c>
      <c r="G51" s="70">
        <f t="shared" si="1"/>
        <v>0</v>
      </c>
      <c r="H51" s="61"/>
      <c r="I51" s="61"/>
      <c r="J51" s="61"/>
    </row>
    <row r="52" spans="1:10" s="12" customFormat="1" ht="21.6" customHeight="1" x14ac:dyDescent="0.25">
      <c r="A52" s="128"/>
      <c r="B52" s="124" t="s">
        <v>66</v>
      </c>
      <c r="C52" s="125"/>
      <c r="D52" s="66">
        <f>COUNTIF($D$11:$D$12,"C2")</f>
        <v>0</v>
      </c>
      <c r="E52" s="71">
        <f t="shared" si="0"/>
        <v>0</v>
      </c>
      <c r="F52" s="68">
        <f>COUNTIF($D$14:$D$40,"C2")</f>
        <v>0</v>
      </c>
      <c r="G52" s="70">
        <f t="shared" si="1"/>
        <v>0</v>
      </c>
      <c r="H52" s="61"/>
      <c r="I52" s="61"/>
      <c r="J52" s="61"/>
    </row>
    <row r="53" spans="1:10" s="12" customFormat="1" ht="21.6" customHeight="1" x14ac:dyDescent="0.25">
      <c r="A53" s="128"/>
      <c r="B53" s="124" t="s">
        <v>67</v>
      </c>
      <c r="C53" s="125"/>
      <c r="D53" s="66">
        <f>COUNTIF($D$11:$D$12,"D")</f>
        <v>0</v>
      </c>
      <c r="E53" s="71">
        <f t="shared" si="0"/>
        <v>0</v>
      </c>
      <c r="F53" s="68">
        <f>COUNTIF($D$14:$D$40,"D")</f>
        <v>0</v>
      </c>
      <c r="G53" s="70">
        <f t="shared" si="1"/>
        <v>0</v>
      </c>
      <c r="H53" s="61"/>
      <c r="I53" s="61"/>
      <c r="J53" s="61"/>
    </row>
    <row r="54" spans="1:10" s="12" customFormat="1" ht="21.6" customHeight="1" x14ac:dyDescent="0.25">
      <c r="A54" s="128"/>
      <c r="B54" s="124" t="s">
        <v>78</v>
      </c>
      <c r="C54" s="125"/>
      <c r="D54" s="66">
        <f>COUNTIF($D$11:$D$12,"E")</f>
        <v>0</v>
      </c>
      <c r="E54" s="71">
        <f t="shared" si="0"/>
        <v>0</v>
      </c>
      <c r="F54" s="68">
        <f>COUNTIF($D$14:$D$40,"KXL")</f>
        <v>0</v>
      </c>
      <c r="G54" s="70">
        <f t="shared" si="1"/>
        <v>0</v>
      </c>
      <c r="H54" s="61"/>
      <c r="I54" s="61"/>
      <c r="J54" s="61"/>
    </row>
    <row r="55" spans="1:10" s="12" customFormat="1" ht="21.6" customHeight="1" x14ac:dyDescent="0.25">
      <c r="B55" s="139" t="s">
        <v>16</v>
      </c>
      <c r="C55" s="141"/>
      <c r="D55" s="65">
        <f>SUM(D44:D54)</f>
        <v>2</v>
      </c>
      <c r="E55" s="65"/>
      <c r="F55" s="67">
        <f>SUM(F44:F54)</f>
        <v>27</v>
      </c>
      <c r="G55" s="67"/>
      <c r="H55" s="61"/>
      <c r="I55" s="61"/>
      <c r="J55" s="61"/>
    </row>
    <row r="56" spans="1:10" ht="15.75" x14ac:dyDescent="0.25">
      <c r="A56" s="12"/>
      <c r="B56" s="12"/>
      <c r="C56" s="12"/>
      <c r="D56" s="12"/>
      <c r="E56" s="12"/>
      <c r="F56" s="12"/>
      <c r="G56" s="12"/>
      <c r="H56" s="12"/>
      <c r="I56" s="12"/>
      <c r="J56" s="12"/>
    </row>
    <row r="57" spans="1:10" ht="97.5" customHeight="1" x14ac:dyDescent="0.25">
      <c r="A57" s="144" t="s">
        <v>72</v>
      </c>
      <c r="B57" s="145"/>
      <c r="C57" s="145"/>
      <c r="D57" s="145"/>
      <c r="E57" s="145"/>
      <c r="F57" s="145"/>
      <c r="G57" s="145"/>
      <c r="H57" s="145"/>
      <c r="I57" s="145"/>
      <c r="J57" s="145"/>
    </row>
    <row r="58" spans="1:10" ht="15.75" x14ac:dyDescent="0.25">
      <c r="A58" s="12"/>
      <c r="B58" s="12"/>
      <c r="C58" s="12"/>
      <c r="D58" s="12"/>
      <c r="E58" s="12"/>
      <c r="F58" s="143" t="s">
        <v>82</v>
      </c>
      <c r="G58" s="143"/>
      <c r="H58" s="143"/>
      <c r="I58" s="143"/>
      <c r="J58" s="143"/>
    </row>
    <row r="59" spans="1:10" ht="15.75" x14ac:dyDescent="0.25">
      <c r="A59" s="12"/>
      <c r="B59" s="12"/>
      <c r="C59" s="12"/>
      <c r="D59" s="12"/>
      <c r="E59" s="12"/>
      <c r="F59" s="134" t="s">
        <v>4</v>
      </c>
      <c r="G59" s="134"/>
      <c r="H59" s="134"/>
      <c r="I59" s="134"/>
      <c r="J59" s="134"/>
    </row>
    <row r="60" spans="1:10" x14ac:dyDescent="0.25">
      <c r="F60" s="5"/>
      <c r="G60" s="5"/>
      <c r="H60" s="5"/>
      <c r="I60" s="5"/>
      <c r="J60" s="5"/>
    </row>
    <row r="61" spans="1:10" x14ac:dyDescent="0.25">
      <c r="F61" s="5"/>
      <c r="G61" s="5"/>
      <c r="H61" s="5"/>
      <c r="I61" s="5"/>
      <c r="J61" s="5"/>
    </row>
    <row r="64" spans="1:10" ht="14.45" customHeight="1" x14ac:dyDescent="0.25">
      <c r="F64" s="142" t="s">
        <v>80</v>
      </c>
      <c r="G64" s="142"/>
      <c r="H64" s="142"/>
      <c r="I64" s="142"/>
      <c r="J64" s="142"/>
    </row>
  </sheetData>
  <mergeCells count="32">
    <mergeCell ref="F64:J64"/>
    <mergeCell ref="F58:J58"/>
    <mergeCell ref="F59:J59"/>
    <mergeCell ref="A57:J57"/>
    <mergeCell ref="B55:C55"/>
    <mergeCell ref="A1:E1"/>
    <mergeCell ref="A2:E2"/>
    <mergeCell ref="A3:E3"/>
    <mergeCell ref="A5:J5"/>
    <mergeCell ref="A7:A8"/>
    <mergeCell ref="B7:B8"/>
    <mergeCell ref="C7:C8"/>
    <mergeCell ref="F1:J1"/>
    <mergeCell ref="F2:J2"/>
    <mergeCell ref="H7:H8"/>
    <mergeCell ref="D7:G7"/>
    <mergeCell ref="B42:C43"/>
    <mergeCell ref="B52:C52"/>
    <mergeCell ref="I7:J7"/>
    <mergeCell ref="B54:C54"/>
    <mergeCell ref="A42:A54"/>
    <mergeCell ref="F42:G42"/>
    <mergeCell ref="D42:E42"/>
    <mergeCell ref="B53:C53"/>
    <mergeCell ref="B44:C44"/>
    <mergeCell ref="B45:C45"/>
    <mergeCell ref="B46:C46"/>
    <mergeCell ref="B47:C47"/>
    <mergeCell ref="B48:C48"/>
    <mergeCell ref="B49:C49"/>
    <mergeCell ref="B50:C50"/>
    <mergeCell ref="B51:C51"/>
  </mergeCells>
  <pageMargins left="0.2" right="0.15748031496063" top="0.17" bottom="0.17" header="0.17" footer="0.17"/>
  <pageSetup paperSize="9" scale="9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2024-04-05T03:45:03Z</cp:lastPrinted>
  <dcterms:created xsi:type="dcterms:W3CDTF">2020-11-20T02:18:37Z</dcterms:created>
  <dcterms:modified xsi:type="dcterms:W3CDTF">2024-06-03T10:57:10Z</dcterms:modified>
</cp:coreProperties>
</file>