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480" windowWidth="19440" windowHeight="15000" firstSheet="2" activeTab="7"/>
  </bookViews>
  <sheets>
    <sheet name="Sheet1" sheetId="1" r:id="rId1"/>
    <sheet name="23C2-ANM1" sheetId="11" r:id="rId2"/>
    <sheet name="23C2-CMT1" sheetId="4" r:id="rId3"/>
    <sheet name="23C2-LTM1" sheetId="5" r:id="rId4"/>
    <sheet name="23C2-ĐHĐ1" sheetId="9" r:id="rId5"/>
    <sheet name="23C2-TKĐ1" sheetId="3" r:id="rId6"/>
    <sheet name="23C2-TKĐ2" sheetId="13" r:id="rId7"/>
    <sheet name="23C2-THU1" sheetId="12" r:id="rId8"/>
    <sheet name="23C2-QTM1" sheetId="6" r:id="rId9"/>
    <sheet name="23C2-TKW1" sheetId="10" r:id="rId10"/>
  </sheets>
  <calcPr calcId="144525"/>
</workbook>
</file>

<file path=xl/calcChain.xml><?xml version="1.0" encoding="utf-8"?>
<calcChain xmlns="http://schemas.openxmlformats.org/spreadsheetml/2006/main">
  <c r="F30" i="10" l="1"/>
  <c r="G30" i="10" s="1"/>
  <c r="H30" i="10"/>
  <c r="F31" i="10"/>
  <c r="G31" i="10" s="1"/>
  <c r="H31" i="10"/>
  <c r="F32" i="10"/>
  <c r="G32" i="10"/>
  <c r="H32" i="10"/>
  <c r="F33" i="10"/>
  <c r="G33" i="10"/>
  <c r="H33" i="10"/>
  <c r="F34" i="10"/>
  <c r="G34" i="10" s="1"/>
  <c r="H34" i="10"/>
  <c r="F35" i="10"/>
  <c r="G35" i="10" s="1"/>
  <c r="H35" i="10"/>
  <c r="F36" i="10"/>
  <c r="G36" i="10"/>
  <c r="H36" i="10"/>
  <c r="F37" i="10"/>
  <c r="G37" i="10"/>
  <c r="H37" i="10"/>
  <c r="F38" i="10"/>
  <c r="G38" i="10" s="1"/>
  <c r="H38" i="10"/>
  <c r="F39" i="10"/>
  <c r="G39" i="10" s="1"/>
  <c r="H39" i="10"/>
  <c r="F24" i="6" l="1"/>
  <c r="G24" i="6" s="1"/>
  <c r="H24" i="6"/>
  <c r="F25" i="6"/>
  <c r="G25" i="6" s="1"/>
  <c r="H25" i="6"/>
  <c r="F26" i="6"/>
  <c r="G26" i="6"/>
  <c r="H26" i="6"/>
  <c r="F27" i="6"/>
  <c r="G27" i="6"/>
  <c r="H27" i="6"/>
  <c r="F28" i="6"/>
  <c r="G28" i="6" s="1"/>
  <c r="H28" i="6"/>
  <c r="F29" i="6"/>
  <c r="G29" i="6" s="1"/>
  <c r="H29" i="6"/>
  <c r="F30" i="6"/>
  <c r="G30" i="6" s="1"/>
  <c r="H30" i="6"/>
  <c r="F31" i="6"/>
  <c r="G31" i="6" s="1"/>
  <c r="H31" i="6"/>
  <c r="F32" i="6"/>
  <c r="G32" i="6" s="1"/>
  <c r="H32" i="6"/>
  <c r="F33" i="6"/>
  <c r="G33" i="6" s="1"/>
  <c r="H33" i="6"/>
  <c r="F34" i="6"/>
  <c r="G34" i="6"/>
  <c r="H34" i="6"/>
  <c r="F35" i="6"/>
  <c r="G35" i="6" s="1"/>
  <c r="H35" i="6"/>
  <c r="F36" i="6"/>
  <c r="G36" i="6" s="1"/>
  <c r="H36" i="6"/>
  <c r="F37" i="6"/>
  <c r="G37" i="6" s="1"/>
  <c r="H37" i="6"/>
  <c r="F38" i="6"/>
  <c r="G38" i="6" s="1"/>
  <c r="H38" i="6"/>
  <c r="F39" i="6"/>
  <c r="G39" i="6" s="1"/>
  <c r="H39" i="6"/>
  <c r="F40" i="6"/>
  <c r="G40" i="6" s="1"/>
  <c r="H40" i="6"/>
  <c r="F41" i="6"/>
  <c r="G41" i="6" s="1"/>
  <c r="H41" i="6"/>
  <c r="F42" i="6"/>
  <c r="G42" i="6"/>
  <c r="H42" i="6"/>
  <c r="F43" i="6"/>
  <c r="G43" i="6"/>
  <c r="H43" i="6"/>
  <c r="F44" i="6"/>
  <c r="G44" i="6" s="1"/>
  <c r="H44" i="6"/>
  <c r="F45" i="6"/>
  <c r="G45" i="6" s="1"/>
  <c r="H45" i="6"/>
  <c r="F46" i="6"/>
  <c r="G46" i="6" s="1"/>
  <c r="H46" i="6"/>
  <c r="F47" i="6"/>
  <c r="G47" i="6" s="1"/>
  <c r="H47" i="6"/>
  <c r="F48" i="6"/>
  <c r="G48" i="6" s="1"/>
  <c r="H48" i="6"/>
  <c r="F49" i="6"/>
  <c r="G49" i="6" s="1"/>
  <c r="H49" i="6"/>
  <c r="F50" i="6"/>
  <c r="G50" i="6"/>
  <c r="H50" i="6"/>
  <c r="F51" i="6"/>
  <c r="G51" i="6" s="1"/>
  <c r="H51" i="6"/>
  <c r="F52" i="6"/>
  <c r="G52" i="6" s="1"/>
  <c r="H52" i="6"/>
  <c r="F53" i="6"/>
  <c r="G53" i="6" s="1"/>
  <c r="H53" i="6"/>
  <c r="F54" i="6"/>
  <c r="G54" i="6" s="1"/>
  <c r="H54" i="6"/>
  <c r="F55" i="6"/>
  <c r="G55" i="6" s="1"/>
  <c r="H55" i="6"/>
  <c r="F25" i="9"/>
  <c r="G25" i="9"/>
  <c r="H25" i="9"/>
  <c r="F26" i="9"/>
  <c r="G26" i="9" s="1"/>
  <c r="H26" i="9"/>
  <c r="F27" i="9"/>
  <c r="G27" i="9" s="1"/>
  <c r="H27" i="9"/>
  <c r="F28" i="9"/>
  <c r="G28" i="9" s="1"/>
  <c r="H28" i="9"/>
  <c r="F29" i="9"/>
  <c r="G29" i="9" s="1"/>
  <c r="H29" i="9"/>
  <c r="F30" i="9"/>
  <c r="G30" i="9"/>
  <c r="H30" i="9"/>
  <c r="F31" i="9"/>
  <c r="G31" i="9" s="1"/>
  <c r="H31" i="9"/>
  <c r="F32" i="9"/>
  <c r="G32" i="9" s="1"/>
  <c r="H32" i="9"/>
  <c r="F33" i="9"/>
  <c r="G33" i="9" s="1"/>
  <c r="H33" i="9"/>
  <c r="F34" i="9"/>
  <c r="G34" i="9" s="1"/>
  <c r="H34" i="9"/>
  <c r="F35" i="9"/>
  <c r="G35" i="9"/>
  <c r="H35" i="9"/>
  <c r="F36" i="9"/>
  <c r="G36" i="9" s="1"/>
  <c r="H36" i="9"/>
  <c r="F37" i="9"/>
  <c r="G37" i="9" s="1"/>
  <c r="H37" i="9"/>
  <c r="F38" i="9"/>
  <c r="G38" i="9" s="1"/>
  <c r="H38" i="9"/>
  <c r="F39" i="9"/>
  <c r="G39" i="9" s="1"/>
  <c r="H39" i="9"/>
  <c r="F40" i="9"/>
  <c r="G40" i="9" s="1"/>
  <c r="H40" i="9"/>
  <c r="F41" i="9"/>
  <c r="G41" i="9"/>
  <c r="H41" i="9"/>
  <c r="F42" i="9"/>
  <c r="G42" i="9" s="1"/>
  <c r="H42" i="9"/>
  <c r="F43" i="9"/>
  <c r="G43" i="9" s="1"/>
  <c r="H43" i="9"/>
  <c r="F44" i="9"/>
  <c r="G44" i="9" s="1"/>
  <c r="H44" i="9"/>
  <c r="F45" i="9"/>
  <c r="G45" i="9" s="1"/>
  <c r="H45" i="9"/>
  <c r="F46" i="9"/>
  <c r="G46" i="9"/>
  <c r="H46" i="9"/>
  <c r="F47" i="9"/>
  <c r="G47" i="9" s="1"/>
  <c r="H47" i="9"/>
  <c r="F48" i="9"/>
  <c r="G48" i="9" s="1"/>
  <c r="H48" i="9"/>
  <c r="F49" i="9"/>
  <c r="G49" i="9" s="1"/>
  <c r="H49" i="9"/>
  <c r="F50" i="9"/>
  <c r="G50" i="9" s="1"/>
  <c r="H50" i="9"/>
  <c r="F51" i="9"/>
  <c r="G51" i="9" s="1"/>
  <c r="H51" i="9"/>
  <c r="F52" i="9"/>
  <c r="G52" i="9"/>
  <c r="H52" i="9"/>
  <c r="F53" i="9"/>
  <c r="G53" i="9" s="1"/>
  <c r="H53" i="9"/>
  <c r="F54" i="9"/>
  <c r="G54" i="9" s="1"/>
  <c r="H54" i="9"/>
  <c r="F55" i="9"/>
  <c r="G55" i="9" s="1"/>
  <c r="H55" i="9"/>
  <c r="F56" i="9"/>
  <c r="G56" i="9" s="1"/>
  <c r="H56" i="9"/>
  <c r="F57" i="9"/>
  <c r="G57" i="9"/>
  <c r="H57" i="9"/>
  <c r="H42" i="4"/>
  <c r="H43" i="4"/>
  <c r="H44" i="4"/>
  <c r="F42" i="4"/>
  <c r="G42" i="4" s="1"/>
  <c r="F43" i="4"/>
  <c r="G43" i="4" s="1"/>
  <c r="F44" i="4"/>
  <c r="G44" i="4" s="1"/>
  <c r="H46" i="10"/>
  <c r="F46" i="10"/>
  <c r="G46" i="10" s="1"/>
  <c r="H45" i="10"/>
  <c r="F45" i="10"/>
  <c r="G45" i="10" s="1"/>
  <c r="H44" i="10"/>
  <c r="F44" i="10"/>
  <c r="G44" i="10" s="1"/>
  <c r="H43" i="10"/>
  <c r="F43" i="10"/>
  <c r="G43" i="10" s="1"/>
  <c r="H42" i="10"/>
  <c r="F42" i="10"/>
  <c r="G42" i="10" s="1"/>
  <c r="H41" i="10"/>
  <c r="F41" i="10"/>
  <c r="G41" i="10" s="1"/>
  <c r="H40" i="10"/>
  <c r="F40" i="10"/>
  <c r="G40" i="10" s="1"/>
  <c r="H29" i="10"/>
  <c r="F29" i="10"/>
  <c r="G29" i="10" s="1"/>
  <c r="H28" i="10"/>
  <c r="F28" i="10"/>
  <c r="G28" i="10" s="1"/>
  <c r="H27" i="10"/>
  <c r="F27" i="10"/>
  <c r="G27" i="10" s="1"/>
  <c r="H26" i="10"/>
  <c r="F26" i="10"/>
  <c r="G26" i="10" s="1"/>
  <c r="H25" i="10"/>
  <c r="G25" i="10"/>
  <c r="F25" i="10"/>
  <c r="H24" i="10"/>
  <c r="F24" i="10"/>
  <c r="G24" i="10" s="1"/>
  <c r="H23" i="10"/>
  <c r="F23" i="10"/>
  <c r="G23" i="10" s="1"/>
  <c r="H22" i="10"/>
  <c r="F22" i="10"/>
  <c r="G22" i="10" s="1"/>
  <c r="H21" i="10"/>
  <c r="F21" i="10"/>
  <c r="G21" i="10" s="1"/>
  <c r="H53" i="12"/>
  <c r="F53" i="12"/>
  <c r="G53" i="12" s="1"/>
  <c r="H52" i="12"/>
  <c r="F52" i="12"/>
  <c r="G52" i="12" s="1"/>
  <c r="H51" i="12"/>
  <c r="F51" i="12"/>
  <c r="G51" i="12" s="1"/>
  <c r="H50" i="12"/>
  <c r="F50" i="12"/>
  <c r="G50" i="12" s="1"/>
  <c r="H49" i="12"/>
  <c r="F49" i="12"/>
  <c r="G49" i="12" s="1"/>
  <c r="H48" i="12"/>
  <c r="F48" i="12"/>
  <c r="G48" i="12" s="1"/>
  <c r="H47" i="12"/>
  <c r="F47" i="12"/>
  <c r="G47" i="12" s="1"/>
  <c r="H46" i="12"/>
  <c r="F46" i="12"/>
  <c r="G46" i="12" s="1"/>
  <c r="H45" i="12"/>
  <c r="F45" i="12"/>
  <c r="G45" i="12" s="1"/>
  <c r="H44" i="12"/>
  <c r="F44" i="12"/>
  <c r="G44" i="12" s="1"/>
  <c r="H43" i="12"/>
  <c r="F43" i="12"/>
  <c r="G43" i="12" s="1"/>
  <c r="H42" i="12"/>
  <c r="F42" i="12"/>
  <c r="G42" i="12" s="1"/>
  <c r="H41" i="12"/>
  <c r="F41" i="12"/>
  <c r="G41" i="12" s="1"/>
  <c r="H40" i="12"/>
  <c r="F40" i="12"/>
  <c r="G40" i="12" s="1"/>
  <c r="H39" i="12"/>
  <c r="F39" i="12"/>
  <c r="G39" i="12" s="1"/>
  <c r="H38" i="12"/>
  <c r="F38" i="12"/>
  <c r="G38" i="12" s="1"/>
  <c r="H37" i="12"/>
  <c r="F37" i="12"/>
  <c r="G37" i="12" s="1"/>
  <c r="H36" i="12"/>
  <c r="F36" i="12"/>
  <c r="G36" i="12" s="1"/>
  <c r="H35" i="12"/>
  <c r="F35" i="12"/>
  <c r="G35" i="12" s="1"/>
  <c r="H34" i="12"/>
  <c r="F34" i="12"/>
  <c r="G34" i="12" s="1"/>
  <c r="H33" i="12"/>
  <c r="F33" i="12"/>
  <c r="G33" i="12" s="1"/>
  <c r="H32" i="12"/>
  <c r="F32" i="12"/>
  <c r="G32" i="12" s="1"/>
  <c r="H31" i="12"/>
  <c r="F31" i="12"/>
  <c r="G31" i="12" s="1"/>
  <c r="H30" i="12"/>
  <c r="F30" i="12"/>
  <c r="G30" i="12" s="1"/>
  <c r="H29" i="12"/>
  <c r="F29" i="12"/>
  <c r="G29" i="12" s="1"/>
  <c r="H28" i="12"/>
  <c r="F28" i="12"/>
  <c r="G28" i="12" s="1"/>
  <c r="H27" i="12"/>
  <c r="F27" i="12"/>
  <c r="G27" i="12" s="1"/>
  <c r="H26" i="12"/>
  <c r="F26" i="12"/>
  <c r="G26" i="12" s="1"/>
  <c r="H25" i="12"/>
  <c r="F25" i="12"/>
  <c r="G25" i="12" s="1"/>
  <c r="H24" i="12"/>
  <c r="F24" i="12"/>
  <c r="G24" i="12" s="1"/>
  <c r="H23" i="12"/>
  <c r="F23" i="12"/>
  <c r="G23" i="12" s="1"/>
  <c r="H22" i="12"/>
  <c r="F22" i="12"/>
  <c r="G22" i="12" s="1"/>
  <c r="H21" i="12"/>
  <c r="F21" i="12"/>
  <c r="G21" i="12" s="1"/>
  <c r="H60" i="13"/>
  <c r="G60" i="13"/>
  <c r="F60" i="13"/>
  <c r="H59" i="13"/>
  <c r="F59" i="13"/>
  <c r="G59" i="13" s="1"/>
  <c r="H58" i="13"/>
  <c r="F58" i="13"/>
  <c r="G58" i="13" s="1"/>
  <c r="H57" i="13"/>
  <c r="F57" i="13"/>
  <c r="G57" i="13" s="1"/>
  <c r="H56" i="13"/>
  <c r="F56" i="13"/>
  <c r="G56" i="13" s="1"/>
  <c r="H55" i="13"/>
  <c r="F55" i="13"/>
  <c r="G55" i="13" s="1"/>
  <c r="H54" i="13"/>
  <c r="F54" i="13"/>
  <c r="G54" i="13" s="1"/>
  <c r="H53" i="13"/>
  <c r="F53" i="13"/>
  <c r="G53" i="13" s="1"/>
  <c r="H52" i="13"/>
  <c r="F52" i="13"/>
  <c r="G52" i="13" s="1"/>
  <c r="H51" i="13"/>
  <c r="F51" i="13"/>
  <c r="G51" i="13" s="1"/>
  <c r="H50" i="13"/>
  <c r="F50" i="13"/>
  <c r="G50" i="13" s="1"/>
  <c r="H49" i="13"/>
  <c r="F49" i="13"/>
  <c r="G49" i="13" s="1"/>
  <c r="H48" i="13"/>
  <c r="F48" i="13"/>
  <c r="G48" i="13" s="1"/>
  <c r="H47" i="13"/>
  <c r="F47" i="13"/>
  <c r="G47" i="13" s="1"/>
  <c r="H46" i="13"/>
  <c r="F46" i="13"/>
  <c r="G46" i="13" s="1"/>
  <c r="H45" i="13"/>
  <c r="F45" i="13"/>
  <c r="G45" i="13" s="1"/>
  <c r="H44" i="13"/>
  <c r="F44" i="13"/>
  <c r="G44" i="13" s="1"/>
  <c r="H43" i="13"/>
  <c r="F43" i="13"/>
  <c r="G43" i="13" s="1"/>
  <c r="H42" i="13"/>
  <c r="F42" i="13"/>
  <c r="G42" i="13" s="1"/>
  <c r="H41" i="13"/>
  <c r="F41" i="13"/>
  <c r="G41" i="13" s="1"/>
  <c r="H40" i="13"/>
  <c r="F40" i="13"/>
  <c r="G40" i="13" s="1"/>
  <c r="H39" i="13"/>
  <c r="F39" i="13"/>
  <c r="G39" i="13" s="1"/>
  <c r="H38" i="13"/>
  <c r="F38" i="13"/>
  <c r="G38" i="13" s="1"/>
  <c r="H37" i="13"/>
  <c r="F37" i="13"/>
  <c r="G37" i="13" s="1"/>
  <c r="H36" i="13"/>
  <c r="F36" i="13"/>
  <c r="G36" i="13" s="1"/>
  <c r="H35" i="13"/>
  <c r="F35" i="13"/>
  <c r="G35" i="13" s="1"/>
  <c r="H34" i="13"/>
  <c r="F34" i="13"/>
  <c r="G34" i="13" s="1"/>
  <c r="H33" i="13"/>
  <c r="F33" i="13"/>
  <c r="G33" i="13" s="1"/>
  <c r="H32" i="13"/>
  <c r="F32" i="13"/>
  <c r="G32" i="13" s="1"/>
  <c r="H31" i="13"/>
  <c r="F31" i="13"/>
  <c r="G31" i="13" s="1"/>
  <c r="H30" i="13"/>
  <c r="F30" i="13"/>
  <c r="G30" i="13" s="1"/>
  <c r="H29" i="13"/>
  <c r="G29" i="13"/>
  <c r="F29" i="13"/>
  <c r="H28" i="13"/>
  <c r="F28" i="13"/>
  <c r="G28" i="13" s="1"/>
  <c r="H27" i="13"/>
  <c r="F27" i="13"/>
  <c r="G27" i="13" s="1"/>
  <c r="H26" i="13"/>
  <c r="F26" i="13"/>
  <c r="G26" i="13" s="1"/>
  <c r="H25" i="13"/>
  <c r="F25" i="13"/>
  <c r="G25" i="13" s="1"/>
  <c r="H24" i="13"/>
  <c r="F24" i="13"/>
  <c r="G24" i="13" s="1"/>
  <c r="H23" i="13"/>
  <c r="F23" i="13"/>
  <c r="G23" i="13" s="1"/>
  <c r="H22" i="13"/>
  <c r="F22" i="13"/>
  <c r="G22" i="13" s="1"/>
  <c r="H21" i="13"/>
  <c r="F21" i="13"/>
  <c r="G21" i="13" s="1"/>
  <c r="H36" i="11"/>
  <c r="F36" i="11"/>
  <c r="G36" i="11" s="1"/>
  <c r="H35" i="11"/>
  <c r="F35" i="11"/>
  <c r="G35" i="11" s="1"/>
  <c r="H34" i="11"/>
  <c r="F34" i="11"/>
  <c r="G34" i="11" s="1"/>
  <c r="H33" i="11"/>
  <c r="F33" i="11"/>
  <c r="G33" i="11" s="1"/>
  <c r="H32" i="11"/>
  <c r="F32" i="11"/>
  <c r="G32" i="11" s="1"/>
  <c r="H31" i="11"/>
  <c r="F31" i="11"/>
  <c r="G31" i="11" s="1"/>
  <c r="H30" i="11"/>
  <c r="F30" i="11"/>
  <c r="G30" i="11" s="1"/>
  <c r="H29" i="11"/>
  <c r="F29" i="11"/>
  <c r="G29" i="11" s="1"/>
  <c r="H28" i="11"/>
  <c r="F28" i="11"/>
  <c r="G28" i="11" s="1"/>
  <c r="H27" i="11"/>
  <c r="F27" i="11"/>
  <c r="G27" i="11" s="1"/>
  <c r="H26" i="11"/>
  <c r="F26" i="11"/>
  <c r="G26" i="11" s="1"/>
  <c r="H25" i="11"/>
  <c r="F25" i="11"/>
  <c r="G25" i="11" s="1"/>
  <c r="H24" i="11"/>
  <c r="F24" i="11"/>
  <c r="G24" i="11" s="1"/>
  <c r="H23" i="11"/>
  <c r="F23" i="11"/>
  <c r="G23" i="11" s="1"/>
  <c r="H22" i="11"/>
  <c r="F22" i="11"/>
  <c r="G22" i="11" s="1"/>
  <c r="H21" i="11"/>
  <c r="F21" i="11"/>
  <c r="G21" i="11" s="1"/>
  <c r="E69" i="13" l="1"/>
  <c r="E53" i="10"/>
  <c r="E50" i="10"/>
  <c r="E54" i="10"/>
  <c r="E51" i="10"/>
  <c r="E55" i="10"/>
  <c r="E52" i="10"/>
  <c r="E61" i="12"/>
  <c r="E59" i="12"/>
  <c r="E57" i="12"/>
  <c r="E62" i="12"/>
  <c r="E60" i="12"/>
  <c r="E58" i="12"/>
  <c r="E64" i="13"/>
  <c r="E66" i="13"/>
  <c r="E68" i="13"/>
  <c r="E65" i="13"/>
  <c r="E67" i="13"/>
  <c r="E44" i="11"/>
  <c r="E42" i="11"/>
  <c r="E40" i="11"/>
  <c r="E45" i="11"/>
  <c r="E43" i="11"/>
  <c r="E41" i="11"/>
  <c r="F41" i="5"/>
  <c r="G41" i="5" s="1"/>
  <c r="H41" i="5"/>
  <c r="F42" i="5"/>
  <c r="G42" i="5" s="1"/>
  <c r="H42" i="5"/>
  <c r="F43" i="5"/>
  <c r="G43" i="5" s="1"/>
  <c r="H43" i="5"/>
  <c r="F44" i="5"/>
  <c r="G44" i="5" s="1"/>
  <c r="H44" i="5"/>
  <c r="F45" i="5"/>
  <c r="G45" i="5" s="1"/>
  <c r="H45" i="5"/>
  <c r="G46" i="5"/>
  <c r="H46" i="5"/>
  <c r="F47" i="5"/>
  <c r="G47" i="5" s="1"/>
  <c r="H47" i="5"/>
  <c r="F48" i="5"/>
  <c r="G48" i="5" s="1"/>
  <c r="H48" i="5"/>
  <c r="F49" i="5"/>
  <c r="G49" i="5" s="1"/>
  <c r="H49" i="5"/>
  <c r="F50" i="5"/>
  <c r="G50" i="5" s="1"/>
  <c r="H50" i="5"/>
  <c r="F51" i="5"/>
  <c r="G51" i="5" s="1"/>
  <c r="H51" i="5"/>
  <c r="F52" i="5"/>
  <c r="G52" i="5" s="1"/>
  <c r="H52" i="5"/>
  <c r="F53" i="5"/>
  <c r="G53" i="5" s="1"/>
  <c r="H53" i="5"/>
  <c r="F54" i="5"/>
  <c r="G54" i="5" s="1"/>
  <c r="H54" i="5"/>
  <c r="F55" i="5"/>
  <c r="G55" i="5" s="1"/>
  <c r="H55" i="5"/>
  <c r="F56" i="5"/>
  <c r="G56" i="5" s="1"/>
  <c r="H56" i="5"/>
  <c r="F57" i="5"/>
  <c r="G57" i="5" s="1"/>
  <c r="H57" i="5"/>
  <c r="F58" i="5"/>
  <c r="G58" i="5" s="1"/>
  <c r="H58" i="5"/>
  <c r="F59" i="5"/>
  <c r="G59" i="5" s="1"/>
  <c r="H59" i="5"/>
  <c r="F60" i="5"/>
  <c r="G60" i="5" s="1"/>
  <c r="H60" i="5"/>
  <c r="F61" i="5"/>
  <c r="G61" i="5" s="1"/>
  <c r="H61" i="5"/>
  <c r="F62" i="5"/>
  <c r="G62" i="5" s="1"/>
  <c r="H62" i="5"/>
  <c r="F63" i="5"/>
  <c r="G63" i="5" s="1"/>
  <c r="H63" i="5"/>
  <c r="E56" i="10" l="1"/>
  <c r="F51" i="10" s="1"/>
  <c r="E63" i="12"/>
  <c r="F60" i="12" s="1"/>
  <c r="E70" i="13"/>
  <c r="F69" i="13" s="1"/>
  <c r="E46" i="11"/>
  <c r="F43" i="11" s="1"/>
  <c r="H23" i="6"/>
  <c r="F23" i="6"/>
  <c r="G23" i="6" s="1"/>
  <c r="H22" i="6"/>
  <c r="F22" i="6"/>
  <c r="G22" i="6" s="1"/>
  <c r="H21" i="6"/>
  <c r="F21" i="6"/>
  <c r="G21" i="6" s="1"/>
  <c r="H52" i="3"/>
  <c r="F52" i="3"/>
  <c r="G52" i="3" s="1"/>
  <c r="H51" i="3"/>
  <c r="F51" i="3"/>
  <c r="G51" i="3" s="1"/>
  <c r="H50" i="3"/>
  <c r="F50" i="3"/>
  <c r="G50" i="3" s="1"/>
  <c r="H49" i="3"/>
  <c r="F49" i="3"/>
  <c r="G49" i="3" s="1"/>
  <c r="H48" i="3"/>
  <c r="F48" i="3"/>
  <c r="G48" i="3" s="1"/>
  <c r="H47" i="3"/>
  <c r="G47" i="3"/>
  <c r="F47" i="3"/>
  <c r="H46" i="3"/>
  <c r="F46" i="3"/>
  <c r="G46" i="3" s="1"/>
  <c r="H45" i="3"/>
  <c r="F45" i="3"/>
  <c r="G45" i="3" s="1"/>
  <c r="H44" i="3"/>
  <c r="F44" i="3"/>
  <c r="G44" i="3" s="1"/>
  <c r="H43" i="3"/>
  <c r="F43" i="3"/>
  <c r="G43" i="3" s="1"/>
  <c r="H42" i="3"/>
  <c r="F42" i="3"/>
  <c r="G42" i="3" s="1"/>
  <c r="H41" i="3"/>
  <c r="F41" i="3"/>
  <c r="G41" i="3" s="1"/>
  <c r="H40" i="3"/>
  <c r="F40" i="3"/>
  <c r="G40" i="3" s="1"/>
  <c r="H39" i="3"/>
  <c r="F39" i="3"/>
  <c r="G39" i="3" s="1"/>
  <c r="H38" i="3"/>
  <c r="F38" i="3"/>
  <c r="G38" i="3" s="1"/>
  <c r="H37" i="3"/>
  <c r="F37" i="3"/>
  <c r="G37" i="3" s="1"/>
  <c r="H36" i="3"/>
  <c r="F36" i="3"/>
  <c r="G36" i="3" s="1"/>
  <c r="H35" i="3"/>
  <c r="F35" i="3"/>
  <c r="G35" i="3" s="1"/>
  <c r="H34" i="3"/>
  <c r="F34" i="3"/>
  <c r="G34" i="3" s="1"/>
  <c r="H33" i="3"/>
  <c r="F33" i="3"/>
  <c r="G33" i="3" s="1"/>
  <c r="H32" i="3"/>
  <c r="F32" i="3"/>
  <c r="G32" i="3" s="1"/>
  <c r="H31" i="3"/>
  <c r="F31" i="3"/>
  <c r="G31" i="3" s="1"/>
  <c r="H30" i="3"/>
  <c r="F30" i="3"/>
  <c r="G30" i="3" s="1"/>
  <c r="H29" i="3"/>
  <c r="F29" i="3"/>
  <c r="G29" i="3" s="1"/>
  <c r="H28" i="3"/>
  <c r="F28" i="3"/>
  <c r="G28" i="3" s="1"/>
  <c r="H27" i="3"/>
  <c r="F27" i="3"/>
  <c r="G27" i="3" s="1"/>
  <c r="H26" i="3"/>
  <c r="F26" i="3"/>
  <c r="G26" i="3" s="1"/>
  <c r="H25" i="3"/>
  <c r="F25" i="3"/>
  <c r="G25" i="3" s="1"/>
  <c r="H24" i="3"/>
  <c r="F24" i="3"/>
  <c r="G24" i="3" s="1"/>
  <c r="H23" i="3"/>
  <c r="F23" i="3"/>
  <c r="G23" i="3" s="1"/>
  <c r="H22" i="3"/>
  <c r="F22" i="3"/>
  <c r="G22" i="3" s="1"/>
  <c r="H21" i="3"/>
  <c r="F21" i="3"/>
  <c r="G21" i="3" s="1"/>
  <c r="H24" i="9"/>
  <c r="F24" i="9"/>
  <c r="G24" i="9" s="1"/>
  <c r="H23" i="9"/>
  <c r="F23" i="9"/>
  <c r="G23" i="9" s="1"/>
  <c r="H22" i="9"/>
  <c r="F22" i="9"/>
  <c r="G22" i="9" s="1"/>
  <c r="H21" i="9"/>
  <c r="F21" i="9"/>
  <c r="G21" i="9" s="1"/>
  <c r="H70" i="5"/>
  <c r="F70" i="5"/>
  <c r="G70" i="5" s="1"/>
  <c r="H69" i="5"/>
  <c r="F69" i="5"/>
  <c r="G69" i="5" s="1"/>
  <c r="H68" i="5"/>
  <c r="G68" i="5"/>
  <c r="H67" i="5"/>
  <c r="F67" i="5"/>
  <c r="G67" i="5" s="1"/>
  <c r="H66" i="5"/>
  <c r="F66" i="5"/>
  <c r="G66" i="5" s="1"/>
  <c r="H65" i="5"/>
  <c r="F65" i="5"/>
  <c r="G65" i="5" s="1"/>
  <c r="H64" i="5"/>
  <c r="F64" i="5"/>
  <c r="G64" i="5" s="1"/>
  <c r="H40" i="5"/>
  <c r="F40" i="5"/>
  <c r="G40" i="5" s="1"/>
  <c r="H39" i="5"/>
  <c r="F39" i="5"/>
  <c r="G39" i="5" s="1"/>
  <c r="H38" i="5"/>
  <c r="F38" i="5"/>
  <c r="G38" i="5" s="1"/>
  <c r="H37" i="5"/>
  <c r="F37" i="5"/>
  <c r="G37" i="5" s="1"/>
  <c r="H36" i="5"/>
  <c r="F36" i="5"/>
  <c r="G36" i="5" s="1"/>
  <c r="H35" i="5"/>
  <c r="F35" i="5"/>
  <c r="G35" i="5" s="1"/>
  <c r="H34" i="5"/>
  <c r="F34" i="5"/>
  <c r="G34" i="5" s="1"/>
  <c r="H33" i="5"/>
  <c r="F33" i="5"/>
  <c r="G33" i="5" s="1"/>
  <c r="H32" i="5"/>
  <c r="F32" i="5"/>
  <c r="G32" i="5" s="1"/>
  <c r="H31" i="5"/>
  <c r="F31" i="5"/>
  <c r="G31" i="5" s="1"/>
  <c r="H30" i="5"/>
  <c r="F30" i="5"/>
  <c r="G30" i="5" s="1"/>
  <c r="H29" i="5"/>
  <c r="F29" i="5"/>
  <c r="G29" i="5" s="1"/>
  <c r="H28" i="5"/>
  <c r="F28" i="5"/>
  <c r="G28" i="5" s="1"/>
  <c r="H27" i="5"/>
  <c r="F27" i="5"/>
  <c r="G27" i="5" s="1"/>
  <c r="H26" i="5"/>
  <c r="F26" i="5"/>
  <c r="G26" i="5" s="1"/>
  <c r="H25" i="5"/>
  <c r="F25" i="5"/>
  <c r="G25" i="5" s="1"/>
  <c r="H24" i="5"/>
  <c r="F24" i="5"/>
  <c r="G24" i="5" s="1"/>
  <c r="H23" i="5"/>
  <c r="F23" i="5"/>
  <c r="G23" i="5" s="1"/>
  <c r="H22" i="5"/>
  <c r="F22" i="5"/>
  <c r="G22" i="5" s="1"/>
  <c r="H21" i="5"/>
  <c r="F21" i="5"/>
  <c r="G21" i="5" s="1"/>
  <c r="H39" i="4"/>
  <c r="H40" i="4"/>
  <c r="H41" i="4"/>
  <c r="H45" i="4"/>
  <c r="H46" i="4"/>
  <c r="H47" i="4"/>
  <c r="H48" i="4"/>
  <c r="H49" i="4"/>
  <c r="H50" i="4"/>
  <c r="H51" i="4"/>
  <c r="H52" i="4"/>
  <c r="H53" i="4"/>
  <c r="F39" i="4"/>
  <c r="G39" i="4" s="1"/>
  <c r="F40" i="4"/>
  <c r="G40" i="4" s="1"/>
  <c r="F41" i="4"/>
  <c r="G41" i="4" s="1"/>
  <c r="F45" i="4"/>
  <c r="G45" i="4" s="1"/>
  <c r="F46" i="4"/>
  <c r="G46" i="4" s="1"/>
  <c r="F47" i="4"/>
  <c r="G47" i="4" s="1"/>
  <c r="F48" i="4"/>
  <c r="G48" i="4" s="1"/>
  <c r="F49" i="4"/>
  <c r="G49" i="4" s="1"/>
  <c r="F50" i="4"/>
  <c r="G50" i="4" s="1"/>
  <c r="F51" i="4"/>
  <c r="G51" i="4" s="1"/>
  <c r="F52" i="4"/>
  <c r="G52" i="4" s="1"/>
  <c r="F53" i="4"/>
  <c r="G53" i="4" s="1"/>
  <c r="F55" i="10" l="1"/>
  <c r="F68" i="13"/>
  <c r="F67" i="13"/>
  <c r="F66" i="13"/>
  <c r="F64" i="13"/>
  <c r="F52" i="10"/>
  <c r="F53" i="10"/>
  <c r="F45" i="11"/>
  <c r="F44" i="11"/>
  <c r="F42" i="11"/>
  <c r="F41" i="11"/>
  <c r="F40" i="11"/>
  <c r="F54" i="10"/>
  <c r="F50" i="10"/>
  <c r="F59" i="12"/>
  <c r="F62" i="12"/>
  <c r="F58" i="12"/>
  <c r="F61" i="12"/>
  <c r="F57" i="12"/>
  <c r="F65" i="13"/>
  <c r="E60" i="3"/>
  <c r="E63" i="6"/>
  <c r="E61" i="6"/>
  <c r="E59" i="6"/>
  <c r="E64" i="6"/>
  <c r="E62" i="6"/>
  <c r="E60" i="6"/>
  <c r="E57" i="3"/>
  <c r="E59" i="3"/>
  <c r="E61" i="3"/>
  <c r="E56" i="3"/>
  <c r="E58" i="3"/>
  <c r="E65" i="9"/>
  <c r="E63" i="9"/>
  <c r="E61" i="9"/>
  <c r="E66" i="9"/>
  <c r="E64" i="9"/>
  <c r="E62" i="9"/>
  <c r="E76" i="5"/>
  <c r="E77" i="5"/>
  <c r="E75" i="5"/>
  <c r="E78" i="5"/>
  <c r="E74" i="5"/>
  <c r="E79" i="5"/>
  <c r="H22" i="4"/>
  <c r="H23" i="4"/>
  <c r="H24" i="4"/>
  <c r="H25" i="4"/>
  <c r="H26" i="4"/>
  <c r="H27" i="4"/>
  <c r="H28" i="4"/>
  <c r="H29" i="4"/>
  <c r="H30" i="4"/>
  <c r="H31" i="4"/>
  <c r="H32" i="4"/>
  <c r="H33" i="4"/>
  <c r="H34" i="4"/>
  <c r="H35" i="4"/>
  <c r="H36" i="4"/>
  <c r="H37" i="4"/>
  <c r="H38" i="4"/>
  <c r="H21" i="4"/>
  <c r="E65" i="6" l="1"/>
  <c r="F64" i="6" s="1"/>
  <c r="E62" i="3"/>
  <c r="F60" i="3" s="1"/>
  <c r="E67" i="9"/>
  <c r="F66" i="9" s="1"/>
  <c r="E80" i="5"/>
  <c r="F75" i="5" s="1"/>
  <c r="F22" i="4"/>
  <c r="G22" i="4" s="1"/>
  <c r="F23" i="4"/>
  <c r="G23" i="4" s="1"/>
  <c r="F24" i="4"/>
  <c r="G24" i="4" s="1"/>
  <c r="F25" i="4"/>
  <c r="G25" i="4" s="1"/>
  <c r="F26" i="4"/>
  <c r="G26" i="4" s="1"/>
  <c r="F27" i="4"/>
  <c r="G27" i="4" s="1"/>
  <c r="F28" i="4"/>
  <c r="G28" i="4" s="1"/>
  <c r="F29" i="4"/>
  <c r="G29" i="4" s="1"/>
  <c r="F30" i="4"/>
  <c r="G30" i="4" s="1"/>
  <c r="F31" i="4"/>
  <c r="G31" i="4" s="1"/>
  <c r="F32" i="4"/>
  <c r="G32" i="4" s="1"/>
  <c r="F33" i="4"/>
  <c r="G33" i="4" s="1"/>
  <c r="F34" i="4"/>
  <c r="G34" i="4" s="1"/>
  <c r="F35" i="4"/>
  <c r="G35" i="4" s="1"/>
  <c r="F36" i="4"/>
  <c r="G36" i="4" s="1"/>
  <c r="F37" i="4"/>
  <c r="G37" i="4" s="1"/>
  <c r="F38" i="4"/>
  <c r="G38" i="4" s="1"/>
  <c r="F21" i="4"/>
  <c r="G21" i="4" s="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E65" i="1"/>
  <c r="E64" i="1"/>
  <c r="E63" i="1"/>
  <c r="E62" i="1"/>
  <c r="E61" i="1"/>
  <c r="E60" i="1"/>
  <c r="E66" i="1" s="1"/>
  <c r="F63" i="1" s="1"/>
  <c r="F76" i="5" l="1"/>
  <c r="F63" i="6"/>
  <c r="F62" i="6"/>
  <c r="F60" i="6"/>
  <c r="F59" i="6"/>
  <c r="F65" i="9"/>
  <c r="F59" i="3"/>
  <c r="F61" i="3"/>
  <c r="F61" i="6"/>
  <c r="F56" i="3"/>
  <c r="F57" i="3"/>
  <c r="F58" i="3"/>
  <c r="F64" i="9"/>
  <c r="F62" i="9"/>
  <c r="F61" i="9"/>
  <c r="F63" i="9"/>
  <c r="F79" i="5"/>
  <c r="F74" i="5"/>
  <c r="F78" i="5"/>
  <c r="F77" i="5"/>
  <c r="E57" i="4"/>
  <c r="E59" i="4"/>
  <c r="E58" i="4"/>
  <c r="E61" i="4"/>
  <c r="E62" i="4"/>
  <c r="E60" i="4"/>
  <c r="F61" i="1"/>
  <c r="F62" i="1"/>
  <c r="F60" i="1"/>
  <c r="F65" i="1"/>
  <c r="F64" i="1"/>
  <c r="E63" i="4" l="1"/>
  <c r="F61" i="4" s="1"/>
  <c r="H21" i="1"/>
  <c r="F60" i="4" l="1"/>
  <c r="F58" i="4"/>
  <c r="F59" i="4"/>
  <c r="F62" i="4"/>
  <c r="F57" i="4"/>
</calcChain>
</file>

<file path=xl/sharedStrings.xml><?xml version="1.0" encoding="utf-8"?>
<sst xmlns="http://schemas.openxmlformats.org/spreadsheetml/2006/main" count="1820" uniqueCount="862">
  <si>
    <t>CỘNG HÒA XÃ HỘI CHỦ NGHĨA VIỆT NAM</t>
  </si>
  <si>
    <t>Độc lập - Tự do - Hạnh phúc</t>
  </si>
  <si>
    <t>TRƯỜNG CAO ĐẲNG LÝ TỰ TRỌNG</t>
  </si>
  <si>
    <t>THÀNH PHỐ HỒ CHÍ MINH</t>
  </si>
  <si>
    <t>BIÊN BẢN HỌP LỚP ĐÁNH GIÁ KẾT QUẢ RÈN LUYỆN SINH VIÊN</t>
  </si>
  <si>
    <t>LỚP …</t>
  </si>
  <si>
    <t>NĂM HỌC: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</si>
  <si>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</si>
  <si>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</si>
  <si>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</si>
  <si>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</si>
  <si>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</si>
  <si>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</si>
  <si>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</si>
  <si>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</si>
  <si>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</si>
  <si>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</si>
  <si>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</si>
  <si>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</si>
  <si>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</si>
  <si>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</si>
  <si>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</si>
  <si>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</si>
  <si>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</si>
  <si>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</si>
  <si>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</si>
  <si>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</si>
  <si>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</si>
  <si>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</si>
  <si>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</si>
  <si>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</si>
  <si>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</si>
  <si>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</si>
  <si>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</si>
  <si>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</si>
  <si>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</si>
  <si>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</si>
  <si>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</si>
  <si>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</si>
  <si>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</si>
  <si>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</si>
  <si>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</si>
  <si>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</si>
  <si>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</si>
  <si>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</si>
  <si>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TRƯỞNG KHOA</t>
  </si>
  <si>
    <t>01</t>
  </si>
  <si>
    <t>02</t>
  </si>
  <si>
    <t>03</t>
  </si>
  <si>
    <t>04</t>
  </si>
  <si>
    <t>Nguyễn Văn</t>
  </si>
  <si>
    <t>D</t>
  </si>
  <si>
    <t xml:space="preserve">HỌC KỲ … </t>
  </si>
  <si>
    <t>Không xếp loại</t>
  </si>
  <si>
    <t>KHOA CÔNG NGHỆ THÔNG TIN</t>
  </si>
  <si>
    <t>Trần Việt Khánh</t>
  </si>
  <si>
    <t>Thành phố Hồ Chí Minh, ngày … tháng … năm 2023</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</si>
  <si>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</si>
  <si>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</si>
  <si>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</si>
  <si>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</si>
  <si>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</si>
  <si>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</si>
  <si>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</si>
  <si>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</si>
  <si>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</si>
  <si>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</si>
  <si>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</si>
  <si>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</si>
  <si>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</si>
  <si>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</si>
  <si>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</si>
  <si>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</si>
  <si>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</si>
  <si>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</si>
  <si>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</si>
  <si>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</si>
  <si>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</si>
  <si>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</si>
  <si>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</si>
  <si>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</si>
  <si>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</si>
  <si>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</si>
  <si>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</si>
  <si>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</si>
  <si>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</si>
  <si>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</si>
  <si>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</si>
  <si>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</si>
  <si>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SV đồng ý</t>
  </si>
  <si>
    <t>SV tham gia</t>
  </si>
  <si>
    <t>Tỷ lệ %</t>
  </si>
  <si>
    <t>Anh</t>
  </si>
  <si>
    <t>Bảo</t>
  </si>
  <si>
    <t>Duy</t>
  </si>
  <si>
    <t>Hào</t>
  </si>
  <si>
    <t>Huy</t>
  </si>
  <si>
    <t>Khang</t>
  </si>
  <si>
    <t>Khôi</t>
  </si>
  <si>
    <t>Lộc</t>
  </si>
  <si>
    <t>Long</t>
  </si>
  <si>
    <t>Minh</t>
  </si>
  <si>
    <t>Phong</t>
  </si>
  <si>
    <t>Phúc</t>
  </si>
  <si>
    <t>Quang</t>
  </si>
  <si>
    <t>Nguyễn Tấn</t>
  </si>
  <si>
    <t>Sang</t>
  </si>
  <si>
    <t>Lê Văn</t>
  </si>
  <si>
    <t>Thắng</t>
  </si>
  <si>
    <t>Thành</t>
  </si>
  <si>
    <t>Thái</t>
  </si>
  <si>
    <t>Thiện</t>
  </si>
  <si>
    <t>Trần Minh</t>
  </si>
  <si>
    <t>Trí</t>
  </si>
  <si>
    <t>Tuấn</t>
  </si>
  <si>
    <t>Việt</t>
  </si>
  <si>
    <t>Vũ</t>
  </si>
  <si>
    <t>37</t>
  </si>
  <si>
    <t>38</t>
  </si>
  <si>
    <t>Lớp trưởng</t>
  </si>
  <si>
    <t>NĂM HỌC: 2023-2024</t>
  </si>
  <si>
    <t>Vắng: 01 SV, lý do: Không</t>
  </si>
  <si>
    <t>P.TRƯỞNG KHOA</t>
  </si>
  <si>
    <t>Nam</t>
  </si>
  <si>
    <t>Nhi</t>
  </si>
  <si>
    <t>Nguyễn Đức</t>
  </si>
  <si>
    <t>Quân</t>
  </si>
  <si>
    <t>Nguyễn Hoàng</t>
  </si>
  <si>
    <t>Nguyễn Minh</t>
  </si>
  <si>
    <t>Dương</t>
  </si>
  <si>
    <t>Nghĩa</t>
  </si>
  <si>
    <t>Nhật</t>
  </si>
  <si>
    <t>Tú</t>
  </si>
  <si>
    <t>Vắng: 0 SV, lý do: 0</t>
  </si>
  <si>
    <r>
      <rPr>
        <b/>
        <sz val="13"/>
        <color theme="1"/>
        <rFont val="Times New Roman"/>
        <family val="1"/>
      </rPr>
      <t xml:space="preserve">Thời gian họp: </t>
    </r>
    <r>
      <rPr>
        <sz val="13"/>
        <color theme="1"/>
        <rFont val="Times New Roman"/>
        <family val="1"/>
      </rPr>
      <t>….. giờ …. phút ngày      /      /2024.</t>
    </r>
  </si>
  <si>
    <t>39</t>
  </si>
  <si>
    <t>40</t>
  </si>
  <si>
    <t>41</t>
  </si>
  <si>
    <t>42</t>
  </si>
  <si>
    <t>43</t>
  </si>
  <si>
    <t>44</t>
  </si>
  <si>
    <t>45</t>
  </si>
  <si>
    <t>46</t>
  </si>
  <si>
    <t>47</t>
  </si>
  <si>
    <t>48</t>
  </si>
  <si>
    <t>49</t>
  </si>
  <si>
    <t>50</t>
  </si>
  <si>
    <t>An</t>
  </si>
  <si>
    <t>Cường</t>
  </si>
  <si>
    <t>Đăng</t>
  </si>
  <si>
    <t>Đạt</t>
  </si>
  <si>
    <t>Hậu</t>
  </si>
  <si>
    <t>Hiển</t>
  </si>
  <si>
    <t>Kiên</t>
  </si>
  <si>
    <t>Luân</t>
  </si>
  <si>
    <t>Phát</t>
  </si>
  <si>
    <t>Tâm</t>
  </si>
  <si>
    <t>Tân</t>
  </si>
  <si>
    <t>Tín</t>
  </si>
  <si>
    <t>Trung</t>
  </si>
  <si>
    <t>Trường</t>
  </si>
  <si>
    <t>Lê Quốc</t>
  </si>
  <si>
    <t>Vinh</t>
  </si>
  <si>
    <t>Ân</t>
  </si>
  <si>
    <t>Hoàng</t>
  </si>
  <si>
    <t>Nguyễn Hữu</t>
  </si>
  <si>
    <t>Khoa</t>
  </si>
  <si>
    <t>Kiệt</t>
  </si>
  <si>
    <t>Lợi</t>
  </si>
  <si>
    <t>Phước</t>
  </si>
  <si>
    <t>Lê Hoàng</t>
  </si>
  <si>
    <t>Hải</t>
  </si>
  <si>
    <t>Hiếu</t>
  </si>
  <si>
    <t>Nguyễn Tuấn</t>
  </si>
  <si>
    <t>Khanh</t>
  </si>
  <si>
    <t>Linh</t>
  </si>
  <si>
    <t>Trần Quang</t>
  </si>
  <si>
    <t>Nguyễn Trung</t>
  </si>
  <si>
    <t>Nguyễn Thanh</t>
  </si>
  <si>
    <t>Thư</t>
  </si>
  <si>
    <t>Lâm</t>
  </si>
  <si>
    <t>Tính</t>
  </si>
  <si>
    <t>Vắng: 0 SV, lý do: Không</t>
  </si>
  <si>
    <t>Tổ trưởng tổ 1</t>
  </si>
  <si>
    <t>Tổ trưởng tổ 3</t>
  </si>
  <si>
    <t>Tổ trưởng tổ 2</t>
  </si>
  <si>
    <t>Lớp phó PT</t>
  </si>
  <si>
    <t>Lớp phó HT</t>
  </si>
  <si>
    <t>Tổ trưởng tổ 4</t>
  </si>
  <si>
    <t>Quỳnh</t>
  </si>
  <si>
    <t>Trần Hoàng</t>
  </si>
  <si>
    <t>Thư ký: Lê Quốc Thái; Chức vụ: Lớp trưởng</t>
  </si>
  <si>
    <t>Trần Văn</t>
  </si>
  <si>
    <t>Khải</t>
  </si>
  <si>
    <t>23C1-ĐHĐ1</t>
  </si>
  <si>
    <r>
      <t>Thành phần tham dự: Tập thể lớp</t>
    </r>
    <r>
      <rPr>
        <b/>
        <sz val="13"/>
        <color theme="1"/>
        <rFont val="Times New Roman"/>
        <family val="1"/>
      </rPr>
      <t xml:space="preserve"> 23C1-ĐHĐ1</t>
    </r>
  </si>
  <si>
    <t>Nguyễn Quang</t>
  </si>
  <si>
    <t>Nguyễn Hoàng Gia</t>
  </si>
  <si>
    <t>Võ Văn</t>
  </si>
  <si>
    <t>Nguyễn Nhựt</t>
  </si>
  <si>
    <t>Nguyễn Anh</t>
  </si>
  <si>
    <t>Liêm</t>
  </si>
  <si>
    <t>Nguyên</t>
  </si>
  <si>
    <t>Nhân</t>
  </si>
  <si>
    <t>Ngô Ngọc</t>
  </si>
  <si>
    <t>Trang</t>
  </si>
  <si>
    <t>Nguyễn Hoàng Anh</t>
  </si>
  <si>
    <t>Đặng Hải</t>
  </si>
  <si>
    <t>Trần Anh</t>
  </si>
  <si>
    <t>Trần Ngọc</t>
  </si>
  <si>
    <t>Trần Nhật</t>
  </si>
  <si>
    <t>Hồ Thanh</t>
  </si>
  <si>
    <t>Ánh</t>
  </si>
  <si>
    <t>Định</t>
  </si>
  <si>
    <t>Phạm Phú</t>
  </si>
  <si>
    <t>Hoa</t>
  </si>
  <si>
    <t>Nguyễn Đăng</t>
  </si>
  <si>
    <t>Khương</t>
  </si>
  <si>
    <t>Trần Thanh</t>
  </si>
  <si>
    <t>Phú</t>
  </si>
  <si>
    <t>Phụng</t>
  </si>
  <si>
    <t>Phương</t>
  </si>
  <si>
    <t>Phạm Đình</t>
  </si>
  <si>
    <t>Hồ Minh</t>
  </si>
  <si>
    <t>Trà</t>
  </si>
  <si>
    <t>Nguyễn Mạnh</t>
  </si>
  <si>
    <t>Thành phố Hồ Chí Minh, ngày … tháng … năm 2024</t>
  </si>
  <si>
    <r>
      <rPr>
        <b/>
        <sz val="13"/>
        <color theme="1"/>
        <rFont val="Times New Roman"/>
        <family val="1"/>
      </rPr>
      <t xml:space="preserve">Thời gian họp: </t>
    </r>
    <r>
      <rPr>
        <sz val="13"/>
        <color theme="1"/>
        <rFont val="Times New Roman"/>
        <family val="1"/>
      </rPr>
      <t>….. giờ …. phút ngày ….../…../2024.</t>
    </r>
  </si>
  <si>
    <t>23C2-ANM1</t>
  </si>
  <si>
    <r>
      <t>Thành phần tham dự: Tập thể lớp</t>
    </r>
    <r>
      <rPr>
        <b/>
        <sz val="13"/>
        <color theme="1"/>
        <rFont val="Times New Roman"/>
        <family val="1"/>
      </rPr>
      <t xml:space="preserve"> 23C2-ANM1</t>
    </r>
  </si>
  <si>
    <t>Chủ tọa: Ông (Bà) Nguyễn Văn Đôn; Chức vụ: Cố vấn học tập.</t>
  </si>
  <si>
    <t>Nguyễn Văn Đôn</t>
  </si>
  <si>
    <t>23C2-CMT1</t>
  </si>
  <si>
    <r>
      <t>Thành phần tham dự: Tập thể lớp</t>
    </r>
    <r>
      <rPr>
        <b/>
        <sz val="13"/>
        <color theme="1"/>
        <rFont val="Times New Roman"/>
        <family val="1"/>
      </rPr>
      <t xml:space="preserve"> 23C2-CMT1</t>
    </r>
  </si>
  <si>
    <t>………………………………………………………………..……………………………………………………….......…………
……………………………………………………..…………………………………………………………………...........…………
………………………………………………………….......…………………………………………………………….......………….</t>
  </si>
  <si>
    <t>23002792</t>
  </si>
  <si>
    <t>Lê Thị Thảo</t>
  </si>
  <si>
    <t>23002790</t>
  </si>
  <si>
    <t>Nguyễn Ngọc Tuấn</t>
  </si>
  <si>
    <t>23002793</t>
  </si>
  <si>
    <t>23002794</t>
  </si>
  <si>
    <t>Trần Mạnh</t>
  </si>
  <si>
    <t>23002795</t>
  </si>
  <si>
    <t>23002796</t>
  </si>
  <si>
    <t>Nguyễn Thành</t>
  </si>
  <si>
    <t>Danh</t>
  </si>
  <si>
    <t>23002798</t>
  </si>
  <si>
    <t>Vũ Nguyễn Minh</t>
  </si>
  <si>
    <t>23002801</t>
  </si>
  <si>
    <t>Vũ Anh</t>
  </si>
  <si>
    <t>23002803</t>
  </si>
  <si>
    <t>Phạm Ngọc Tấn</t>
  </si>
  <si>
    <t>23002804</t>
  </si>
  <si>
    <t>23002805</t>
  </si>
  <si>
    <t>23002806</t>
  </si>
  <si>
    <t>Trần Xuân</t>
  </si>
  <si>
    <t>23002809</t>
  </si>
  <si>
    <t>Hoàng Phước</t>
  </si>
  <si>
    <t>23002810</t>
  </si>
  <si>
    <t>Trần Khánh Minh</t>
  </si>
  <si>
    <t>Thông</t>
  </si>
  <si>
    <t>23002811</t>
  </si>
  <si>
    <t>Dương Minh</t>
  </si>
  <si>
    <t>Triết</t>
  </si>
  <si>
    <t>23002813</t>
  </si>
  <si>
    <t>23002996</t>
  </si>
  <si>
    <t>23002998</t>
  </si>
  <si>
    <t>23002997</t>
  </si>
  <si>
    <t>23002999</t>
  </si>
  <si>
    <t>23003000</t>
  </si>
  <si>
    <t>23003003</t>
  </si>
  <si>
    <t>23003001</t>
  </si>
  <si>
    <t>23003004</t>
  </si>
  <si>
    <t>23003006</t>
  </si>
  <si>
    <t>23003005</t>
  </si>
  <si>
    <t>23003007</t>
  </si>
  <si>
    <t>23003008</t>
  </si>
  <si>
    <t>23004828</t>
  </si>
  <si>
    <t>23003009</t>
  </si>
  <si>
    <t>23003010</t>
  </si>
  <si>
    <t>23003012</t>
  </si>
  <si>
    <t>23003013</t>
  </si>
  <si>
    <t>23001853</t>
  </si>
  <si>
    <t>23003014</t>
  </si>
  <si>
    <t>23003016</t>
  </si>
  <si>
    <t>23003015</t>
  </si>
  <si>
    <t>23002789</t>
  </si>
  <si>
    <t>23003023</t>
  </si>
  <si>
    <t>23003026</t>
  </si>
  <si>
    <t>23003025</t>
  </si>
  <si>
    <t>23003024</t>
  </si>
  <si>
    <t>23003027</t>
  </si>
  <si>
    <t>23003028</t>
  </si>
  <si>
    <t>23004925</t>
  </si>
  <si>
    <t>20006322</t>
  </si>
  <si>
    <t>23003030</t>
  </si>
  <si>
    <t>23003033</t>
  </si>
  <si>
    <t>23003034</t>
  </si>
  <si>
    <t>Bùi Văn</t>
  </si>
  <si>
    <t>Hướng Nguyễn Xuân</t>
  </si>
  <si>
    <t>Nguyễn Tạ Khánh</t>
  </si>
  <si>
    <t>Lê Trần Thiên</t>
  </si>
  <si>
    <t>Trương Tuấn</t>
  </si>
  <si>
    <t>Hoàng Phúc</t>
  </si>
  <si>
    <t>Lê Đinh Tiến</t>
  </si>
  <si>
    <t>Võ Thái Quốc</t>
  </si>
  <si>
    <t>Đặng Thành</t>
  </si>
  <si>
    <t>Trần Kim</t>
  </si>
  <si>
    <t>Trịnh Tuấn</t>
  </si>
  <si>
    <t>Vũ Tiến</t>
  </si>
  <si>
    <t>Võ Minh</t>
  </si>
  <si>
    <t>Nguyễn Ngọc Gia</t>
  </si>
  <si>
    <t>Phan Nguyễn Hoài</t>
  </si>
  <si>
    <t>Bùi Duy</t>
  </si>
  <si>
    <t>Trương Đăng</t>
  </si>
  <si>
    <t>Võ Tuấn</t>
  </si>
  <si>
    <t>Nguyễn Phạm Phước</t>
  </si>
  <si>
    <t>Đặng Hoàng</t>
  </si>
  <si>
    <t>Đinh Văn</t>
  </si>
  <si>
    <t>Lại Quốc</t>
  </si>
  <si>
    <t>Nguyễn Cao Thanh</t>
  </si>
  <si>
    <t>Nguyễn Trương Như</t>
  </si>
  <si>
    <t>Nguyễn Hoàn Minh</t>
  </si>
  <si>
    <t>Hoàng Nguyễn Hữu</t>
  </si>
  <si>
    <t>Chương</t>
  </si>
  <si>
    <t>Đô</t>
  </si>
  <si>
    <t>Đức</t>
  </si>
  <si>
    <t>Khiêm</t>
  </si>
  <si>
    <t>Sáng</t>
  </si>
  <si>
    <t>Tài</t>
  </si>
  <si>
    <t>Thy</t>
  </si>
  <si>
    <t>Hiện diện: 33/33 SV.</t>
  </si>
  <si>
    <t>23003607</t>
  </si>
  <si>
    <t>Dương Hoàng</t>
  </si>
  <si>
    <t>23003575</t>
  </si>
  <si>
    <t>Nguyễn Dĩ</t>
  </si>
  <si>
    <t>23003608</t>
  </si>
  <si>
    <t>Đoàn Trần Trọng</t>
  </si>
  <si>
    <t>23003576</t>
  </si>
  <si>
    <t>Kim Gia</t>
  </si>
  <si>
    <t>23003578</t>
  </si>
  <si>
    <t>23003577</t>
  </si>
  <si>
    <t>Trần Nguyễn Gia</t>
  </si>
  <si>
    <t>23003609</t>
  </si>
  <si>
    <t>Phạm Trần Khánh</t>
  </si>
  <si>
    <t>23003579</t>
  </si>
  <si>
    <t>23003610</t>
  </si>
  <si>
    <t>23003580</t>
  </si>
  <si>
    <t>Sển Liên</t>
  </si>
  <si>
    <t>23003611</t>
  </si>
  <si>
    <t>Nguyễn Hồng</t>
  </si>
  <si>
    <t>23003612</t>
  </si>
  <si>
    <t>23003613</t>
  </si>
  <si>
    <t>23004825</t>
  </si>
  <si>
    <t>23003584</t>
  </si>
  <si>
    <t>Đỗ Huy</t>
  </si>
  <si>
    <t>23003614</t>
  </si>
  <si>
    <t>Huỳnh Tuấn</t>
  </si>
  <si>
    <t>23003585</t>
  </si>
  <si>
    <t>23003586</t>
  </si>
  <si>
    <t>23003618</t>
  </si>
  <si>
    <t>Đặng Ngọc</t>
  </si>
  <si>
    <t>23003619</t>
  </si>
  <si>
    <t>Đào Gia</t>
  </si>
  <si>
    <t>23003617</t>
  </si>
  <si>
    <t>Đinh Lâm</t>
  </si>
  <si>
    <t>23003616</t>
  </si>
  <si>
    <t>Lê Hoàng Minh</t>
  </si>
  <si>
    <t>23003615</t>
  </si>
  <si>
    <t>Phan Trần Gia</t>
  </si>
  <si>
    <t>23003621</t>
  </si>
  <si>
    <t>Hồ Nguyễn Hoàng</t>
  </si>
  <si>
    <t>23003589</t>
  </si>
  <si>
    <t>Hoàng Phi</t>
  </si>
  <si>
    <t>23003590</t>
  </si>
  <si>
    <t>Lâm Bảo</t>
  </si>
  <si>
    <t>23003592</t>
  </si>
  <si>
    <t>Trần Thiện</t>
  </si>
  <si>
    <t>23003622</t>
  </si>
  <si>
    <t>Nguyễn Triệu Minh</t>
  </si>
  <si>
    <t>23004909</t>
  </si>
  <si>
    <t>Mai Hồng</t>
  </si>
  <si>
    <t>23003623</t>
  </si>
  <si>
    <t>Sơn Vĩ</t>
  </si>
  <si>
    <t>23003624</t>
  </si>
  <si>
    <t>Nguyễn Huy</t>
  </si>
  <si>
    <t>23004840</t>
  </si>
  <si>
    <t>23003593</t>
  </si>
  <si>
    <t>23003594</t>
  </si>
  <si>
    <t>Lê Đình Quốc</t>
  </si>
  <si>
    <t>23004839</t>
  </si>
  <si>
    <t>Diệp Tấn</t>
  </si>
  <si>
    <t>23003595</t>
  </si>
  <si>
    <t>Lê Minh</t>
  </si>
  <si>
    <t>23003627</t>
  </si>
  <si>
    <t>23003596</t>
  </si>
  <si>
    <t>Nguyễn Lê Quốc</t>
  </si>
  <si>
    <t>22000119</t>
  </si>
  <si>
    <t>Lương Vũ</t>
  </si>
  <si>
    <t>23003629</t>
  </si>
  <si>
    <t>Tạ Trị</t>
  </si>
  <si>
    <t>23003599</t>
  </si>
  <si>
    <t>Trần Gia Lạc</t>
  </si>
  <si>
    <t>23003630</t>
  </si>
  <si>
    <t>Đinh Thành</t>
  </si>
  <si>
    <t>23003600</t>
  </si>
  <si>
    <t>Phạm Nguyễn Quốc</t>
  </si>
  <si>
    <t>23003631</t>
  </si>
  <si>
    <t>23003602</t>
  </si>
  <si>
    <t>23003603</t>
  </si>
  <si>
    <t>Mai Lê Đức</t>
  </si>
  <si>
    <t>23003633</t>
  </si>
  <si>
    <t>Nguyễn Trí Anh</t>
  </si>
  <si>
    <t>23003634</t>
  </si>
  <si>
    <t>23003605</t>
  </si>
  <si>
    <t>Huỳnh Kim</t>
  </si>
  <si>
    <t>23003606</t>
  </si>
  <si>
    <t>Lương Triều</t>
  </si>
  <si>
    <t>Hùng</t>
  </si>
  <si>
    <t>Hưng</t>
  </si>
  <si>
    <t>Quyền</t>
  </si>
  <si>
    <t>Thuận</t>
  </si>
  <si>
    <t>Thụy</t>
  </si>
  <si>
    <t>Triệu</t>
  </si>
  <si>
    <t>Vỹ</t>
  </si>
  <si>
    <t>23003316</t>
  </si>
  <si>
    <t>23003315</t>
  </si>
  <si>
    <t>23003317</t>
  </si>
  <si>
    <t>23003321</t>
  </si>
  <si>
    <t>23003322</t>
  </si>
  <si>
    <t>23003323</t>
  </si>
  <si>
    <t>23003325</t>
  </si>
  <si>
    <t>23003324</t>
  </si>
  <si>
    <t>23003327</t>
  </si>
  <si>
    <t>23003326</t>
  </si>
  <si>
    <t>23003328</t>
  </si>
  <si>
    <t>23003330</t>
  </si>
  <si>
    <t>23003329</t>
  </si>
  <si>
    <t>23003331</t>
  </si>
  <si>
    <t>23003332</t>
  </si>
  <si>
    <t>23003333</t>
  </si>
  <si>
    <t>23003334</t>
  </si>
  <si>
    <t>23003336</t>
  </si>
  <si>
    <t>23003337</t>
  </si>
  <si>
    <t>23003338</t>
  </si>
  <si>
    <t>23003340</t>
  </si>
  <si>
    <t>23003339</t>
  </si>
  <si>
    <t>23003341</t>
  </si>
  <si>
    <t>23003342</t>
  </si>
  <si>
    <t>23003344</t>
  </si>
  <si>
    <t>23003345</t>
  </si>
  <si>
    <t>23003346</t>
  </si>
  <si>
    <t>23003347</t>
  </si>
  <si>
    <t>23003349</t>
  </si>
  <si>
    <t>23003350</t>
  </si>
  <si>
    <t>23003351</t>
  </si>
  <si>
    <t>23003353</t>
  </si>
  <si>
    <t>23003354</t>
  </si>
  <si>
    <t>23003356</t>
  </si>
  <si>
    <t>23003357</t>
  </si>
  <si>
    <t>23003359</t>
  </si>
  <si>
    <t>23003360</t>
  </si>
  <si>
    <t>Hoàng Võ Quế</t>
  </si>
  <si>
    <t>Nguyễn Phạm Duy</t>
  </si>
  <si>
    <t>Hồng Chí</t>
  </si>
  <si>
    <t>Ngụy Đức</t>
  </si>
  <si>
    <t>Phan Văn</t>
  </si>
  <si>
    <t>Nguyễn Lê Đăng</t>
  </si>
  <si>
    <t>Phạm Ngọc</t>
  </si>
  <si>
    <t>Lâm Quang</t>
  </si>
  <si>
    <t>Đàm Nhật</t>
  </si>
  <si>
    <t>Nguyễn Hoàng Thảo</t>
  </si>
  <si>
    <t>Trần Hồ Phúc</t>
  </si>
  <si>
    <t>Nguyễn Thị Thúy</t>
  </si>
  <si>
    <t>Trương Ngọc Trúc</t>
  </si>
  <si>
    <t>Chu Hoàng Đức</t>
  </si>
  <si>
    <t>Hà Ngọc Uyên</t>
  </si>
  <si>
    <t>Hà Nguyễn Uyên</t>
  </si>
  <si>
    <t>Phạm Hoàng</t>
  </si>
  <si>
    <t>Vũ Đức Anh</t>
  </si>
  <si>
    <t>Huỳnh Nguyễn Trúc</t>
  </si>
  <si>
    <t>Lê Nguyễn Diễm</t>
  </si>
  <si>
    <t>Nguyễn Võ Anh</t>
  </si>
  <si>
    <t>Lê Nhật</t>
  </si>
  <si>
    <t>Võ Quốc</t>
  </si>
  <si>
    <t>Trần Thị Thu</t>
  </si>
  <si>
    <t>Nguyễn Vũ Mai</t>
  </si>
  <si>
    <t>Bùi Ngọc Uyên</t>
  </si>
  <si>
    <t>Huỳnh Thị Kim</t>
  </si>
  <si>
    <t>Đỗ Quang</t>
  </si>
  <si>
    <t>Trịnh Minh</t>
  </si>
  <si>
    <t>Nguyễn Thụy Thanh</t>
  </si>
  <si>
    <t>Lan</t>
  </si>
  <si>
    <t>Nga</t>
  </si>
  <si>
    <t>Như</t>
  </si>
  <si>
    <t>Sơn</t>
  </si>
  <si>
    <t>Thảo</t>
  </si>
  <si>
    <t>Thi</t>
  </si>
  <si>
    <t>Vy</t>
  </si>
  <si>
    <t>Bùi Thành Dũng</t>
  </si>
  <si>
    <t>Chủ tọa: Ông (Bà) Bùi Thành Dũng; Chức vụ: Cố vấn học tập.</t>
  </si>
  <si>
    <t>23004640</t>
  </si>
  <si>
    <t>23004916</t>
  </si>
  <si>
    <t>23004103</t>
  </si>
  <si>
    <t>23004060</t>
  </si>
  <si>
    <t>23004062</t>
  </si>
  <si>
    <t>23004104</t>
  </si>
  <si>
    <t>23000970</t>
  </si>
  <si>
    <t>23004734</t>
  </si>
  <si>
    <t>23004069</t>
  </si>
  <si>
    <t>23004071</t>
  </si>
  <si>
    <t>23004106</t>
  </si>
  <si>
    <t>23004107</t>
  </si>
  <si>
    <t>23004073</t>
  </si>
  <si>
    <t>23000001</t>
  </si>
  <si>
    <t>23004108</t>
  </si>
  <si>
    <t>23004109</t>
  </si>
  <si>
    <t>23004110</t>
  </si>
  <si>
    <t>23004074</t>
  </si>
  <si>
    <t>23004076</t>
  </si>
  <si>
    <t>23004078</t>
  </si>
  <si>
    <t>23004077</t>
  </si>
  <si>
    <t>23004082</t>
  </si>
  <si>
    <t>23004081</t>
  </si>
  <si>
    <t>23004083</t>
  </si>
  <si>
    <t>23004084</t>
  </si>
  <si>
    <t>23004087</t>
  </si>
  <si>
    <t>23004088</t>
  </si>
  <si>
    <t>23004089</t>
  </si>
  <si>
    <t>23004092</t>
  </si>
  <si>
    <t>23004093</t>
  </si>
  <si>
    <t>23004096</t>
  </si>
  <si>
    <t>23004738</t>
  </si>
  <si>
    <t>23C2-TKĐ1</t>
  </si>
  <si>
    <r>
      <t>Thành phần tham dự: Tập thể lớp</t>
    </r>
    <r>
      <rPr>
        <b/>
        <sz val="13"/>
        <color theme="1"/>
        <rFont val="Times New Roman"/>
        <family val="1"/>
      </rPr>
      <t xml:space="preserve"> 23C2-TKĐ1</t>
    </r>
  </si>
  <si>
    <t>Chủ tọa: Ông (Bà) Lâm Thị Phương Thùy; Chức vụ: Cố vấn học tập.</t>
  </si>
  <si>
    <t>23C2-TKĐ2</t>
  </si>
  <si>
    <r>
      <t>Thành phần tham dự: Tập thể lớp</t>
    </r>
    <r>
      <rPr>
        <b/>
        <sz val="13"/>
        <color theme="1"/>
        <rFont val="Times New Roman"/>
        <family val="1"/>
      </rPr>
      <t xml:space="preserve"> 23C2-TKĐ2</t>
    </r>
  </si>
  <si>
    <t>Mạch Nguyễn Quốc</t>
  </si>
  <si>
    <t>Nguyễn Thế</t>
  </si>
  <si>
    <t>Trịnh Gia</t>
  </si>
  <si>
    <t>Phạm Minh</t>
  </si>
  <si>
    <t>Huỳnh Nguyễn Minh</t>
  </si>
  <si>
    <t>Trần Nguyễn Khánh</t>
  </si>
  <si>
    <t>Mai Vinh</t>
  </si>
  <si>
    <t>Nguyễn Võ Hoàng</t>
  </si>
  <si>
    <t>Trang Anh</t>
  </si>
  <si>
    <t>Huỳnh Minh</t>
  </si>
  <si>
    <t>Quan Bội</t>
  </si>
  <si>
    <t>Nguyễn Hoài</t>
  </si>
  <si>
    <t>Phạm Ngọc Hoàng</t>
  </si>
  <si>
    <t>Lê Thị Kim</t>
  </si>
  <si>
    <t>Chí Hoài</t>
  </si>
  <si>
    <t>Trương Bảo</t>
  </si>
  <si>
    <t>Vũ Thị Yến</t>
  </si>
  <si>
    <t>Phạm Mai Tâm</t>
  </si>
  <si>
    <t>Nguyễn Ngọc Duy</t>
  </si>
  <si>
    <t>Phạm Ngọc Minh</t>
  </si>
  <si>
    <t>Nguyễn Bảo</t>
  </si>
  <si>
    <t>Nguyễn Đoàn Hiền</t>
  </si>
  <si>
    <t>Trần Quốc</t>
  </si>
  <si>
    <t>Đại</t>
  </si>
  <si>
    <t>Quý</t>
  </si>
  <si>
    <t>Tấn</t>
  </si>
  <si>
    <t>Thanh</t>
  </si>
  <si>
    <t>Thục</t>
  </si>
  <si>
    <t>23004134</t>
  </si>
  <si>
    <t>23004902</t>
  </si>
  <si>
    <t>23004135</t>
  </si>
  <si>
    <t>23004136</t>
  </si>
  <si>
    <t>Nguyễn Thái Gia</t>
  </si>
  <si>
    <t>23004137</t>
  </si>
  <si>
    <t>Nguyễn Phước Quý</t>
  </si>
  <si>
    <t>23004140</t>
  </si>
  <si>
    <t>Bùi Nguyễn Công</t>
  </si>
  <si>
    <t>23004144</t>
  </si>
  <si>
    <t>23004145</t>
  </si>
  <si>
    <t>Ông Huỳnh Khánh</t>
  </si>
  <si>
    <t>23004143</t>
  </si>
  <si>
    <t>Thân Trọng</t>
  </si>
  <si>
    <t>23004147</t>
  </si>
  <si>
    <t>Vũ Minh</t>
  </si>
  <si>
    <t>23004150</t>
  </si>
  <si>
    <t>Đoàn Nhật</t>
  </si>
  <si>
    <t>23004111</t>
  </si>
  <si>
    <t>23004152</t>
  </si>
  <si>
    <t>Dương Văn</t>
  </si>
  <si>
    <t>23004112</t>
  </si>
  <si>
    <t>Lâm Đức</t>
  </si>
  <si>
    <t>23004113</t>
  </si>
  <si>
    <t>23004114</t>
  </si>
  <si>
    <t>Trương Trọng</t>
  </si>
  <si>
    <t>23004115</t>
  </si>
  <si>
    <t>Phạm Thị Diệu</t>
  </si>
  <si>
    <t>23004117</t>
  </si>
  <si>
    <t>Phạm Hoài</t>
  </si>
  <si>
    <t>23004118</t>
  </si>
  <si>
    <t>Ngô Trịnh Bảo</t>
  </si>
  <si>
    <t>23004119</t>
  </si>
  <si>
    <t>Nguyễn Kim Bảo</t>
  </si>
  <si>
    <t>23004154</t>
  </si>
  <si>
    <t>Nguyễn Thị Tuyết</t>
  </si>
  <si>
    <t>23004156</t>
  </si>
  <si>
    <t>Nguyễn Thị Yến</t>
  </si>
  <si>
    <t>23005187</t>
  </si>
  <si>
    <t>Lê</t>
  </si>
  <si>
    <t>23004121</t>
  </si>
  <si>
    <t>Nguyễn Trần Hiếu</t>
  </si>
  <si>
    <t>23004122</t>
  </si>
  <si>
    <t>Tất Hoàng</t>
  </si>
  <si>
    <t>23004123</t>
  </si>
  <si>
    <t>Võ Nguyễn Quỳnh</t>
  </si>
  <si>
    <t>23004125</t>
  </si>
  <si>
    <t>Đặng Nguyễn Bảo</t>
  </si>
  <si>
    <t>23004158</t>
  </si>
  <si>
    <t>Kha Trương Đại</t>
  </si>
  <si>
    <t>23004901</t>
  </si>
  <si>
    <t>23004126</t>
  </si>
  <si>
    <t>Trần Vũ Minh</t>
  </si>
  <si>
    <t>23004159</t>
  </si>
  <si>
    <t>Quan Thế</t>
  </si>
  <si>
    <t>23004128</t>
  </si>
  <si>
    <t>Võ Minh Tấn</t>
  </si>
  <si>
    <t>23004160</t>
  </si>
  <si>
    <t>Đinh Đỗ Quốc</t>
  </si>
  <si>
    <t>23004161</t>
  </si>
  <si>
    <t>Thân Hữu</t>
  </si>
  <si>
    <t>23004130</t>
  </si>
  <si>
    <t>Tiêu Đinh Hoàng</t>
  </si>
  <si>
    <t>23004131</t>
  </si>
  <si>
    <t>Lê Đại</t>
  </si>
  <si>
    <t>23004162</t>
  </si>
  <si>
    <t>Kiều Thị Mộng</t>
  </si>
  <si>
    <t>23004164</t>
  </si>
  <si>
    <t>Nguyễn Xuân Bảo</t>
  </si>
  <si>
    <t>23004133</t>
  </si>
  <si>
    <t>Thạch Ngọc Phương</t>
  </si>
  <si>
    <t>23004132</t>
  </si>
  <si>
    <t>Thạch Ngọc Thùy</t>
  </si>
  <si>
    <t>Mẫn</t>
  </si>
  <si>
    <t>Ngân</t>
  </si>
  <si>
    <t>Ngọc</t>
  </si>
  <si>
    <t>Thịnh</t>
  </si>
  <si>
    <t>Thúy</t>
  </si>
  <si>
    <t>Trâm</t>
  </si>
  <si>
    <t>Chủ tọa: Ông (Bà) Nguyễn Duy Lộc; Chức vụ: Cố vấn học tập.</t>
  </si>
  <si>
    <t>Nguyễn Duy Lộc</t>
  </si>
  <si>
    <t>23004011</t>
  </si>
  <si>
    <t>Thái Trường</t>
  </si>
  <si>
    <t>23004012</t>
  </si>
  <si>
    <t>Bùi Quang</t>
  </si>
  <si>
    <t>23004015</t>
  </si>
  <si>
    <t>23004016</t>
  </si>
  <si>
    <t>Lê Như</t>
  </si>
  <si>
    <t>23004017</t>
  </si>
  <si>
    <t>23004018</t>
  </si>
  <si>
    <t>23004019</t>
  </si>
  <si>
    <t>Nguyễn Thị Thanh</t>
  </si>
  <si>
    <t>23004020</t>
  </si>
  <si>
    <t>Huỳnh Hữu</t>
  </si>
  <si>
    <t>23004021</t>
  </si>
  <si>
    <t>Đặng Nhật</t>
  </si>
  <si>
    <t>23004023</t>
  </si>
  <si>
    <t>Hoàng Đức</t>
  </si>
  <si>
    <t>23004022</t>
  </si>
  <si>
    <t>23004026</t>
  </si>
  <si>
    <t>Nguyễn Phạm Hoàng</t>
  </si>
  <si>
    <t>23004025</t>
  </si>
  <si>
    <t>Trần Đình Anh</t>
  </si>
  <si>
    <t>23004027</t>
  </si>
  <si>
    <t>23004029</t>
  </si>
  <si>
    <t>Lê Việt</t>
  </si>
  <si>
    <t>23004028</t>
  </si>
  <si>
    <t>Ngô Đặng Hoàng</t>
  </si>
  <si>
    <t>23004030</t>
  </si>
  <si>
    <t>Trần Văn Thiên</t>
  </si>
  <si>
    <t>23004032</t>
  </si>
  <si>
    <t>Trần Phạm Hoài</t>
  </si>
  <si>
    <t>23004034</t>
  </si>
  <si>
    <t>Cao Duy</t>
  </si>
  <si>
    <t>23004033</t>
  </si>
  <si>
    <t>Vũ Phúc</t>
  </si>
  <si>
    <t>23004035</t>
  </si>
  <si>
    <t>23004036</t>
  </si>
  <si>
    <t>23004038</t>
  </si>
  <si>
    <t>Trần Thiên</t>
  </si>
  <si>
    <t>23004040</t>
  </si>
  <si>
    <t>Huỳnh Ngô Anh</t>
  </si>
  <si>
    <t>23004043</t>
  </si>
  <si>
    <t>23004042</t>
  </si>
  <si>
    <t>23004045</t>
  </si>
  <si>
    <t>Tạ Bùi Đức</t>
  </si>
  <si>
    <t>23004047</t>
  </si>
  <si>
    <t>23004048</t>
  </si>
  <si>
    <t>23004051</t>
  </si>
  <si>
    <t>23004056</t>
  </si>
  <si>
    <t>Phan Trọng</t>
  </si>
  <si>
    <t>23004055</t>
  </si>
  <si>
    <t>23004058</t>
  </si>
  <si>
    <t>Học</t>
  </si>
  <si>
    <t>Nguyễn</t>
  </si>
  <si>
    <t>23C2-THU1</t>
  </si>
  <si>
    <r>
      <t>Thành phần tham dự: Tập thể lớp</t>
    </r>
    <r>
      <rPr>
        <b/>
        <sz val="13"/>
        <color theme="1"/>
        <rFont val="Times New Roman"/>
        <family val="1"/>
      </rPr>
      <t xml:space="preserve"> 23C2-THU1</t>
    </r>
  </si>
  <si>
    <t>Chủ tọa: Ông (Bà) Huỳnh Thị Minh Ly; Chức vụ: Cố vấn học tập.</t>
  </si>
  <si>
    <t>Huỳnh Thị Minh Ly</t>
  </si>
  <si>
    <t>23003899</t>
  </si>
  <si>
    <t>Nguyễn Đình Gia</t>
  </si>
  <si>
    <t>23003900</t>
  </si>
  <si>
    <t>Trần Gia</t>
  </si>
  <si>
    <t>23003901</t>
  </si>
  <si>
    <t>Nguyễn Tôn Bảo</t>
  </si>
  <si>
    <t>23003928</t>
  </si>
  <si>
    <t>23003902</t>
  </si>
  <si>
    <t>Trần Lê Quốc</t>
  </si>
  <si>
    <t>23003905</t>
  </si>
  <si>
    <t>Phan Minh</t>
  </si>
  <si>
    <t>23003929</t>
  </si>
  <si>
    <t>Phạm Đăng</t>
  </si>
  <si>
    <t>23003907</t>
  </si>
  <si>
    <t>Phạm</t>
  </si>
  <si>
    <t>23003908</t>
  </si>
  <si>
    <t>Nguyễn Vũ</t>
  </si>
  <si>
    <t>23003909</t>
  </si>
  <si>
    <t>23003932</t>
  </si>
  <si>
    <t>Huỳnh Gia</t>
  </si>
  <si>
    <t>23003931</t>
  </si>
  <si>
    <t>23003911</t>
  </si>
  <si>
    <t>Phan Nguyễn Duy</t>
  </si>
  <si>
    <t>23002660</t>
  </si>
  <si>
    <t>Nguyễn Bảo Quỳnh</t>
  </si>
  <si>
    <t>23003913</t>
  </si>
  <si>
    <t>Lê Đăng</t>
  </si>
  <si>
    <t>23003935</t>
  </si>
  <si>
    <t>23003914</t>
  </si>
  <si>
    <t>Đinh Huỳnh Hoàng</t>
  </si>
  <si>
    <t>23003937</t>
  </si>
  <si>
    <t>23003938</t>
  </si>
  <si>
    <t>Hồ Viết Công</t>
  </si>
  <si>
    <t>23003939</t>
  </si>
  <si>
    <t>Trần Đại</t>
  </si>
  <si>
    <t>23003915</t>
  </si>
  <si>
    <t>Vũ Nguyễn Nhật</t>
  </si>
  <si>
    <t>23003917</t>
  </si>
  <si>
    <t>Nguyễn Dương Minh</t>
  </si>
  <si>
    <t>23005170</t>
  </si>
  <si>
    <t>23003918</t>
  </si>
  <si>
    <t>23000512</t>
  </si>
  <si>
    <t>Vương Thanh</t>
  </si>
  <si>
    <t>23003919</t>
  </si>
  <si>
    <t>23004727</t>
  </si>
  <si>
    <t>Phạm Hoàng Minh</t>
  </si>
  <si>
    <t>23003943</t>
  </si>
  <si>
    <t>Hồng Hoàng</t>
  </si>
  <si>
    <t>23003944</t>
  </si>
  <si>
    <t>Phạm Lê Minh</t>
  </si>
  <si>
    <t>23003923</t>
  </si>
  <si>
    <t>Phùng Đức</t>
  </si>
  <si>
    <t>23003924</t>
  </si>
  <si>
    <t>Đồng Hoàn</t>
  </si>
  <si>
    <t>23000043</t>
  </si>
  <si>
    <t>Trần Quyết</t>
  </si>
  <si>
    <t>23003925</t>
  </si>
  <si>
    <t>23003926</t>
  </si>
  <si>
    <t>23004809</t>
  </si>
  <si>
    <t>Nguyễn Đại</t>
  </si>
  <si>
    <t>Chánh</t>
  </si>
  <si>
    <t>Dũng</t>
  </si>
  <si>
    <t>Hiền</t>
  </si>
  <si>
    <t>Nguyệt</t>
  </si>
  <si>
    <t>Tiến</t>
  </si>
  <si>
    <t>23004167</t>
  </si>
  <si>
    <t>Vũ Hồng</t>
  </si>
  <si>
    <t>23004169</t>
  </si>
  <si>
    <t>Lý Gia</t>
  </si>
  <si>
    <t>23004168</t>
  </si>
  <si>
    <t>23004731</t>
  </si>
  <si>
    <t>Lâm Thành</t>
  </si>
  <si>
    <t>23004171</t>
  </si>
  <si>
    <t>Nguyễn Trần Hoàng Công</t>
  </si>
  <si>
    <t>23004175</t>
  </si>
  <si>
    <t>Phạm Thành</t>
  </si>
  <si>
    <t>23004177</t>
  </si>
  <si>
    <t>Vũ Thị Bảo</t>
  </si>
  <si>
    <t>23004178</t>
  </si>
  <si>
    <t>23004182</t>
  </si>
  <si>
    <t>Lương Trấn</t>
  </si>
  <si>
    <t>23004566</t>
  </si>
  <si>
    <t>Trần Nhuệ</t>
  </si>
  <si>
    <t>23004183</t>
  </si>
  <si>
    <t>Huỳnh Trịnh Bảo</t>
  </si>
  <si>
    <t>23004186</t>
  </si>
  <si>
    <t>Lê Nguyễn Anh</t>
  </si>
  <si>
    <t>23004185</t>
  </si>
  <si>
    <t>Ngô Anh</t>
  </si>
  <si>
    <t>23004187</t>
  </si>
  <si>
    <t>Lê An Tuấn</t>
  </si>
  <si>
    <t>23004188</t>
  </si>
  <si>
    <t>Bùi Phạm Phương</t>
  </si>
  <si>
    <t>23004189</t>
  </si>
  <si>
    <t>Trương Văn</t>
  </si>
  <si>
    <t>23004191</t>
  </si>
  <si>
    <t>Lê Yến</t>
  </si>
  <si>
    <t>23004193</t>
  </si>
  <si>
    <t>Nguyễn Công</t>
  </si>
  <si>
    <t>23004195</t>
  </si>
  <si>
    <t>23004196</t>
  </si>
  <si>
    <t>Phạm Nguyễn Phi</t>
  </si>
  <si>
    <t>23004198</t>
  </si>
  <si>
    <t>Đinh Vỹ</t>
  </si>
  <si>
    <t>23004200</t>
  </si>
  <si>
    <t>Phạm Công Trường</t>
  </si>
  <si>
    <t>23004199</t>
  </si>
  <si>
    <t>Võ Cao Thái</t>
  </si>
  <si>
    <t>23004201</t>
  </si>
  <si>
    <t>Nguyễn Trần Gia</t>
  </si>
  <si>
    <t>23004202</t>
  </si>
  <si>
    <t>Nìn Chí</t>
  </si>
  <si>
    <t>23004203</t>
  </si>
  <si>
    <t>Tạ Đình Ngọc Phong Duy</t>
  </si>
  <si>
    <t>Hân</t>
  </si>
  <si>
    <t>Mạnh</t>
  </si>
  <si>
    <t xml:space="preserve">LỚP </t>
  </si>
  <si>
    <t>Thư ký: Nguyễn Tuấn Kiệt; Chức vụ: Lớp trưởng</t>
  </si>
  <si>
    <t>Nguyễn Tuấn Kiệt</t>
  </si>
  <si>
    <t>Nguyễn Thanh Hậu</t>
  </si>
  <si>
    <t>Vũ Thị Thái Linh</t>
  </si>
  <si>
    <t>Chủ tọa: Ông (Bà) Vũ Thị Thái Linh; Chức vụ: Cố vấn học tập.</t>
  </si>
  <si>
    <r>
      <rPr>
        <b/>
        <sz val="13"/>
        <color theme="1"/>
        <rFont val="Times New Roman"/>
        <family val="1"/>
      </rPr>
      <t xml:space="preserve">Thời gian họp: </t>
    </r>
    <r>
      <rPr>
        <sz val="13"/>
        <color theme="1"/>
        <rFont val="Times New Roman"/>
        <family val="1"/>
      </rPr>
      <t>….. giờ …. phút ngày      /  03 /2024.</t>
    </r>
  </si>
  <si>
    <t>Trương Tuấn Vũ</t>
  </si>
  <si>
    <t>Trần Hoàng Phát</t>
  </si>
  <si>
    <t>Thư ký: Trần Hoàng Phát; Chức vụ: Lớp trưởng</t>
  </si>
  <si>
    <t>Hiện diện: 16/16 SV.</t>
  </si>
  <si>
    <t>HỌC KỲ  II</t>
  </si>
  <si>
    <t>23C2-LTM1</t>
  </si>
  <si>
    <r>
      <t>Thành phần tham dự: Tập thể lớp</t>
    </r>
    <r>
      <rPr>
        <b/>
        <sz val="13"/>
        <color theme="1"/>
        <rFont val="Times New Roman"/>
        <family val="1"/>
      </rPr>
      <t xml:space="preserve"> 23C2-LTM1</t>
    </r>
  </si>
  <si>
    <t>Hiện diện: 50/50 SV.</t>
  </si>
  <si>
    <t>Thư ký: Nguyễn Thanh Hậu; Chức vụ: Lớp trưởng</t>
  </si>
  <si>
    <t>Hiện diện: 37/37 SV.</t>
  </si>
  <si>
    <t>Đỗ Quang Trung</t>
  </si>
  <si>
    <t>Dương Văn Linh</t>
  </si>
  <si>
    <t>Thư ký: Dương Văn Linh; Chức vụ: Lớp trưởng</t>
  </si>
  <si>
    <t>Hiện diện: 40/40 SV.</t>
  </si>
  <si>
    <t>Vắng: 00 SV, lý do: Không</t>
  </si>
  <si>
    <t>Thư ký: Trương Tuấn Vũ; Chức vụ: Lớp trưởng</t>
  </si>
  <si>
    <t>23C2-QTM1</t>
  </si>
  <si>
    <r>
      <t>Thành phần tham dự: Tập thể lớp</t>
    </r>
    <r>
      <rPr>
        <b/>
        <sz val="13"/>
        <color theme="1"/>
        <rFont val="Times New Roman"/>
        <family val="1"/>
      </rPr>
      <t xml:space="preserve"> 23C2-QTM1</t>
    </r>
  </si>
  <si>
    <t>23C2-TKW1</t>
  </si>
  <si>
    <r>
      <t>Thành phần tham dự: Tập thể lớp</t>
    </r>
    <r>
      <rPr>
        <b/>
        <sz val="13"/>
        <color theme="1"/>
        <rFont val="Times New Roman"/>
        <family val="1"/>
      </rPr>
      <t xml:space="preserve"> 23C2-TKW1</t>
    </r>
  </si>
  <si>
    <t>Hiện diện: 26/26  SV.</t>
  </si>
  <si>
    <t>Lý Gia Bảo</t>
  </si>
  <si>
    <t>Mai Chiếm Tuấn</t>
  </si>
  <si>
    <t>Thư ký: Lý Gia Bảo; Chức vụ: Lớp trưởng</t>
  </si>
  <si>
    <t>Chủ tọa: Ông (Bà) Mai Ciếm Tuấn; Chức vụ: Cố vấn học tập.</t>
  </si>
  <si>
    <t>Chủ tọa: Ông (Bà) Phan Đức Long; Chức vụ: Cố vấn học tập.</t>
  </si>
  <si>
    <t>Thư ký: Đinh Huỳnh Hoàng Lâm; Chức vụ: Lớp trưởng</t>
  </si>
  <si>
    <t>Phan Đức Long</t>
  </si>
  <si>
    <t xml:space="preserve">Đinh Huỳnh Hoàng Lâm </t>
  </si>
  <si>
    <t>Hiện diện: 32/32  SV.</t>
  </si>
  <si>
    <t>Lâm Thị Phương Thùy</t>
  </si>
  <si>
    <t>Địa điểm: Họp online</t>
  </si>
  <si>
    <t>Hiện diện: 33/33SV.</t>
  </si>
  <si>
    <t>Hiện diện: 35/35 SV.</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</si>
</sst>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color theme="1"/>
      <name val="Calibri"/>
      <family val="2"/>
      <charset val="163"/>
      <scheme val="minor"/>
    </font>
    <font>
      <sz val="13"/>
      <color theme="0"/>
      <name val="Times New Roman"/>
      <family val="1"/>
    </font>
    <font>
      <sz val="11"/>
      <color indexed="8"/>
      <name val="Times New Roman"/>
      <family val="1"/>
    </font>
    <font>
      <sz val="8"/>
      <name val="Calibri"/>
      <family val="2"/>
      <charset val="163"/>
      <scheme val="minor"/>
    </font>
    <font>
      <b/>
      <sz val="11"/>
      <color indexed="8"/>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26">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44">
    <xf numFmtId="0" fontId="0" fillId="0" borderId="0"/>
    <xf numFmtId="9" fontId="8" fillId="0" borderId="0" applyFont="0" applyFill="0" applyBorder="0" applyAlignment="0" applyProtection="0"/>
    <xf numFmtId="0" fontId="13" fillId="0" borderId="0"/>
    <xf numFmtId="0" fontId="13" fillId="3" borderId="0" applyNumberFormat="0" applyBorder="0" applyAlignment="0" applyProtection="0"/>
    <xf numFmtId="0" fontId="13" fillId="4" borderId="0" applyNumberFormat="0" applyBorder="0" applyAlignment="0" applyProtection="0"/>
    <xf numFmtId="0" fontId="13" fillId="5" borderId="0" applyNumberFormat="0" applyBorder="0" applyAlignment="0" applyProtection="0"/>
    <xf numFmtId="0" fontId="13" fillId="6" borderId="0" applyNumberFormat="0" applyBorder="0" applyAlignment="0" applyProtection="0"/>
    <xf numFmtId="0" fontId="13" fillId="7" borderId="0" applyNumberFormat="0" applyBorder="0" applyAlignment="0" applyProtection="0"/>
    <xf numFmtId="0" fontId="13" fillId="8"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6" borderId="0" applyNumberFormat="0" applyBorder="0" applyAlignment="0" applyProtection="0"/>
    <xf numFmtId="0" fontId="13" fillId="9" borderId="0" applyNumberFormat="0" applyBorder="0" applyAlignment="0" applyProtection="0"/>
    <xf numFmtId="0" fontId="13" fillId="12" borderId="0" applyNumberFormat="0" applyBorder="0" applyAlignment="0" applyProtection="0"/>
    <xf numFmtId="0" fontId="14" fillId="13" borderId="0" applyNumberFormat="0" applyBorder="0" applyAlignment="0" applyProtection="0"/>
    <xf numFmtId="0" fontId="14" fillId="10" borderId="0" applyNumberFormat="0" applyBorder="0" applyAlignment="0" applyProtection="0"/>
    <xf numFmtId="0" fontId="14" fillId="11"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16" borderId="0" applyNumberFormat="0" applyBorder="0" applyAlignment="0" applyProtection="0"/>
    <xf numFmtId="0" fontId="14" fillId="17" borderId="0" applyNumberFormat="0" applyBorder="0" applyAlignment="0" applyProtection="0"/>
    <xf numFmtId="0" fontId="14" fillId="18" borderId="0" applyNumberFormat="0" applyBorder="0" applyAlignment="0" applyProtection="0"/>
    <xf numFmtId="0" fontId="14" fillId="19" borderId="0" applyNumberFormat="0" applyBorder="0" applyAlignment="0" applyProtection="0"/>
    <xf numFmtId="0" fontId="14" fillId="14" borderId="0" applyNumberFormat="0" applyBorder="0" applyAlignment="0" applyProtection="0"/>
    <xf numFmtId="0" fontId="14" fillId="15" borderId="0" applyNumberFormat="0" applyBorder="0" applyAlignment="0" applyProtection="0"/>
    <xf numFmtId="0" fontId="14" fillId="20" borderId="0" applyNumberFormat="0" applyBorder="0" applyAlignment="0" applyProtection="0"/>
    <xf numFmtId="0" fontId="15" fillId="4" borderId="0" applyNumberFormat="0" applyBorder="0" applyAlignment="0" applyProtection="0"/>
    <xf numFmtId="0" fontId="16" fillId="21" borderId="10" applyNumberFormat="0" applyBorder="0" applyAlignment="0" applyProtection="0"/>
    <xf numFmtId="0" fontId="17" fillId="22" borderId="11" applyNumberFormat="0" applyBorder="0" applyAlignment="0" applyProtection="0"/>
    <xf numFmtId="0" fontId="18" fillId="0" borderId="0" applyNumberFormat="0" applyFill="0" applyBorder="0" applyAlignment="0" applyProtection="0"/>
    <xf numFmtId="0" fontId="19" fillId="5" borderId="0" applyNumberFormat="0" applyBorder="0" applyAlignment="0" applyProtection="0"/>
    <xf numFmtId="0" fontId="20" fillId="0" borderId="12" applyNumberFormat="0" applyFill="0" applyBorder="0" applyAlignment="0" applyProtection="0"/>
    <xf numFmtId="0" fontId="21" fillId="0" borderId="13" applyNumberFormat="0" applyFill="0" applyBorder="0" applyAlignment="0" applyProtection="0"/>
    <xf numFmtId="0" fontId="22" fillId="0" borderId="14" applyNumberFormat="0" applyFill="0" applyBorder="0" applyAlignment="0" applyProtection="0"/>
    <xf numFmtId="0" fontId="22" fillId="0" borderId="0" applyNumberFormat="0" applyFill="0" applyBorder="0" applyAlignment="0" applyProtection="0"/>
    <xf numFmtId="0" fontId="23" fillId="8" borderId="10" applyNumberFormat="0" applyBorder="0" applyAlignment="0" applyProtection="0"/>
    <xf numFmtId="0" fontId="24" fillId="0" borderId="15" applyNumberFormat="0" applyFill="0" applyBorder="0" applyAlignment="0" applyProtection="0"/>
    <xf numFmtId="0" fontId="25" fillId="23" borderId="0" applyNumberFormat="0" applyBorder="0" applyAlignment="0" applyProtection="0"/>
    <xf numFmtId="0" fontId="13" fillId="24" borderId="16" applyNumberFormat="0" applyFont="0" applyBorder="0" applyAlignment="0" applyProtection="0"/>
    <xf numFmtId="0" fontId="26" fillId="21" borderId="17" applyNumberFormat="0" applyBorder="0" applyAlignment="0" applyProtection="0"/>
    <xf numFmtId="0" fontId="27" fillId="0" borderId="0" applyNumberFormat="0" applyFill="0" applyBorder="0" applyAlignment="0" applyProtection="0"/>
    <xf numFmtId="0" fontId="28" fillId="0" borderId="18" applyNumberFormat="0" applyFill="0" applyBorder="0" applyAlignment="0" applyProtection="0"/>
    <xf numFmtId="0" fontId="29" fillId="0" borderId="0" applyNumberFormat="0" applyFill="0" applyBorder="0" applyAlignment="0" applyProtection="0"/>
  </cellStyleXfs>
  <cellXfs count="85">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0" fontId="7" fillId="0" borderId="0" xfId="0" applyFont="1" applyAlignment="1">
      <alignment vertical="center"/>
    </xf>
    <xf numFmtId="0" fontId="2" fillId="0" borderId="0" xfId="0" applyFont="1" applyAlignment="1">
      <alignment horizontal="center" vertical="center"/>
    </xf>
    <xf numFmtId="0" fontId="4" fillId="0" borderId="1"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1" fillId="0" borderId="0" xfId="0" applyFont="1" applyAlignment="1">
      <alignment horizontal="center" vertical="center"/>
    </xf>
    <xf numFmtId="0" fontId="1" fillId="0" borderId="1" xfId="0" applyFont="1" applyBorder="1" applyAlignment="1">
      <alignment vertical="center"/>
    </xf>
    <xf numFmtId="0" fontId="1" fillId="0" borderId="1" xfId="0" applyFont="1" applyBorder="1" applyAlignment="1">
      <alignment vertical="center" wrapText="1"/>
    </xf>
    <xf numFmtId="0" fontId="9" fillId="0" borderId="0" xfId="0" applyFont="1" applyAlignment="1">
      <alignment horizontal="center" vertical="center"/>
    </xf>
    <xf numFmtId="9" fontId="3" fillId="0" borderId="1" xfId="1" applyFont="1" applyBorder="1" applyAlignment="1">
      <alignment horizontal="center" vertical="center" wrapText="1"/>
    </xf>
    <xf numFmtId="0" fontId="3" fillId="0" borderId="1" xfId="0" applyFont="1" applyBorder="1" applyAlignment="1">
      <alignment vertical="center" wrapText="1"/>
    </xf>
    <xf numFmtId="0" fontId="10" fillId="0" borderId="1" xfId="0" applyFont="1" applyBorder="1" applyAlignment="1">
      <alignment horizontal="center" vertical="center"/>
    </xf>
    <xf numFmtId="0" fontId="1" fillId="0" borderId="1" xfId="0" applyFont="1" applyBorder="1" applyAlignment="1">
      <alignment horizontal="center" vertical="center"/>
    </xf>
    <xf numFmtId="0" fontId="10" fillId="2" borderId="1" xfId="0" applyFont="1" applyFill="1" applyBorder="1" applyAlignment="1">
      <alignment horizontal="center" vertical="center"/>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vertical="center" wrapText="1"/>
    </xf>
    <xf numFmtId="0" fontId="2" fillId="0" borderId="0" xfId="0" applyFont="1" applyAlignment="1">
      <alignment horizontal="center" vertical="center"/>
    </xf>
    <xf numFmtId="0" fontId="1"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10" fillId="0" borderId="9" xfId="2" applyFont="1" applyBorder="1" applyAlignment="1">
      <alignment vertical="center"/>
    </xf>
    <xf numFmtId="0" fontId="12" fillId="0" borderId="8" xfId="0" applyFont="1" applyBorder="1" applyAlignment="1">
      <alignment horizontal="left" vertical="center"/>
    </xf>
    <xf numFmtId="0" fontId="10" fillId="0" borderId="9" xfId="0" applyFont="1" applyBorder="1" applyAlignment="1">
      <alignment vertical="center"/>
    </xf>
    <xf numFmtId="0" fontId="10" fillId="0" borderId="8" xfId="0" applyFont="1" applyBorder="1" applyAlignment="1">
      <alignment horizontal="left" vertical="center"/>
    </xf>
    <xf numFmtId="0" fontId="10" fillId="0" borderId="9" xfId="0" applyFont="1" applyBorder="1" applyAlignment="1">
      <alignment horizontal="left" vertical="center"/>
    </xf>
    <xf numFmtId="0" fontId="10" fillId="0" borderId="1" xfId="0" quotePrefix="1" applyFont="1" applyBorder="1" applyAlignment="1">
      <alignment horizontal="center" vertical="center"/>
    </xf>
    <xf numFmtId="0" fontId="10" fillId="0" borderId="1" xfId="2" quotePrefix="1" applyFont="1" applyBorder="1" applyAlignment="1">
      <alignment horizontal="center" vertical="center"/>
    </xf>
    <xf numFmtId="0" fontId="10" fillId="0" borderId="9" xfId="2" applyFont="1" applyBorder="1" applyAlignment="1">
      <alignment horizontal="left" vertical="center"/>
    </xf>
    <xf numFmtId="0" fontId="1" fillId="25" borderId="0" xfId="0" applyFont="1" applyFill="1" applyAlignment="1">
      <alignment vertical="center"/>
    </xf>
    <xf numFmtId="0" fontId="1" fillId="25" borderId="1" xfId="0" applyFont="1" applyFill="1" applyBorder="1" applyAlignment="1">
      <alignment vertical="center" wrapText="1"/>
    </xf>
    <xf numFmtId="0" fontId="1" fillId="25" borderId="1" xfId="0" applyFont="1" applyFill="1" applyBorder="1" applyAlignment="1">
      <alignment vertical="center"/>
    </xf>
    <xf numFmtId="0" fontId="10" fillId="2" borderId="1" xfId="0" quotePrefix="1" applyFont="1" applyFill="1" applyBorder="1" applyAlignment="1">
      <alignment horizontal="center" vertical="center"/>
    </xf>
    <xf numFmtId="0" fontId="10" fillId="2" borderId="9" xfId="0" applyFont="1" applyFill="1" applyBorder="1" applyAlignment="1">
      <alignment horizontal="left" vertical="center"/>
    </xf>
    <xf numFmtId="0" fontId="12" fillId="2" borderId="8" xfId="0" applyFont="1" applyFill="1" applyBorder="1" applyAlignment="1">
      <alignment horizontal="left" vertical="center"/>
    </xf>
    <xf numFmtId="0" fontId="10" fillId="0" borderId="9" xfId="0" applyFont="1" applyBorder="1" applyAlignment="1">
      <alignment horizontal="left" vertical="center" wrapText="1"/>
    </xf>
    <xf numFmtId="0" fontId="10" fillId="0" borderId="9" xfId="0" applyFont="1" applyBorder="1" applyAlignment="1">
      <alignment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1" fillId="0" borderId="1" xfId="0"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1" fillId="0" borderId="0" xfId="0" applyFont="1" applyAlignment="1">
      <alignment horizontal="center" vertical="center"/>
    </xf>
    <xf numFmtId="0" fontId="2" fillId="0" borderId="0" xfId="0" applyFont="1" applyAlignment="1">
      <alignment horizontal="center"/>
    </xf>
    <xf numFmtId="0" fontId="1" fillId="25" borderId="1" xfId="0" applyFont="1" applyFill="1" applyBorder="1" applyAlignment="1">
      <alignment horizontal="center" vertical="center" wrapText="1"/>
    </xf>
  </cellXfs>
  <cellStyles count="44">
    <cellStyle name="20% - Accent1 2" xfId="3"/>
    <cellStyle name="20% - Accent2 2" xfId="4"/>
    <cellStyle name="20% - Accent3 2" xfId="5"/>
    <cellStyle name="20% - Accent4 2" xfId="6"/>
    <cellStyle name="20% - Accent5 2" xfId="7"/>
    <cellStyle name="20% - Accent6 2" xfId="8"/>
    <cellStyle name="40% - Accent1 2" xfId="9"/>
    <cellStyle name="40% - Accent2 2" xfId="10"/>
    <cellStyle name="40% - Accent3 2" xfId="11"/>
    <cellStyle name="40% - Accent4 2" xfId="12"/>
    <cellStyle name="40% - Accent5 2" xfId="13"/>
    <cellStyle name="40% - Accent6 2" xfId="14"/>
    <cellStyle name="60% - Accent1 2" xfId="15"/>
    <cellStyle name="60% - Accent2 2" xfId="16"/>
    <cellStyle name="60% - Accent3 2" xfId="17"/>
    <cellStyle name="60% - Accent4 2" xfId="18"/>
    <cellStyle name="60% - Accent5 2" xfId="19"/>
    <cellStyle name="60% - Accent6 2" xfId="20"/>
    <cellStyle name="Accent1 2" xfId="21"/>
    <cellStyle name="Accent2 2" xfId="22"/>
    <cellStyle name="Accent3 2" xfId="23"/>
    <cellStyle name="Accent4 2" xfId="24"/>
    <cellStyle name="Accent5 2" xfId="25"/>
    <cellStyle name="Accent6 2" xfId="26"/>
    <cellStyle name="Bad 2" xfId="27"/>
    <cellStyle name="Calculation 2" xfId="28"/>
    <cellStyle name="Check Cell 2" xfId="29"/>
    <cellStyle name="Explanatory Text 2" xfId="30"/>
    <cellStyle name="Good 2" xfId="31"/>
    <cellStyle name="Heading 1 2" xfId="32"/>
    <cellStyle name="Heading 2 2" xfId="33"/>
    <cellStyle name="Heading 3 2" xfId="34"/>
    <cellStyle name="Heading 4 2" xfId="35"/>
    <cellStyle name="Input 2" xfId="36"/>
    <cellStyle name="Linked Cell 2" xfId="37"/>
    <cellStyle name="Neutral 2" xfId="38"/>
    <cellStyle name="Normal" xfId="0" builtinId="0"/>
    <cellStyle name="Normal 6" xfId="2"/>
    <cellStyle name="Note 2" xfId="39"/>
    <cellStyle name="Output 2" xfId="40"/>
    <cellStyle name="Percent" xfId="1" builtinId="5"/>
    <cellStyle name="Title 2" xfId="41"/>
    <cellStyle name="Total 2" xfId="42"/>
    <cellStyle name="Warning Text 2" xfId="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a:extLst>
            <a:ext uri="{FF2B5EF4-FFF2-40B4-BE49-F238E27FC236}">
              <a16:creationId xmlns="" xmlns:a16="http://schemas.microsoft.com/office/drawing/2014/main" id="{00000000-0008-0000-0000-000004000000}"/>
            </a:ext>
          </a:extLst>
        </xdr:cNvPr>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 xmlns:a16="http://schemas.microsoft.com/office/drawing/2014/main"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 xmlns:a16="http://schemas.microsoft.com/office/drawing/2014/main"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 xmlns:a16="http://schemas.microsoft.com/office/drawing/2014/main"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 xmlns:a16="http://schemas.microsoft.com/office/drawing/2014/main"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 xmlns:a16="http://schemas.microsoft.com/office/drawing/2014/main" id="{882395E0-21CC-4895-B5BF-77EA0D112A9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 xmlns:a16="http://schemas.microsoft.com/office/drawing/2014/main" id="{FCF9E2DE-4643-4A30-8F34-33BA8D49EF5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 xmlns:a16="http://schemas.microsoft.com/office/drawing/2014/main" id="{D21E6BBB-1D45-4D10-9DA2-20C230AE879C}"/>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 xmlns:a16="http://schemas.microsoft.com/office/drawing/2014/main" id="{E18FD966-EF9F-43F1-95F5-CE7101C46460}"/>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 xmlns:a16="http://schemas.microsoft.com/office/drawing/2014/main"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 xmlns:a16="http://schemas.microsoft.com/office/drawing/2014/main"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 xmlns:a16="http://schemas.microsoft.com/office/drawing/2014/main" id="{1CBBD2AA-78F3-4BF7-840C-564D3147A19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 xmlns:a16="http://schemas.microsoft.com/office/drawing/2014/main" id="{F5576EF7-05C7-47F4-9B65-0270E4F8CB7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 xmlns:a16="http://schemas.microsoft.com/office/drawing/2014/main" id="{26874FB8-B148-44E0-9079-31AD51EBC1D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 xmlns:a16="http://schemas.microsoft.com/office/drawing/2014/main" id="{D0C24395-AEC8-4D38-B1F0-8CE0376472C8}"/>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 xmlns:a16="http://schemas.microsoft.com/office/drawing/2014/main" id="{8715FCDE-3331-435A-8630-1AFE0C00229E}"/>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 xmlns:a16="http://schemas.microsoft.com/office/drawing/2014/main" id="{194BA3FB-2B3E-4E9D-A9F6-9FD2B617A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 xmlns:a16="http://schemas.microsoft.com/office/drawing/2014/main" id="{4D90151C-8DFF-4595-9897-F06D2E5381CA}"/>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 xmlns:a16="http://schemas.microsoft.com/office/drawing/2014/main" id="{66961A1A-960C-43F7-9923-C8C781EA3AD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 xmlns:a16="http://schemas.microsoft.com/office/drawing/2014/main"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 xmlns:a16="http://schemas.microsoft.com/office/drawing/2014/main"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 xmlns:a16="http://schemas.microsoft.com/office/drawing/2014/main" id="{4D90151C-8DFF-4595-9897-F06D2E5381CA}"/>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 xmlns:a16="http://schemas.microsoft.com/office/drawing/2014/main" id="{66961A1A-960C-43F7-9923-C8C781EA3AD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 xmlns:a16="http://schemas.microsoft.com/office/drawing/2014/main"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 xmlns:a16="http://schemas.microsoft.com/office/drawing/2014/main"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 xmlns:a16="http://schemas.microsoft.com/office/drawing/2014/main" id="{4D90151C-8DFF-4595-9897-F06D2E5381CA}"/>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 xmlns:a16="http://schemas.microsoft.com/office/drawing/2014/main" id="{66961A1A-960C-43F7-9923-C8C781EA3ADE}"/>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 xmlns:a16="http://schemas.microsoft.com/office/drawing/2014/main"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 xmlns:a16="http://schemas.microsoft.com/office/drawing/2014/main"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2" name="Straight Connector 1">
          <a:extLst>
            <a:ext uri="{FF2B5EF4-FFF2-40B4-BE49-F238E27FC236}">
              <a16:creationId xmlns="" xmlns:a16="http://schemas.microsoft.com/office/drawing/2014/main" id="{8020EDD4-B10F-40F0-9DE8-E0CB31FD365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3" name="Straight Connector 2">
          <a:extLst>
            <a:ext uri="{FF2B5EF4-FFF2-40B4-BE49-F238E27FC236}">
              <a16:creationId xmlns="" xmlns:a16="http://schemas.microsoft.com/office/drawing/2014/main" id="{8CD9EC58-8D6D-4E26-8376-3F694F3584F5}"/>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4" name="Straight Connector 3">
          <a:extLst>
            <a:ext uri="{FF2B5EF4-FFF2-40B4-BE49-F238E27FC236}">
              <a16:creationId xmlns="" xmlns:a16="http://schemas.microsoft.com/office/drawing/2014/main" id="{C2CCD1CA-F227-4DF0-B696-98DD9363E3F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5" name="Straight Connector 4">
          <a:extLst>
            <a:ext uri="{FF2B5EF4-FFF2-40B4-BE49-F238E27FC236}">
              <a16:creationId xmlns="" xmlns:a16="http://schemas.microsoft.com/office/drawing/2014/main" id="{29200F7E-A7B6-43DF-9E08-75BB400A8E49}"/>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6" name="Straight Connector 5">
          <a:extLst>
            <a:ext uri="{FF2B5EF4-FFF2-40B4-BE49-F238E27FC236}">
              <a16:creationId xmlns="" xmlns:a16="http://schemas.microsoft.com/office/drawing/2014/main"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7" name="Straight Connector 6">
          <a:extLst>
            <a:ext uri="{FF2B5EF4-FFF2-40B4-BE49-F238E27FC236}">
              <a16:creationId xmlns="" xmlns:a16="http://schemas.microsoft.com/office/drawing/2014/main"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8" name="Straight Connector 7">
          <a:extLst>
            <a:ext uri="{FF2B5EF4-FFF2-40B4-BE49-F238E27FC236}">
              <a16:creationId xmlns="" xmlns:a16="http://schemas.microsoft.com/office/drawing/2014/main" id="{8020EDD4-B10F-40F0-9DE8-E0CB31FD365F}"/>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9" name="Straight Connector 8">
          <a:extLst>
            <a:ext uri="{FF2B5EF4-FFF2-40B4-BE49-F238E27FC236}">
              <a16:creationId xmlns="" xmlns:a16="http://schemas.microsoft.com/office/drawing/2014/main" id="{8CD9EC58-8D6D-4E26-8376-3F694F3584F5}"/>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10" name="Straight Connector 9">
          <a:extLst>
            <a:ext uri="{FF2B5EF4-FFF2-40B4-BE49-F238E27FC236}">
              <a16:creationId xmlns="" xmlns:a16="http://schemas.microsoft.com/office/drawing/2014/main" id="{C2CCD1CA-F227-4DF0-B696-98DD9363E3FB}"/>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11" name="Straight Connector 10">
          <a:extLst>
            <a:ext uri="{FF2B5EF4-FFF2-40B4-BE49-F238E27FC236}">
              <a16:creationId xmlns="" xmlns:a16="http://schemas.microsoft.com/office/drawing/2014/main" id="{29200F7E-A7B6-43DF-9E08-75BB400A8E49}"/>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615460</xdr:colOff>
      <xdr:row>2</xdr:row>
      <xdr:rowOff>205153</xdr:rowOff>
    </xdr:from>
    <xdr:to>
      <xdr:col>2</xdr:col>
      <xdr:colOff>864576</xdr:colOff>
      <xdr:row>2</xdr:row>
      <xdr:rowOff>205153</xdr:rowOff>
    </xdr:to>
    <xdr:cxnSp macro="">
      <xdr:nvCxnSpPr>
        <xdr:cNvPr id="12" name="Straight Connector 11">
          <a:extLst>
            <a:ext uri="{FF2B5EF4-FFF2-40B4-BE49-F238E27FC236}">
              <a16:creationId xmlns="" xmlns:a16="http://schemas.microsoft.com/office/drawing/2014/main" id="{A23A70AE-5157-4134-97F5-0B2748F79627}"/>
            </a:ext>
          </a:extLst>
        </xdr:cNvPr>
        <xdr:cNvCxnSpPr/>
      </xdr:nvCxnSpPr>
      <xdr:spPr>
        <a:xfrm>
          <a:off x="986935" y="614728"/>
          <a:ext cx="97301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13" name="Straight Connector 12">
          <a:extLst>
            <a:ext uri="{FF2B5EF4-FFF2-40B4-BE49-F238E27FC236}">
              <a16:creationId xmlns="" xmlns:a16="http://schemas.microsoft.com/office/drawing/2014/main" id="{C5ABE1DE-0D40-4F65-A98F-CB0C772E7F13}"/>
            </a:ext>
          </a:extLst>
        </xdr:cNvPr>
        <xdr:cNvCxnSpPr/>
      </xdr:nvCxnSpPr>
      <xdr:spPr>
        <a:xfrm>
          <a:off x="3223104" y="412505"/>
          <a:ext cx="19321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6"/>
  <sheetViews>
    <sheetView topLeftCell="A10" zoomScale="130" zoomScaleNormal="130" workbookViewId="0">
      <selection activeCell="G21" sqref="G21"/>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3" customFormat="1" ht="15.75" x14ac:dyDescent="0.25">
      <c r="A1" s="65" t="s">
        <v>2</v>
      </c>
      <c r="B1" s="65"/>
      <c r="C1" s="65"/>
      <c r="D1" s="65"/>
      <c r="E1" s="19" t="s">
        <v>0</v>
      </c>
      <c r="F1" s="19"/>
      <c r="G1" s="19"/>
      <c r="H1" s="19"/>
      <c r="I1" s="19"/>
    </row>
    <row r="2" spans="1:9" s="3" customFormat="1" x14ac:dyDescent="0.25">
      <c r="A2" s="65" t="s">
        <v>3</v>
      </c>
      <c r="B2" s="65"/>
      <c r="C2" s="65"/>
      <c r="D2" s="65"/>
      <c r="E2" s="67" t="s">
        <v>1</v>
      </c>
      <c r="F2" s="67"/>
      <c r="G2" s="67"/>
      <c r="H2" s="67"/>
      <c r="I2" s="6"/>
    </row>
    <row r="3" spans="1:9" s="3" customFormat="1" x14ac:dyDescent="0.25">
      <c r="A3" s="66" t="s">
        <v>54</v>
      </c>
      <c r="B3" s="66"/>
      <c r="C3" s="66"/>
      <c r="D3" s="66"/>
      <c r="E3" s="19"/>
      <c r="F3" s="67"/>
      <c r="G3" s="67"/>
      <c r="H3" s="67"/>
      <c r="I3" s="67"/>
    </row>
    <row r="4" spans="1:9" s="3" customFormat="1" x14ac:dyDescent="0.25">
      <c r="A4" s="12"/>
      <c r="B4" s="12"/>
      <c r="C4" s="12"/>
      <c r="D4" s="12"/>
      <c r="E4" s="12"/>
      <c r="F4" s="5"/>
      <c r="G4" s="5"/>
      <c r="H4" s="5"/>
      <c r="I4" s="5"/>
    </row>
    <row r="5" spans="1:9" ht="23.25" customHeight="1" x14ac:dyDescent="0.25">
      <c r="A5" s="67" t="s">
        <v>4</v>
      </c>
      <c r="B5" s="67"/>
      <c r="C5" s="67"/>
      <c r="D5" s="67"/>
      <c r="E5" s="67"/>
      <c r="F5" s="67"/>
      <c r="G5" s="67"/>
      <c r="H5" s="67"/>
      <c r="I5" s="67"/>
    </row>
    <row r="6" spans="1:9" s="6" customFormat="1" x14ac:dyDescent="0.25">
      <c r="B6" s="6" t="s">
        <v>5</v>
      </c>
      <c r="D6" s="20" t="s">
        <v>52</v>
      </c>
      <c r="F6" s="20" t="s">
        <v>6</v>
      </c>
    </row>
    <row r="7" spans="1:9" s="6" customFormat="1" x14ac:dyDescent="0.25">
      <c r="E7" s="5"/>
      <c r="F7" s="5"/>
      <c r="G7" s="5"/>
    </row>
    <row r="8" spans="1:9" ht="21.75" customHeight="1" x14ac:dyDescent="0.25">
      <c r="A8" s="8" t="s">
        <v>7</v>
      </c>
      <c r="B8" s="1" t="s">
        <v>8</v>
      </c>
    </row>
    <row r="9" spans="1:9" ht="21.75" customHeight="1" x14ac:dyDescent="0.25">
      <c r="A9" s="8" t="s">
        <v>10</v>
      </c>
      <c r="B9" s="1" t="s">
        <v>9</v>
      </c>
    </row>
    <row r="10" spans="1:9" ht="21.75" customHeight="1" x14ac:dyDescent="0.25">
      <c r="A10" s="8" t="s">
        <v>11</v>
      </c>
      <c r="B10" s="6" t="s">
        <v>12</v>
      </c>
    </row>
    <row r="11" spans="1:9" ht="22.5" customHeight="1" x14ac:dyDescent="0.25">
      <c r="A11" s="8"/>
      <c r="B11" s="1" t="s">
        <v>13</v>
      </c>
    </row>
    <row r="12" spans="1:9" ht="22.5" customHeight="1" x14ac:dyDescent="0.25">
      <c r="A12" s="8"/>
      <c r="B12" s="1" t="s">
        <v>14</v>
      </c>
    </row>
    <row r="13" spans="1:9" ht="22.5" customHeight="1" x14ac:dyDescent="0.25">
      <c r="A13" s="8"/>
      <c r="B13" s="1" t="s">
        <v>15</v>
      </c>
    </row>
    <row r="14" spans="1:9" ht="22.5" customHeight="1" x14ac:dyDescent="0.25">
      <c r="A14" s="8"/>
      <c r="B14" s="1" t="s">
        <v>16</v>
      </c>
    </row>
    <row r="15" spans="1:9" ht="22.5" customHeight="1" x14ac:dyDescent="0.25">
      <c r="A15" s="8"/>
      <c r="B15" s="1" t="s">
        <v>17</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72" t="s">
        <v>21</v>
      </c>
      <c r="B19" s="72" t="s">
        <v>22</v>
      </c>
      <c r="C19" s="78" t="s">
        <v>23</v>
      </c>
      <c r="D19" s="79"/>
      <c r="E19" s="70" t="s">
        <v>24</v>
      </c>
      <c r="F19" s="72" t="s">
        <v>25</v>
      </c>
      <c r="G19" s="72"/>
      <c r="H19" s="72"/>
      <c r="I19" s="73" t="s">
        <v>28</v>
      </c>
      <c r="K19" s="75" t="s">
        <v>89</v>
      </c>
      <c r="M19" s="30" t="s">
        <v>90</v>
      </c>
    </row>
    <row r="20" spans="1:13" ht="16.5" customHeight="1" x14ac:dyDescent="0.25">
      <c r="A20" s="72"/>
      <c r="B20" s="72"/>
      <c r="C20" s="80"/>
      <c r="D20" s="81"/>
      <c r="E20" s="71"/>
      <c r="F20" s="10" t="s">
        <v>26</v>
      </c>
      <c r="G20" s="10" t="s">
        <v>27</v>
      </c>
      <c r="H20" s="10" t="s">
        <v>91</v>
      </c>
      <c r="I20" s="73"/>
      <c r="K20" s="75"/>
      <c r="M20" s="1">
        <v>20</v>
      </c>
    </row>
    <row r="21" spans="1:13" x14ac:dyDescent="0.25">
      <c r="A21" s="16" t="s">
        <v>46</v>
      </c>
      <c r="B21" s="14"/>
      <c r="C21" s="17" t="s">
        <v>50</v>
      </c>
      <c r="D21" s="18" t="s">
        <v>51</v>
      </c>
      <c r="E21" s="14"/>
      <c r="F21" s="14"/>
      <c r="G21" s="14" t="s">
        <v>33</v>
      </c>
      <c r="H21" s="11">
        <f>K21/$M$20</f>
        <v>0</v>
      </c>
      <c r="I21" s="11"/>
      <c r="K21" s="29">
        <v>0</v>
      </c>
    </row>
    <row r="22" spans="1:13" x14ac:dyDescent="0.25">
      <c r="A22" s="16" t="s">
        <v>47</v>
      </c>
      <c r="B22" s="14"/>
      <c r="C22" s="17"/>
      <c r="D22" s="18"/>
      <c r="E22" s="14"/>
      <c r="F22" s="14"/>
      <c r="G22" s="14"/>
      <c r="H22" s="11">
        <f t="shared" ref="H22:H56" si="0">K22/$M$20</f>
        <v>0</v>
      </c>
      <c r="I22" s="11"/>
      <c r="K22" s="29">
        <v>0</v>
      </c>
    </row>
    <row r="23" spans="1:13" x14ac:dyDescent="0.25">
      <c r="A23" s="16" t="s">
        <v>48</v>
      </c>
      <c r="B23" s="14"/>
      <c r="C23" s="17"/>
      <c r="D23" s="18"/>
      <c r="E23" s="14"/>
      <c r="F23" s="14"/>
      <c r="G23" s="14"/>
      <c r="H23" s="11">
        <f t="shared" si="0"/>
        <v>0</v>
      </c>
      <c r="I23" s="11"/>
      <c r="K23" s="29">
        <v>0</v>
      </c>
    </row>
    <row r="24" spans="1:13" x14ac:dyDescent="0.25">
      <c r="A24" s="16" t="s">
        <v>49</v>
      </c>
      <c r="B24" s="14"/>
      <c r="C24" s="17"/>
      <c r="D24" s="18"/>
      <c r="E24" s="14"/>
      <c r="F24" s="14"/>
      <c r="G24" s="14"/>
      <c r="H24" s="11">
        <f t="shared" si="0"/>
        <v>0</v>
      </c>
      <c r="I24" s="11"/>
      <c r="K24" s="29">
        <v>0</v>
      </c>
    </row>
    <row r="25" spans="1:13" x14ac:dyDescent="0.25">
      <c r="A25" s="16" t="s">
        <v>57</v>
      </c>
      <c r="B25" s="14"/>
      <c r="C25" s="17"/>
      <c r="D25" s="18"/>
      <c r="E25" s="14"/>
      <c r="F25" s="14"/>
      <c r="G25" s="14"/>
      <c r="H25" s="11">
        <f t="shared" si="0"/>
        <v>0</v>
      </c>
      <c r="I25" s="11"/>
      <c r="K25" s="29">
        <v>0</v>
      </c>
    </row>
    <row r="26" spans="1:13" x14ac:dyDescent="0.25">
      <c r="A26" s="16" t="s">
        <v>58</v>
      </c>
      <c r="B26" s="14"/>
      <c r="C26" s="17"/>
      <c r="D26" s="18"/>
      <c r="E26" s="14"/>
      <c r="F26" s="14"/>
      <c r="G26" s="14"/>
      <c r="H26" s="11">
        <f t="shared" si="0"/>
        <v>0</v>
      </c>
      <c r="I26" s="11"/>
      <c r="K26" s="29">
        <v>0</v>
      </c>
    </row>
    <row r="27" spans="1:13" x14ac:dyDescent="0.25">
      <c r="A27" s="16" t="s">
        <v>59</v>
      </c>
      <c r="B27" s="14"/>
      <c r="C27" s="17"/>
      <c r="D27" s="18"/>
      <c r="E27" s="14"/>
      <c r="F27" s="14"/>
      <c r="G27" s="14"/>
      <c r="H27" s="11">
        <f t="shared" si="0"/>
        <v>0</v>
      </c>
      <c r="I27" s="11"/>
      <c r="K27" s="29">
        <v>0</v>
      </c>
    </row>
    <row r="28" spans="1:13" x14ac:dyDescent="0.25">
      <c r="A28" s="16" t="s">
        <v>60</v>
      </c>
      <c r="B28" s="14"/>
      <c r="C28" s="17"/>
      <c r="D28" s="18"/>
      <c r="E28" s="14"/>
      <c r="F28" s="14"/>
      <c r="G28" s="14"/>
      <c r="H28" s="11">
        <f t="shared" si="0"/>
        <v>0</v>
      </c>
      <c r="I28" s="11"/>
      <c r="K28" s="29">
        <v>0</v>
      </c>
    </row>
    <row r="29" spans="1:13" x14ac:dyDescent="0.25">
      <c r="A29" s="16" t="s">
        <v>61</v>
      </c>
      <c r="B29" s="14"/>
      <c r="C29" s="17"/>
      <c r="D29" s="18"/>
      <c r="E29" s="14"/>
      <c r="F29" s="14"/>
      <c r="G29" s="14"/>
      <c r="H29" s="11">
        <f t="shared" si="0"/>
        <v>0</v>
      </c>
      <c r="I29" s="11"/>
      <c r="K29" s="29">
        <v>0</v>
      </c>
    </row>
    <row r="30" spans="1:13" x14ac:dyDescent="0.25">
      <c r="A30" s="16" t="s">
        <v>62</v>
      </c>
      <c r="B30" s="14"/>
      <c r="C30" s="17"/>
      <c r="D30" s="18"/>
      <c r="E30" s="14"/>
      <c r="F30" s="14"/>
      <c r="G30" s="14"/>
      <c r="H30" s="11">
        <f t="shared" si="0"/>
        <v>0</v>
      </c>
      <c r="I30" s="11"/>
      <c r="K30" s="29">
        <v>0</v>
      </c>
    </row>
    <row r="31" spans="1:13" x14ac:dyDescent="0.25">
      <c r="A31" s="16" t="s">
        <v>63</v>
      </c>
      <c r="B31" s="14"/>
      <c r="C31" s="17"/>
      <c r="D31" s="18"/>
      <c r="E31" s="14"/>
      <c r="F31" s="14"/>
      <c r="G31" s="14"/>
      <c r="H31" s="11">
        <f t="shared" si="0"/>
        <v>0</v>
      </c>
      <c r="I31" s="11"/>
      <c r="K31" s="29">
        <v>0</v>
      </c>
    </row>
    <row r="32" spans="1:13" x14ac:dyDescent="0.25">
      <c r="A32" s="16" t="s">
        <v>64</v>
      </c>
      <c r="B32" s="14"/>
      <c r="C32" s="17"/>
      <c r="D32" s="18"/>
      <c r="E32" s="14"/>
      <c r="F32" s="14"/>
      <c r="G32" s="14"/>
      <c r="H32" s="11">
        <f t="shared" si="0"/>
        <v>0</v>
      </c>
      <c r="I32" s="11"/>
      <c r="K32" s="29">
        <v>0</v>
      </c>
    </row>
    <row r="33" spans="1:11" x14ac:dyDescent="0.25">
      <c r="A33" s="16" t="s">
        <v>65</v>
      </c>
      <c r="B33" s="14"/>
      <c r="C33" s="17"/>
      <c r="D33" s="18"/>
      <c r="E33" s="14"/>
      <c r="F33" s="14"/>
      <c r="G33" s="14"/>
      <c r="H33" s="11">
        <f t="shared" si="0"/>
        <v>0</v>
      </c>
      <c r="I33" s="11"/>
      <c r="K33" s="29">
        <v>0</v>
      </c>
    </row>
    <row r="34" spans="1:11" x14ac:dyDescent="0.25">
      <c r="A34" s="16" t="s">
        <v>66</v>
      </c>
      <c r="B34" s="14"/>
      <c r="C34" s="17"/>
      <c r="D34" s="18"/>
      <c r="E34" s="14"/>
      <c r="F34" s="14"/>
      <c r="G34" s="14"/>
      <c r="H34" s="11">
        <f t="shared" si="0"/>
        <v>0</v>
      </c>
      <c r="I34" s="11"/>
      <c r="K34" s="29">
        <v>0</v>
      </c>
    </row>
    <row r="35" spans="1:11" x14ac:dyDescent="0.25">
      <c r="A35" s="16" t="s">
        <v>67</v>
      </c>
      <c r="B35" s="14"/>
      <c r="C35" s="17"/>
      <c r="D35" s="18"/>
      <c r="E35" s="14"/>
      <c r="F35" s="14"/>
      <c r="G35" s="14"/>
      <c r="H35" s="11">
        <f t="shared" si="0"/>
        <v>0</v>
      </c>
      <c r="I35" s="11"/>
      <c r="K35" s="29">
        <v>0</v>
      </c>
    </row>
    <row r="36" spans="1:11" x14ac:dyDescent="0.25">
      <c r="A36" s="16" t="s">
        <v>68</v>
      </c>
      <c r="B36" s="14"/>
      <c r="C36" s="17"/>
      <c r="D36" s="18"/>
      <c r="E36" s="14"/>
      <c r="F36" s="14"/>
      <c r="G36" s="14"/>
      <c r="H36" s="11">
        <f t="shared" si="0"/>
        <v>0</v>
      </c>
      <c r="I36" s="11"/>
      <c r="K36" s="29">
        <v>0</v>
      </c>
    </row>
    <row r="37" spans="1:11" x14ac:dyDescent="0.25">
      <c r="A37" s="16" t="s">
        <v>69</v>
      </c>
      <c r="B37" s="14"/>
      <c r="C37" s="17"/>
      <c r="D37" s="18"/>
      <c r="E37" s="14"/>
      <c r="F37" s="14"/>
      <c r="G37" s="14"/>
      <c r="H37" s="11">
        <f t="shared" si="0"/>
        <v>0</v>
      </c>
      <c r="I37" s="11"/>
      <c r="K37" s="29">
        <v>0</v>
      </c>
    </row>
    <row r="38" spans="1:11" x14ac:dyDescent="0.25">
      <c r="A38" s="16" t="s">
        <v>70</v>
      </c>
      <c r="B38" s="14"/>
      <c r="C38" s="17"/>
      <c r="D38" s="18"/>
      <c r="E38" s="14"/>
      <c r="F38" s="14"/>
      <c r="G38" s="14"/>
      <c r="H38" s="11">
        <f t="shared" si="0"/>
        <v>0</v>
      </c>
      <c r="I38" s="11"/>
      <c r="K38" s="29">
        <v>0</v>
      </c>
    </row>
    <row r="39" spans="1:11" x14ac:dyDescent="0.25">
      <c r="A39" s="16" t="s">
        <v>71</v>
      </c>
      <c r="B39" s="14"/>
      <c r="C39" s="17"/>
      <c r="D39" s="18"/>
      <c r="E39" s="14"/>
      <c r="F39" s="14"/>
      <c r="G39" s="14"/>
      <c r="H39" s="11">
        <f t="shared" si="0"/>
        <v>0</v>
      </c>
      <c r="I39" s="11"/>
      <c r="K39" s="29">
        <v>0</v>
      </c>
    </row>
    <row r="40" spans="1:11" x14ac:dyDescent="0.25">
      <c r="A40" s="16" t="s">
        <v>72</v>
      </c>
      <c r="B40" s="14"/>
      <c r="C40" s="17"/>
      <c r="D40" s="18"/>
      <c r="E40" s="14"/>
      <c r="F40" s="14"/>
      <c r="G40" s="14"/>
      <c r="H40" s="11">
        <f t="shared" si="0"/>
        <v>0</v>
      </c>
      <c r="I40" s="11"/>
      <c r="K40" s="29">
        <v>0</v>
      </c>
    </row>
    <row r="41" spans="1:11" x14ac:dyDescent="0.25">
      <c r="A41" s="16" t="s">
        <v>73</v>
      </c>
      <c r="B41" s="14"/>
      <c r="C41" s="17"/>
      <c r="D41" s="18"/>
      <c r="E41" s="14"/>
      <c r="F41" s="14"/>
      <c r="G41" s="14"/>
      <c r="H41" s="11">
        <f t="shared" si="0"/>
        <v>0</v>
      </c>
      <c r="I41" s="11"/>
      <c r="K41" s="29">
        <v>0</v>
      </c>
    </row>
    <row r="42" spans="1:11" x14ac:dyDescent="0.25">
      <c r="A42" s="16" t="s">
        <v>74</v>
      </c>
      <c r="B42" s="14"/>
      <c r="C42" s="17"/>
      <c r="D42" s="18"/>
      <c r="E42" s="14"/>
      <c r="F42" s="14"/>
      <c r="G42" s="14"/>
      <c r="H42" s="11">
        <f t="shared" si="0"/>
        <v>0</v>
      </c>
      <c r="I42" s="11"/>
      <c r="K42" s="29">
        <v>0</v>
      </c>
    </row>
    <row r="43" spans="1:11" x14ac:dyDescent="0.25">
      <c r="A43" s="16" t="s">
        <v>75</v>
      </c>
      <c r="B43" s="14"/>
      <c r="C43" s="17"/>
      <c r="D43" s="18"/>
      <c r="E43" s="14"/>
      <c r="F43" s="14"/>
      <c r="G43" s="14"/>
      <c r="H43" s="11">
        <f t="shared" si="0"/>
        <v>0</v>
      </c>
      <c r="I43" s="11"/>
      <c r="K43" s="29">
        <v>0</v>
      </c>
    </row>
    <row r="44" spans="1:11" x14ac:dyDescent="0.25">
      <c r="A44" s="16" t="s">
        <v>76</v>
      </c>
      <c r="B44" s="14"/>
      <c r="C44" s="17"/>
      <c r="D44" s="18"/>
      <c r="E44" s="14"/>
      <c r="F44" s="14"/>
      <c r="G44" s="14"/>
      <c r="H44" s="11">
        <f t="shared" si="0"/>
        <v>0</v>
      </c>
      <c r="I44" s="11"/>
      <c r="K44" s="29">
        <v>0</v>
      </c>
    </row>
    <row r="45" spans="1:11" x14ac:dyDescent="0.25">
      <c r="A45" s="16" t="s">
        <v>77</v>
      </c>
      <c r="B45" s="14"/>
      <c r="C45" s="17"/>
      <c r="D45" s="18"/>
      <c r="E45" s="14"/>
      <c r="F45" s="14"/>
      <c r="G45" s="14"/>
      <c r="H45" s="11">
        <f t="shared" si="0"/>
        <v>0</v>
      </c>
      <c r="I45" s="11"/>
      <c r="K45" s="29">
        <v>0</v>
      </c>
    </row>
    <row r="46" spans="1:11" x14ac:dyDescent="0.25">
      <c r="A46" s="16" t="s">
        <v>78</v>
      </c>
      <c r="B46" s="14"/>
      <c r="C46" s="17"/>
      <c r="D46" s="18"/>
      <c r="E46" s="14"/>
      <c r="F46" s="14"/>
      <c r="G46" s="14"/>
      <c r="H46" s="11">
        <f t="shared" si="0"/>
        <v>0</v>
      </c>
      <c r="I46" s="11"/>
      <c r="K46" s="29">
        <v>0</v>
      </c>
    </row>
    <row r="47" spans="1:11" x14ac:dyDescent="0.25">
      <c r="A47" s="16" t="s">
        <v>79</v>
      </c>
      <c r="B47" s="14"/>
      <c r="C47" s="17"/>
      <c r="D47" s="18"/>
      <c r="E47" s="14"/>
      <c r="F47" s="14"/>
      <c r="G47" s="14"/>
      <c r="H47" s="11">
        <f t="shared" si="0"/>
        <v>0</v>
      </c>
      <c r="I47" s="11"/>
      <c r="K47" s="29">
        <v>0</v>
      </c>
    </row>
    <row r="48" spans="1:11" x14ac:dyDescent="0.25">
      <c r="A48" s="16" t="s">
        <v>80</v>
      </c>
      <c r="B48" s="14"/>
      <c r="C48" s="17"/>
      <c r="D48" s="18"/>
      <c r="E48" s="14"/>
      <c r="F48" s="14"/>
      <c r="G48" s="14"/>
      <c r="H48" s="11">
        <f t="shared" si="0"/>
        <v>0</v>
      </c>
      <c r="I48" s="11"/>
      <c r="K48" s="29">
        <v>0</v>
      </c>
    </row>
    <row r="49" spans="1:11" x14ac:dyDescent="0.25">
      <c r="A49" s="16" t="s">
        <v>81</v>
      </c>
      <c r="B49" s="14"/>
      <c r="C49" s="17"/>
      <c r="D49" s="18"/>
      <c r="E49" s="14"/>
      <c r="F49" s="14"/>
      <c r="G49" s="14"/>
      <c r="H49" s="11">
        <f t="shared" si="0"/>
        <v>0</v>
      </c>
      <c r="I49" s="11"/>
      <c r="K49" s="29">
        <v>0</v>
      </c>
    </row>
    <row r="50" spans="1:11" x14ac:dyDescent="0.25">
      <c r="A50" s="16" t="s">
        <v>82</v>
      </c>
      <c r="B50" s="14"/>
      <c r="C50" s="17"/>
      <c r="D50" s="18"/>
      <c r="E50" s="14"/>
      <c r="F50" s="14"/>
      <c r="G50" s="14"/>
      <c r="H50" s="11">
        <f t="shared" si="0"/>
        <v>0</v>
      </c>
      <c r="I50" s="11"/>
      <c r="K50" s="29">
        <v>0</v>
      </c>
    </row>
    <row r="51" spans="1:11" x14ac:dyDescent="0.25">
      <c r="A51" s="16" t="s">
        <v>83</v>
      </c>
      <c r="B51" s="14"/>
      <c r="C51" s="17"/>
      <c r="D51" s="18"/>
      <c r="E51" s="14"/>
      <c r="F51" s="14"/>
      <c r="G51" s="14"/>
      <c r="H51" s="11">
        <f t="shared" si="0"/>
        <v>0</v>
      </c>
      <c r="I51" s="11"/>
      <c r="K51" s="29">
        <v>0</v>
      </c>
    </row>
    <row r="52" spans="1:11" x14ac:dyDescent="0.25">
      <c r="A52" s="16" t="s">
        <v>84</v>
      </c>
      <c r="B52" s="14"/>
      <c r="C52" s="17"/>
      <c r="D52" s="18"/>
      <c r="E52" s="14"/>
      <c r="F52" s="14"/>
      <c r="G52" s="14"/>
      <c r="H52" s="11">
        <f t="shared" si="0"/>
        <v>0</v>
      </c>
      <c r="I52" s="11"/>
      <c r="K52" s="29">
        <v>0</v>
      </c>
    </row>
    <row r="53" spans="1:11" x14ac:dyDescent="0.25">
      <c r="A53" s="16" t="s">
        <v>85</v>
      </c>
      <c r="B53" s="14"/>
      <c r="C53" s="17"/>
      <c r="D53" s="18"/>
      <c r="E53" s="14"/>
      <c r="F53" s="14"/>
      <c r="G53" s="14"/>
      <c r="H53" s="11">
        <f t="shared" si="0"/>
        <v>0</v>
      </c>
      <c r="I53" s="11"/>
      <c r="K53" s="29">
        <v>0</v>
      </c>
    </row>
    <row r="54" spans="1:11" x14ac:dyDescent="0.25">
      <c r="A54" s="16" t="s">
        <v>86</v>
      </c>
      <c r="B54" s="14"/>
      <c r="C54" s="17"/>
      <c r="D54" s="18"/>
      <c r="E54" s="14"/>
      <c r="F54" s="14"/>
      <c r="G54" s="14"/>
      <c r="H54" s="11">
        <f t="shared" si="0"/>
        <v>0</v>
      </c>
      <c r="I54" s="11"/>
      <c r="K54" s="29">
        <v>0</v>
      </c>
    </row>
    <row r="55" spans="1:11" x14ac:dyDescent="0.25">
      <c r="A55" s="16" t="s">
        <v>87</v>
      </c>
      <c r="B55" s="14"/>
      <c r="C55" s="17"/>
      <c r="D55" s="18"/>
      <c r="E55" s="14"/>
      <c r="F55" s="14"/>
      <c r="G55" s="14"/>
      <c r="H55" s="11">
        <f t="shared" si="0"/>
        <v>0</v>
      </c>
      <c r="I55" s="11"/>
      <c r="K55" s="29">
        <v>0</v>
      </c>
    </row>
    <row r="56" spans="1:11" x14ac:dyDescent="0.25">
      <c r="A56" s="16" t="s">
        <v>88</v>
      </c>
      <c r="B56" s="14"/>
      <c r="C56" s="17"/>
      <c r="D56" s="18"/>
      <c r="E56" s="14"/>
      <c r="F56" s="14"/>
      <c r="G56" s="14"/>
      <c r="H56" s="11">
        <f t="shared" si="0"/>
        <v>0</v>
      </c>
      <c r="I56" s="11"/>
      <c r="K56" s="29">
        <v>0</v>
      </c>
    </row>
    <row r="57" spans="1:11" ht="10.5" customHeight="1" x14ac:dyDescent="0.25"/>
    <row r="58" spans="1:11" s="3" customFormat="1" ht="26.25" customHeight="1" x14ac:dyDescent="0.25">
      <c r="B58" s="1" t="s">
        <v>29</v>
      </c>
      <c r="E58" s="4"/>
      <c r="F58" s="4"/>
      <c r="G58" s="4"/>
    </row>
    <row r="59" spans="1:11" s="3" customFormat="1" ht="31.5" x14ac:dyDescent="0.25">
      <c r="B59" s="23"/>
      <c r="C59" s="68" t="s">
        <v>30</v>
      </c>
      <c r="D59" s="69"/>
      <c r="E59" s="10" t="s">
        <v>31</v>
      </c>
      <c r="F59" s="10" t="s">
        <v>32</v>
      </c>
      <c r="G59" s="4"/>
    </row>
    <row r="60" spans="1:11" s="3" customFormat="1" ht="15.75" x14ac:dyDescent="0.25">
      <c r="C60" s="22" t="s">
        <v>33</v>
      </c>
      <c r="D60" s="21"/>
      <c r="E60" s="15">
        <f>COUNTIF($G$21:$G$56,"Xuất sắc")</f>
        <v>1</v>
      </c>
      <c r="F60" s="32">
        <f>E60/$E$66</f>
        <v>1</v>
      </c>
      <c r="G60" s="4"/>
    </row>
    <row r="61" spans="1:11" s="3" customFormat="1" ht="15.75" x14ac:dyDescent="0.25">
      <c r="C61" s="22" t="s">
        <v>34</v>
      </c>
      <c r="D61" s="21"/>
      <c r="E61" s="15">
        <f>COUNTIF($G$21:$G$56,"Tốt")</f>
        <v>0</v>
      </c>
      <c r="F61" s="32">
        <f t="shared" ref="F61:F65" si="1">E61/$E$66</f>
        <v>0</v>
      </c>
      <c r="G61" s="4"/>
    </row>
    <row r="62" spans="1:11" s="3" customFormat="1" ht="15.75" x14ac:dyDescent="0.25">
      <c r="C62" s="22" t="s">
        <v>35</v>
      </c>
      <c r="D62" s="21"/>
      <c r="E62" s="15">
        <f>COUNTIF($G$21:$G$56,"Khá")</f>
        <v>0</v>
      </c>
      <c r="F62" s="32">
        <f t="shared" si="1"/>
        <v>0</v>
      </c>
      <c r="G62" s="4"/>
    </row>
    <row r="63" spans="1:11" s="3" customFormat="1" ht="15.75" x14ac:dyDescent="0.25">
      <c r="C63" s="22" t="s">
        <v>36</v>
      </c>
      <c r="D63" s="21"/>
      <c r="E63" s="15">
        <f>COUNTIF($G$21:$G$56,"Trung bình")</f>
        <v>0</v>
      </c>
      <c r="F63" s="32">
        <f t="shared" si="1"/>
        <v>0</v>
      </c>
      <c r="G63" s="4"/>
    </row>
    <row r="64" spans="1:11" s="3" customFormat="1" ht="15.75" x14ac:dyDescent="0.25">
      <c r="C64" s="22" t="s">
        <v>37</v>
      </c>
      <c r="D64" s="21"/>
      <c r="E64" s="15">
        <f>COUNTIF($G$21:$G$56,"Yếu")</f>
        <v>0</v>
      </c>
      <c r="F64" s="32">
        <f t="shared" si="1"/>
        <v>0</v>
      </c>
      <c r="G64" s="4"/>
    </row>
    <row r="65" spans="1:10" s="3" customFormat="1" ht="15.75" x14ac:dyDescent="0.25">
      <c r="C65" s="22" t="s">
        <v>53</v>
      </c>
      <c r="D65" s="21"/>
      <c r="E65" s="15">
        <f>COUNTIF($G$21:$G$56,"Không xếp loại")</f>
        <v>0</v>
      </c>
      <c r="F65" s="32">
        <f t="shared" si="1"/>
        <v>0</v>
      </c>
      <c r="G65" s="4"/>
    </row>
    <row r="66" spans="1:10" x14ac:dyDescent="0.25">
      <c r="E66" s="31">
        <f>SUM(E60:E65)</f>
        <v>1</v>
      </c>
    </row>
    <row r="67" spans="1:10" ht="57" customHeight="1" x14ac:dyDescent="0.25">
      <c r="A67" s="74" t="s">
        <v>38</v>
      </c>
      <c r="B67" s="74"/>
      <c r="C67" s="74"/>
      <c r="D67" s="74"/>
      <c r="E67" s="74"/>
      <c r="F67" s="74"/>
      <c r="G67" s="74"/>
      <c r="H67" s="74"/>
      <c r="I67" s="74"/>
      <c r="J67" s="9"/>
    </row>
    <row r="69" spans="1:10" s="6" customFormat="1" x14ac:dyDescent="0.25">
      <c r="B69" s="67" t="s">
        <v>39</v>
      </c>
      <c r="C69" s="67"/>
      <c r="D69" s="67"/>
      <c r="E69" s="67"/>
      <c r="F69" s="67" t="s">
        <v>40</v>
      </c>
      <c r="G69" s="67"/>
      <c r="H69" s="67"/>
      <c r="I69" s="67"/>
    </row>
    <row r="74" spans="1:10" x14ac:dyDescent="0.25">
      <c r="B74" s="82" t="s">
        <v>42</v>
      </c>
      <c r="C74" s="82"/>
      <c r="D74" s="82"/>
      <c r="E74" s="82"/>
      <c r="F74" s="82" t="s">
        <v>43</v>
      </c>
      <c r="G74" s="82"/>
      <c r="H74" s="82"/>
      <c r="I74" s="82"/>
    </row>
    <row r="75" spans="1:10" x14ac:dyDescent="0.25">
      <c r="B75" s="2"/>
      <c r="C75" s="2"/>
      <c r="D75" s="2"/>
      <c r="H75" s="2"/>
      <c r="I75" s="2"/>
    </row>
    <row r="76" spans="1:10" x14ac:dyDescent="0.25">
      <c r="A76" s="83" t="s">
        <v>41</v>
      </c>
      <c r="B76" s="83"/>
      <c r="C76" s="83"/>
      <c r="D76" s="83"/>
      <c r="E76" s="83"/>
      <c r="F76" s="83"/>
      <c r="G76" s="83"/>
      <c r="H76" s="83"/>
      <c r="I76" s="83"/>
    </row>
    <row r="77" spans="1:10" ht="150.75" customHeight="1" x14ac:dyDescent="0.25">
      <c r="A77" s="76" t="s">
        <v>44</v>
      </c>
      <c r="B77" s="77"/>
      <c r="C77" s="77"/>
      <c r="D77" s="77"/>
      <c r="E77" s="77"/>
      <c r="F77" s="77"/>
      <c r="G77" s="77"/>
      <c r="H77" s="77"/>
      <c r="I77" s="77"/>
    </row>
    <row r="79" spans="1:10" x14ac:dyDescent="0.25">
      <c r="I79" s="13" t="s">
        <v>56</v>
      </c>
    </row>
    <row r="80" spans="1:10" x14ac:dyDescent="0.25">
      <c r="F80" s="67" t="s">
        <v>45</v>
      </c>
      <c r="G80" s="67"/>
      <c r="H80" s="67"/>
    </row>
    <row r="86" spans="6:8" x14ac:dyDescent="0.25">
      <c r="F86" s="67" t="s">
        <v>55</v>
      </c>
      <c r="G86" s="67"/>
      <c r="H86" s="67"/>
    </row>
  </sheetData>
  <mergeCells count="24">
    <mergeCell ref="K19:K20"/>
    <mergeCell ref="A77:I77"/>
    <mergeCell ref="F80:H80"/>
    <mergeCell ref="F86:H86"/>
    <mergeCell ref="C19:D20"/>
    <mergeCell ref="B69:E69"/>
    <mergeCell ref="B74:E74"/>
    <mergeCell ref="F69:I69"/>
    <mergeCell ref="F74:I74"/>
    <mergeCell ref="A76:I76"/>
    <mergeCell ref="A67:I67"/>
    <mergeCell ref="A1:D1"/>
    <mergeCell ref="A2:D2"/>
    <mergeCell ref="A3:D3"/>
    <mergeCell ref="E2:H2"/>
    <mergeCell ref="C59:D59"/>
    <mergeCell ref="E19:E20"/>
    <mergeCell ref="F19:H19"/>
    <mergeCell ref="F3:I3"/>
    <mergeCell ref="I19:I20"/>
    <mergeCell ref="A5:I5"/>
    <mergeCell ref="A17:I17"/>
    <mergeCell ref="A19:A20"/>
    <mergeCell ref="B19:B20"/>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
  <sheetViews>
    <sheetView topLeftCell="A37" workbookViewId="0">
      <selection activeCell="H14" sqref="H14"/>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5" customWidth="1"/>
    <col min="6" max="6" width="9.140625" style="45"/>
    <col min="7" max="7" width="12.140625" style="45" customWidth="1"/>
    <col min="8" max="8" width="8.7109375" style="1" customWidth="1"/>
    <col min="9" max="9" width="15.140625" style="1" customWidth="1"/>
    <col min="10" max="16384" width="9.140625" style="1"/>
  </cols>
  <sheetData>
    <row r="1" spans="1:9" s="3" customFormat="1" ht="15.75" x14ac:dyDescent="0.25">
      <c r="A1" s="65" t="s">
        <v>2</v>
      </c>
      <c r="B1" s="65"/>
      <c r="C1" s="65"/>
      <c r="D1" s="65"/>
      <c r="E1" s="19" t="s">
        <v>0</v>
      </c>
      <c r="F1" s="19"/>
      <c r="G1" s="19"/>
      <c r="H1" s="19"/>
      <c r="I1" s="19"/>
    </row>
    <row r="2" spans="1:9" s="3" customFormat="1" x14ac:dyDescent="0.25">
      <c r="A2" s="65" t="s">
        <v>3</v>
      </c>
      <c r="B2" s="65"/>
      <c r="C2" s="65"/>
      <c r="D2" s="65"/>
      <c r="E2" s="67" t="s">
        <v>1</v>
      </c>
      <c r="F2" s="67"/>
      <c r="G2" s="67"/>
      <c r="H2" s="67"/>
      <c r="I2" s="6"/>
    </row>
    <row r="3" spans="1:9" s="3" customFormat="1" x14ac:dyDescent="0.25">
      <c r="A3" s="66" t="s">
        <v>54</v>
      </c>
      <c r="B3" s="66"/>
      <c r="C3" s="66"/>
      <c r="D3" s="66"/>
      <c r="E3" s="19"/>
      <c r="F3" s="67"/>
      <c r="G3" s="67"/>
      <c r="H3" s="67"/>
      <c r="I3" s="67"/>
    </row>
    <row r="4" spans="1:9" s="3" customFormat="1" x14ac:dyDescent="0.25">
      <c r="A4" s="47"/>
      <c r="B4" s="47"/>
      <c r="C4" s="47"/>
      <c r="D4" s="47"/>
      <c r="E4" s="47"/>
      <c r="F4" s="44"/>
      <c r="G4" s="44"/>
      <c r="H4" s="44"/>
      <c r="I4" s="44"/>
    </row>
    <row r="5" spans="1:9" x14ac:dyDescent="0.25">
      <c r="A5" s="67" t="s">
        <v>4</v>
      </c>
      <c r="B5" s="67"/>
      <c r="C5" s="67"/>
      <c r="D5" s="67"/>
      <c r="E5" s="67"/>
      <c r="F5" s="67"/>
      <c r="G5" s="67"/>
      <c r="H5" s="67"/>
      <c r="I5" s="67"/>
    </row>
    <row r="6" spans="1:9" s="6" customFormat="1" x14ac:dyDescent="0.25">
      <c r="B6" s="8" t="s">
        <v>821</v>
      </c>
      <c r="C6" s="6" t="s">
        <v>228</v>
      </c>
      <c r="D6" s="20" t="s">
        <v>832</v>
      </c>
      <c r="F6" s="20" t="s">
        <v>120</v>
      </c>
    </row>
    <row r="7" spans="1:9" s="6" customFormat="1" ht="7.5" customHeight="1" x14ac:dyDescent="0.25">
      <c r="E7" s="44"/>
      <c r="F7" s="44"/>
      <c r="G7" s="44"/>
    </row>
    <row r="8" spans="1:9" x14ac:dyDescent="0.25">
      <c r="A8" s="8" t="s">
        <v>7</v>
      </c>
      <c r="B8" s="1" t="s">
        <v>134</v>
      </c>
    </row>
    <row r="9" spans="1:9" x14ac:dyDescent="0.25">
      <c r="A9" s="8" t="s">
        <v>10</v>
      </c>
      <c r="B9" s="6" t="s">
        <v>859</v>
      </c>
    </row>
    <row r="10" spans="1:9" x14ac:dyDescent="0.25">
      <c r="A10" s="8" t="s">
        <v>11</v>
      </c>
      <c r="B10" s="6" t="s">
        <v>12</v>
      </c>
    </row>
    <row r="11" spans="1:9" x14ac:dyDescent="0.25">
      <c r="A11" s="8"/>
      <c r="B11" s="1" t="s">
        <v>230</v>
      </c>
    </row>
    <row r="12" spans="1:9" x14ac:dyDescent="0.25">
      <c r="A12" s="8"/>
      <c r="B12" s="1" t="s">
        <v>830</v>
      </c>
    </row>
    <row r="13" spans="1:9" x14ac:dyDescent="0.25">
      <c r="A13" s="8"/>
      <c r="B13" s="1" t="s">
        <v>229</v>
      </c>
    </row>
    <row r="14" spans="1:9" x14ac:dyDescent="0.25">
      <c r="A14" s="8"/>
      <c r="B14" s="1" t="s">
        <v>831</v>
      </c>
    </row>
    <row r="15" spans="1:9" x14ac:dyDescent="0.25">
      <c r="A15" s="8"/>
      <c r="B15" s="1" t="s">
        <v>182</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ht="4.5" customHeight="1" x14ac:dyDescent="0.25">
      <c r="A18" s="7"/>
    </row>
    <row r="19" spans="1:13" ht="33" customHeight="1" x14ac:dyDescent="0.25">
      <c r="A19" s="72" t="s">
        <v>21</v>
      </c>
      <c r="B19" s="72" t="s">
        <v>22</v>
      </c>
      <c r="C19" s="78" t="s">
        <v>23</v>
      </c>
      <c r="D19" s="79"/>
      <c r="E19" s="70" t="s">
        <v>24</v>
      </c>
      <c r="F19" s="72" t="s">
        <v>25</v>
      </c>
      <c r="G19" s="72"/>
      <c r="H19" s="72"/>
      <c r="I19" s="73" t="s">
        <v>28</v>
      </c>
      <c r="K19" s="75" t="s">
        <v>89</v>
      </c>
      <c r="M19" s="30" t="s">
        <v>90</v>
      </c>
    </row>
    <row r="20" spans="1:13" ht="16.5" customHeight="1" x14ac:dyDescent="0.25">
      <c r="A20" s="72"/>
      <c r="B20" s="72"/>
      <c r="C20" s="80"/>
      <c r="D20" s="81"/>
      <c r="E20" s="71"/>
      <c r="F20" s="48" t="s">
        <v>26</v>
      </c>
      <c r="G20" s="48" t="s">
        <v>27</v>
      </c>
      <c r="H20" s="48" t="s">
        <v>91</v>
      </c>
      <c r="I20" s="73"/>
      <c r="K20" s="75"/>
      <c r="M20" s="1">
        <v>18</v>
      </c>
    </row>
    <row r="21" spans="1:13" x14ac:dyDescent="0.25">
      <c r="A21" s="16">
        <v>1</v>
      </c>
      <c r="B21" s="54" t="s">
        <v>235</v>
      </c>
      <c r="C21" s="51" t="s">
        <v>236</v>
      </c>
      <c r="D21" s="52" t="s">
        <v>92</v>
      </c>
      <c r="E21" s="34"/>
      <c r="F21" s="14">
        <f>E21</f>
        <v>0</v>
      </c>
      <c r="G21" s="14" t="str">
        <f>IF(AND(F21&gt;=90),"Xuất sắc",IF(AND(F21&gt;=80),"Tốt",IF(AND(F21&gt;=70),"Khá",IF(AND(F21&gt;=60),"TB",IF(AND(F21&gt;=50),"TB",IF(AND(F21&lt;50),IF(AND(F21&gt;0),"Yếu",IF(AND(F21=0),"Không XL"," "))))))))</f>
        <v>Không XL</v>
      </c>
      <c r="H21" s="14">
        <f>K21/$M$20*100</f>
        <v>100</v>
      </c>
      <c r="I21" s="33"/>
      <c r="K21" s="29">
        <v>18</v>
      </c>
    </row>
    <row r="22" spans="1:13" x14ac:dyDescent="0.25">
      <c r="A22" s="16">
        <v>2</v>
      </c>
      <c r="B22" s="54" t="s">
        <v>237</v>
      </c>
      <c r="C22" s="53" t="s">
        <v>238</v>
      </c>
      <c r="D22" s="52" t="s">
        <v>92</v>
      </c>
      <c r="E22" s="34"/>
      <c r="F22" s="14">
        <f t="shared" ref="F22:F36" si="0">E22</f>
        <v>0</v>
      </c>
      <c r="G22" s="14" t="str">
        <f t="shared" ref="G22:G36" si="1">IF(AND(F22&gt;=90),"Xuất sắc",IF(AND(F22&gt;=80),"Tốt",IF(AND(F22&gt;=70),"Khá",IF(AND(F22&gt;=60),"TB",IF(AND(F22&gt;=50),"TB",IF(AND(F22&lt;50),IF(AND(F22&gt;0),"Yếu",IF(AND(F22=0),"Không XL"," "))))))))</f>
        <v>Không XL</v>
      </c>
      <c r="H22" s="14">
        <f t="shared" ref="H22:H36" si="2">K22/$M$20*100</f>
        <v>100</v>
      </c>
      <c r="I22" s="33"/>
      <c r="K22" s="29">
        <v>18</v>
      </c>
    </row>
    <row r="23" spans="1:13" x14ac:dyDescent="0.25">
      <c r="A23" s="16">
        <v>3</v>
      </c>
      <c r="B23" s="54" t="s">
        <v>239</v>
      </c>
      <c r="C23" s="53" t="s">
        <v>204</v>
      </c>
      <c r="D23" s="52" t="s">
        <v>212</v>
      </c>
      <c r="E23" s="34"/>
      <c r="F23" s="14">
        <f t="shared" si="0"/>
        <v>0</v>
      </c>
      <c r="G23" s="14" t="str">
        <f t="shared" si="1"/>
        <v>Không XL</v>
      </c>
      <c r="H23" s="14">
        <f t="shared" si="2"/>
        <v>100</v>
      </c>
      <c r="I23" s="33" t="s">
        <v>187</v>
      </c>
      <c r="K23" s="29">
        <v>18</v>
      </c>
    </row>
    <row r="24" spans="1:13" ht="31.5" x14ac:dyDescent="0.25">
      <c r="A24" s="16">
        <v>4</v>
      </c>
      <c r="B24" s="54" t="s">
        <v>240</v>
      </c>
      <c r="C24" s="53" t="s">
        <v>241</v>
      </c>
      <c r="D24" s="52" t="s">
        <v>148</v>
      </c>
      <c r="E24" s="34"/>
      <c r="F24" s="14">
        <f t="shared" si="0"/>
        <v>0</v>
      </c>
      <c r="G24" s="14" t="str">
        <f t="shared" si="1"/>
        <v>Không XL</v>
      </c>
      <c r="H24" s="14">
        <f t="shared" si="2"/>
        <v>100</v>
      </c>
      <c r="I24" s="33" t="s">
        <v>185</v>
      </c>
      <c r="K24" s="29">
        <v>18</v>
      </c>
    </row>
    <row r="25" spans="1:13" ht="31.5" x14ac:dyDescent="0.25">
      <c r="A25" s="16">
        <v>5</v>
      </c>
      <c r="B25" s="54" t="s">
        <v>242</v>
      </c>
      <c r="C25" s="53" t="s">
        <v>192</v>
      </c>
      <c r="D25" s="52" t="s">
        <v>148</v>
      </c>
      <c r="E25" s="34"/>
      <c r="F25" s="42">
        <f t="shared" si="0"/>
        <v>0</v>
      </c>
      <c r="G25" s="42" t="str">
        <f t="shared" si="1"/>
        <v>Không XL</v>
      </c>
      <c r="H25" s="42">
        <f t="shared" si="2"/>
        <v>100</v>
      </c>
      <c r="I25" s="33" t="s">
        <v>183</v>
      </c>
      <c r="K25" s="29">
        <v>18</v>
      </c>
    </row>
    <row r="26" spans="1:13" x14ac:dyDescent="0.25">
      <c r="A26" s="16">
        <v>6</v>
      </c>
      <c r="B26" s="54" t="s">
        <v>243</v>
      </c>
      <c r="C26" s="53" t="s">
        <v>244</v>
      </c>
      <c r="D26" s="52" t="s">
        <v>245</v>
      </c>
      <c r="E26" s="34"/>
      <c r="F26" s="14">
        <f t="shared" si="0"/>
        <v>0</v>
      </c>
      <c r="G26" s="14" t="str">
        <f t="shared" si="1"/>
        <v>Không XL</v>
      </c>
      <c r="H26" s="14">
        <f t="shared" si="2"/>
        <v>100</v>
      </c>
      <c r="I26" s="33"/>
      <c r="K26" s="29">
        <v>18</v>
      </c>
    </row>
    <row r="27" spans="1:13" x14ac:dyDescent="0.25">
      <c r="A27" s="16">
        <v>7</v>
      </c>
      <c r="B27" s="54" t="s">
        <v>246</v>
      </c>
      <c r="C27" s="53" t="s">
        <v>247</v>
      </c>
      <c r="D27" s="52" t="s">
        <v>94</v>
      </c>
      <c r="E27" s="34"/>
      <c r="F27" s="14">
        <f t="shared" si="0"/>
        <v>0</v>
      </c>
      <c r="G27" s="14" t="str">
        <f t="shared" si="1"/>
        <v>Không XL</v>
      </c>
      <c r="H27" s="14">
        <f t="shared" si="2"/>
        <v>100</v>
      </c>
      <c r="I27" s="33"/>
      <c r="K27" s="29">
        <v>18</v>
      </c>
    </row>
    <row r="28" spans="1:13" x14ac:dyDescent="0.25">
      <c r="A28" s="16">
        <v>8</v>
      </c>
      <c r="B28" s="54" t="s">
        <v>248</v>
      </c>
      <c r="C28" s="53" t="s">
        <v>249</v>
      </c>
      <c r="D28" s="52" t="s">
        <v>166</v>
      </c>
      <c r="E28" s="34"/>
      <c r="F28" s="14">
        <f t="shared" si="0"/>
        <v>0</v>
      </c>
      <c r="G28" s="14" t="str">
        <f t="shared" si="1"/>
        <v>Không XL</v>
      </c>
      <c r="H28" s="14">
        <f t="shared" si="2"/>
        <v>100</v>
      </c>
      <c r="I28" s="33"/>
      <c r="K28" s="29">
        <v>18</v>
      </c>
    </row>
    <row r="29" spans="1:13" x14ac:dyDescent="0.25">
      <c r="A29" s="16">
        <v>9</v>
      </c>
      <c r="B29" s="54" t="s">
        <v>250</v>
      </c>
      <c r="C29" s="53" t="s">
        <v>251</v>
      </c>
      <c r="D29" s="52" t="s">
        <v>130</v>
      </c>
      <c r="E29" s="34"/>
      <c r="F29" s="14">
        <f t="shared" si="0"/>
        <v>0</v>
      </c>
      <c r="G29" s="14" t="str">
        <f t="shared" si="1"/>
        <v>Không XL</v>
      </c>
      <c r="H29" s="14">
        <f t="shared" si="2"/>
        <v>100</v>
      </c>
      <c r="I29" s="33"/>
      <c r="K29" s="29">
        <v>18</v>
      </c>
    </row>
    <row r="30" spans="1:13" x14ac:dyDescent="0.25">
      <c r="A30" s="16">
        <v>10</v>
      </c>
      <c r="B30" s="54" t="s">
        <v>252</v>
      </c>
      <c r="C30" s="53" t="s">
        <v>128</v>
      </c>
      <c r="D30" s="52" t="s">
        <v>131</v>
      </c>
      <c r="E30" s="34"/>
      <c r="F30" s="14">
        <f t="shared" si="0"/>
        <v>0</v>
      </c>
      <c r="G30" s="14" t="str">
        <f t="shared" si="1"/>
        <v>Không XL</v>
      </c>
      <c r="H30" s="14">
        <f t="shared" si="2"/>
        <v>100</v>
      </c>
      <c r="I30" s="33"/>
      <c r="K30" s="29">
        <v>18</v>
      </c>
    </row>
    <row r="31" spans="1:13" x14ac:dyDescent="0.25">
      <c r="A31" s="16">
        <v>11</v>
      </c>
      <c r="B31" s="54" t="s">
        <v>253</v>
      </c>
      <c r="C31" s="53" t="s">
        <v>190</v>
      </c>
      <c r="D31" s="52" t="s">
        <v>155</v>
      </c>
      <c r="E31" s="34"/>
      <c r="F31" s="14">
        <f t="shared" si="0"/>
        <v>0</v>
      </c>
      <c r="G31" s="14" t="str">
        <f t="shared" si="1"/>
        <v>Không XL</v>
      </c>
      <c r="H31" s="14">
        <f t="shared" si="2"/>
        <v>100</v>
      </c>
      <c r="I31" s="33" t="s">
        <v>119</v>
      </c>
      <c r="K31" s="29">
        <v>18</v>
      </c>
    </row>
    <row r="32" spans="1:13" x14ac:dyDescent="0.25">
      <c r="A32" s="16">
        <v>12</v>
      </c>
      <c r="B32" s="54" t="s">
        <v>254</v>
      </c>
      <c r="C32" s="53" t="s">
        <v>255</v>
      </c>
      <c r="D32" s="52" t="s">
        <v>219</v>
      </c>
      <c r="E32" s="34"/>
      <c r="F32" s="14">
        <f t="shared" si="0"/>
        <v>0</v>
      </c>
      <c r="G32" s="14" t="str">
        <f t="shared" si="1"/>
        <v>Không XL</v>
      </c>
      <c r="H32" s="14">
        <f t="shared" si="2"/>
        <v>100</v>
      </c>
      <c r="I32" s="33"/>
      <c r="K32" s="29">
        <v>18</v>
      </c>
    </row>
    <row r="33" spans="1:11" x14ac:dyDescent="0.25">
      <c r="A33" s="16">
        <v>13</v>
      </c>
      <c r="B33" s="54" t="s">
        <v>256</v>
      </c>
      <c r="C33" s="53" t="s">
        <v>257</v>
      </c>
      <c r="D33" s="52" t="s">
        <v>111</v>
      </c>
      <c r="E33" s="34"/>
      <c r="F33" s="14">
        <f t="shared" si="0"/>
        <v>0</v>
      </c>
      <c r="G33" s="14" t="str">
        <f t="shared" si="1"/>
        <v>Không XL</v>
      </c>
      <c r="H33" s="14">
        <f t="shared" si="2"/>
        <v>100</v>
      </c>
      <c r="I33" s="33"/>
      <c r="K33" s="29">
        <v>18</v>
      </c>
    </row>
    <row r="34" spans="1:11" x14ac:dyDescent="0.25">
      <c r="A34" s="16">
        <v>14</v>
      </c>
      <c r="B34" s="54" t="s">
        <v>258</v>
      </c>
      <c r="C34" s="53" t="s">
        <v>259</v>
      </c>
      <c r="D34" s="52" t="s">
        <v>260</v>
      </c>
      <c r="E34" s="34"/>
      <c r="F34" s="14">
        <f t="shared" si="0"/>
        <v>0</v>
      </c>
      <c r="G34" s="14" t="str">
        <f t="shared" si="1"/>
        <v>Không XL</v>
      </c>
      <c r="H34" s="14">
        <f t="shared" si="2"/>
        <v>100</v>
      </c>
      <c r="I34" s="33"/>
      <c r="K34" s="29">
        <v>18</v>
      </c>
    </row>
    <row r="35" spans="1:11" x14ac:dyDescent="0.25">
      <c r="A35" s="16">
        <v>15</v>
      </c>
      <c r="B35" s="54" t="s">
        <v>261</v>
      </c>
      <c r="C35" s="53" t="s">
        <v>262</v>
      </c>
      <c r="D35" s="52" t="s">
        <v>263</v>
      </c>
      <c r="E35" s="34"/>
      <c r="F35" s="14">
        <f t="shared" si="0"/>
        <v>0</v>
      </c>
      <c r="G35" s="14" t="str">
        <f t="shared" si="1"/>
        <v>Không XL</v>
      </c>
      <c r="H35" s="14">
        <f t="shared" si="2"/>
        <v>100</v>
      </c>
      <c r="I35" s="33"/>
      <c r="K35" s="29">
        <v>18</v>
      </c>
    </row>
    <row r="36" spans="1:11" x14ac:dyDescent="0.25">
      <c r="A36" s="16">
        <v>16</v>
      </c>
      <c r="B36" s="54" t="s">
        <v>264</v>
      </c>
      <c r="C36" s="53" t="s">
        <v>165</v>
      </c>
      <c r="D36" s="52" t="s">
        <v>162</v>
      </c>
      <c r="E36" s="34"/>
      <c r="F36" s="14">
        <f t="shared" si="0"/>
        <v>0</v>
      </c>
      <c r="G36" s="14" t="str">
        <f t="shared" si="1"/>
        <v>Không XL</v>
      </c>
      <c r="H36" s="14">
        <f t="shared" si="2"/>
        <v>100</v>
      </c>
      <c r="I36" s="33"/>
      <c r="K36" s="29">
        <v>18</v>
      </c>
    </row>
    <row r="38" spans="1:11" s="3" customFormat="1" x14ac:dyDescent="0.25">
      <c r="B38" s="1" t="s">
        <v>29</v>
      </c>
      <c r="E38" s="46"/>
      <c r="F38" s="46"/>
      <c r="G38" s="46"/>
    </row>
    <row r="39" spans="1:11" s="3" customFormat="1" ht="31.5" x14ac:dyDescent="0.25">
      <c r="B39" s="23"/>
      <c r="C39" s="68" t="s">
        <v>30</v>
      </c>
      <c r="D39" s="69"/>
      <c r="E39" s="48" t="s">
        <v>31</v>
      </c>
      <c r="F39" s="48" t="s">
        <v>32</v>
      </c>
      <c r="G39" s="46"/>
    </row>
    <row r="40" spans="1:11" s="3" customFormat="1" ht="15.75" x14ac:dyDescent="0.25">
      <c r="C40" s="22" t="s">
        <v>33</v>
      </c>
      <c r="D40" s="21"/>
      <c r="E40" s="15">
        <f>COUNTIF($G$21:$G$36,"Xuất sắc")</f>
        <v>0</v>
      </c>
      <c r="F40" s="32">
        <f>E40/$E$46</f>
        <v>0</v>
      </c>
      <c r="G40" s="46"/>
    </row>
    <row r="41" spans="1:11" s="3" customFormat="1" ht="15.75" x14ac:dyDescent="0.25">
      <c r="C41" s="22" t="s">
        <v>34</v>
      </c>
      <c r="D41" s="21"/>
      <c r="E41" s="15">
        <f>COUNTIF($G$21:$G$36,"Tốt")</f>
        <v>0</v>
      </c>
      <c r="F41" s="32">
        <f t="shared" ref="F41:F45" si="3">E41/$E$46</f>
        <v>0</v>
      </c>
      <c r="G41" s="46"/>
    </row>
    <row r="42" spans="1:11" s="3" customFormat="1" ht="15.75" x14ac:dyDescent="0.25">
      <c r="C42" s="22" t="s">
        <v>35</v>
      </c>
      <c r="D42" s="21"/>
      <c r="E42" s="15">
        <f>COUNTIF($G$21:$G$36,"Khá")</f>
        <v>0</v>
      </c>
      <c r="F42" s="32">
        <f t="shared" si="3"/>
        <v>0</v>
      </c>
      <c r="G42" s="46"/>
    </row>
    <row r="43" spans="1:11" s="3" customFormat="1" ht="15.75" x14ac:dyDescent="0.25">
      <c r="C43" s="22" t="s">
        <v>36</v>
      </c>
      <c r="D43" s="21"/>
      <c r="E43" s="15">
        <f>COUNTIF($G$21:$G$36,"TB")</f>
        <v>0</v>
      </c>
      <c r="F43" s="32">
        <f t="shared" si="3"/>
        <v>0</v>
      </c>
      <c r="G43" s="46"/>
    </row>
    <row r="44" spans="1:11" s="3" customFormat="1" ht="15.75" x14ac:dyDescent="0.25">
      <c r="C44" s="22" t="s">
        <v>37</v>
      </c>
      <c r="D44" s="21"/>
      <c r="E44" s="15">
        <f>COUNTIF($G$21:$G$36,"Yếu")</f>
        <v>0</v>
      </c>
      <c r="F44" s="32">
        <f t="shared" si="3"/>
        <v>0</v>
      </c>
      <c r="G44" s="46"/>
    </row>
    <row r="45" spans="1:11" s="3" customFormat="1" ht="15.75" x14ac:dyDescent="0.25">
      <c r="C45" s="22" t="s">
        <v>53</v>
      </c>
      <c r="D45" s="21"/>
      <c r="E45" s="15">
        <f>COUNTIF($G$21:$G$36,"Không XL")</f>
        <v>16</v>
      </c>
      <c r="F45" s="32">
        <f t="shared" si="3"/>
        <v>1</v>
      </c>
      <c r="G45" s="46"/>
    </row>
    <row r="46" spans="1:11" x14ac:dyDescent="0.25">
      <c r="E46" s="31">
        <f>SUM(E40:E45)</f>
        <v>16</v>
      </c>
    </row>
    <row r="47" spans="1:11" x14ac:dyDescent="0.25">
      <c r="A47" s="74" t="s">
        <v>38</v>
      </c>
      <c r="B47" s="74"/>
      <c r="C47" s="74"/>
      <c r="D47" s="74"/>
      <c r="E47" s="74"/>
      <c r="F47" s="74"/>
      <c r="G47" s="74"/>
      <c r="H47" s="74"/>
      <c r="I47" s="74"/>
      <c r="J47" s="9"/>
    </row>
    <row r="49" spans="1:9" s="6" customFormat="1" x14ac:dyDescent="0.25">
      <c r="B49" s="67" t="s">
        <v>39</v>
      </c>
      <c r="C49" s="67"/>
      <c r="D49" s="67"/>
      <c r="E49" s="67"/>
      <c r="F49" s="67" t="s">
        <v>40</v>
      </c>
      <c r="G49" s="67"/>
      <c r="H49" s="67"/>
      <c r="I49" s="67"/>
    </row>
    <row r="54" spans="1:9" x14ac:dyDescent="0.25">
      <c r="B54" s="82" t="s">
        <v>829</v>
      </c>
      <c r="C54" s="82"/>
      <c r="D54" s="82"/>
      <c r="E54" s="82"/>
      <c r="F54" s="82" t="s">
        <v>231</v>
      </c>
      <c r="G54" s="82"/>
      <c r="H54" s="82"/>
      <c r="I54" s="82"/>
    </row>
    <row r="55" spans="1:9" x14ac:dyDescent="0.25">
      <c r="A55" s="82"/>
      <c r="B55" s="82"/>
      <c r="C55" s="82"/>
      <c r="D55" s="82"/>
      <c r="E55" s="82"/>
      <c r="F55" s="82"/>
      <c r="G55" s="82"/>
      <c r="H55" s="82"/>
      <c r="I55" s="82"/>
    </row>
    <row r="56" spans="1:9" x14ac:dyDescent="0.25">
      <c r="A56" s="83" t="s">
        <v>41</v>
      </c>
      <c r="B56" s="83"/>
      <c r="C56" s="83"/>
      <c r="D56" s="83"/>
      <c r="E56" s="83"/>
      <c r="F56" s="83"/>
      <c r="G56" s="83"/>
      <c r="H56" s="83"/>
      <c r="I56" s="83"/>
    </row>
    <row r="57" spans="1:9" ht="82.5" customHeight="1" x14ac:dyDescent="0.2">
      <c r="A57" s="76" t="s">
        <v>234</v>
      </c>
      <c r="B57" s="76"/>
      <c r="C57" s="76"/>
      <c r="D57" s="76"/>
      <c r="E57" s="76"/>
      <c r="F57" s="76"/>
      <c r="G57" s="76"/>
      <c r="H57" s="76"/>
      <c r="I57" s="76"/>
    </row>
    <row r="58" spans="1:9" ht="16.5" customHeight="1" x14ac:dyDescent="0.25">
      <c r="A58" s="76" t="s">
        <v>234</v>
      </c>
      <c r="B58" s="77"/>
      <c r="C58" s="77"/>
      <c r="D58" s="77"/>
      <c r="E58" s="77"/>
      <c r="F58" s="77"/>
      <c r="G58" s="77"/>
      <c r="H58" s="77"/>
      <c r="I58" s="77"/>
    </row>
    <row r="59" spans="1:9" x14ac:dyDescent="0.25">
      <c r="I59" s="13" t="s">
        <v>226</v>
      </c>
    </row>
    <row r="60" spans="1:9" x14ac:dyDescent="0.25">
      <c r="F60" s="67" t="s">
        <v>122</v>
      </c>
      <c r="G60" s="67"/>
      <c r="H60" s="67"/>
    </row>
    <row r="66" spans="5:8" x14ac:dyDescent="0.25">
      <c r="E66" s="1"/>
      <c r="F66" s="67" t="s">
        <v>55</v>
      </c>
      <c r="G66" s="67"/>
      <c r="H66" s="67"/>
    </row>
  </sheetData>
  <mergeCells count="26">
    <mergeCell ref="A56:I56"/>
    <mergeCell ref="A57:I57"/>
    <mergeCell ref="F60:H60"/>
    <mergeCell ref="F66:H66"/>
    <mergeCell ref="A55:I55"/>
    <mergeCell ref="A58:I58"/>
    <mergeCell ref="K19:K20"/>
    <mergeCell ref="C39:D39"/>
    <mergeCell ref="A47:I47"/>
    <mergeCell ref="B49:E49"/>
    <mergeCell ref="F49:I49"/>
    <mergeCell ref="B54:E54"/>
    <mergeCell ref="F54:I54"/>
    <mergeCell ref="A17:I17"/>
    <mergeCell ref="A19:A20"/>
    <mergeCell ref="B19:B20"/>
    <mergeCell ref="C19:D20"/>
    <mergeCell ref="E19:E20"/>
    <mergeCell ref="F19:H19"/>
    <mergeCell ref="I19:I20"/>
    <mergeCell ref="A5:I5"/>
    <mergeCell ref="A1:D1"/>
    <mergeCell ref="A2:D2"/>
    <mergeCell ref="E2:H2"/>
    <mergeCell ref="A3:D3"/>
    <mergeCell ref="F3:I3"/>
  </mergeCells>
  <pageMargins left="0.34" right="0.26" top="0.2" bottom="0.42" header="0.16" footer="0.24"/>
  <pageSetup paperSize="9" orientation="portrait" verticalDpi="0" r:id="rId1"/>
  <headerFooter>
    <oddFooter>&amp;C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
  <sheetViews>
    <sheetView topLeftCell="A43" workbookViewId="0">
      <selection activeCell="B6" sqref="B6"/>
    </sheetView>
  </sheetViews>
  <sheetFormatPr defaultRowHeight="16.5" x14ac:dyDescent="0.25"/>
  <cols>
    <col min="1" max="1" width="5.5703125" style="1" customWidth="1"/>
    <col min="2" max="2" width="10.85546875" style="1" customWidth="1"/>
    <col min="3" max="3" width="18.7109375" style="1" customWidth="1"/>
    <col min="4" max="4" width="8" style="1" customWidth="1"/>
    <col min="5" max="5" width="10" style="28" customWidth="1"/>
    <col min="6" max="6" width="9.140625" style="28"/>
    <col min="7" max="7" width="12.140625" style="28" customWidth="1"/>
    <col min="8" max="8" width="8.7109375" style="1" customWidth="1"/>
    <col min="9" max="9" width="14.85546875" style="1" customWidth="1"/>
    <col min="10" max="16384" width="9.140625" style="1"/>
  </cols>
  <sheetData>
    <row r="1" spans="1:9" s="3" customFormat="1" ht="15.75" x14ac:dyDescent="0.25">
      <c r="A1" s="65" t="s">
        <v>2</v>
      </c>
      <c r="B1" s="65"/>
      <c r="C1" s="65"/>
      <c r="D1" s="65"/>
      <c r="E1" s="19" t="s">
        <v>0</v>
      </c>
      <c r="F1" s="19"/>
      <c r="G1" s="19"/>
      <c r="H1" s="19"/>
      <c r="I1" s="19"/>
    </row>
    <row r="2" spans="1:9" s="3" customFormat="1" x14ac:dyDescent="0.25">
      <c r="A2" s="65" t="s">
        <v>3</v>
      </c>
      <c r="B2" s="65"/>
      <c r="C2" s="65"/>
      <c r="D2" s="65"/>
      <c r="E2" s="67" t="s">
        <v>1</v>
      </c>
      <c r="F2" s="67"/>
      <c r="G2" s="67"/>
      <c r="H2" s="67"/>
      <c r="I2" s="6"/>
    </row>
    <row r="3" spans="1:9" s="3" customFormat="1" x14ac:dyDescent="0.25">
      <c r="A3" s="66" t="s">
        <v>54</v>
      </c>
      <c r="B3" s="66"/>
      <c r="C3" s="66"/>
      <c r="D3" s="66"/>
      <c r="E3" s="19"/>
      <c r="F3" s="67"/>
      <c r="G3" s="67"/>
      <c r="H3" s="67"/>
      <c r="I3" s="67"/>
    </row>
    <row r="4" spans="1:9" s="3" customFormat="1" x14ac:dyDescent="0.25">
      <c r="A4" s="27"/>
      <c r="B4" s="27"/>
      <c r="C4" s="27"/>
      <c r="D4" s="27"/>
      <c r="E4" s="27"/>
      <c r="F4" s="24"/>
      <c r="G4" s="24"/>
      <c r="H4" s="24"/>
      <c r="I4" s="24"/>
    </row>
    <row r="5" spans="1:9" ht="23.25" customHeight="1" x14ac:dyDescent="0.25">
      <c r="A5" s="67" t="s">
        <v>4</v>
      </c>
      <c r="B5" s="67"/>
      <c r="C5" s="67"/>
      <c r="D5" s="67"/>
      <c r="E5" s="67"/>
      <c r="F5" s="67"/>
      <c r="G5" s="67"/>
      <c r="H5" s="67"/>
      <c r="I5" s="67"/>
    </row>
    <row r="6" spans="1:9" s="6" customFormat="1" x14ac:dyDescent="0.25">
      <c r="B6" s="8" t="s">
        <v>821</v>
      </c>
      <c r="C6" s="6" t="s">
        <v>232</v>
      </c>
      <c r="D6" s="20" t="s">
        <v>832</v>
      </c>
      <c r="F6" s="20" t="s">
        <v>120</v>
      </c>
    </row>
    <row r="7" spans="1:9" s="6" customFormat="1" x14ac:dyDescent="0.25">
      <c r="E7" s="24"/>
      <c r="F7" s="24"/>
      <c r="G7" s="24"/>
    </row>
    <row r="8" spans="1:9" ht="21.75" customHeight="1" x14ac:dyDescent="0.25">
      <c r="A8" s="8" t="s">
        <v>7</v>
      </c>
      <c r="B8" s="1" t="s">
        <v>134</v>
      </c>
    </row>
    <row r="9" spans="1:9" ht="21.75" customHeight="1" x14ac:dyDescent="0.25">
      <c r="A9" s="8" t="s">
        <v>10</v>
      </c>
      <c r="B9" s="6" t="s">
        <v>859</v>
      </c>
    </row>
    <row r="10" spans="1:9" ht="21.75" customHeight="1" x14ac:dyDescent="0.25">
      <c r="A10" s="8" t="s">
        <v>11</v>
      </c>
      <c r="B10" s="6" t="s">
        <v>12</v>
      </c>
    </row>
    <row r="11" spans="1:9" ht="22.5" customHeight="1" x14ac:dyDescent="0.25">
      <c r="A11" s="8"/>
      <c r="B11" s="1" t="s">
        <v>230</v>
      </c>
    </row>
    <row r="12" spans="1:9" ht="22.5" customHeight="1" x14ac:dyDescent="0.25">
      <c r="A12" s="8"/>
      <c r="B12" s="1" t="s">
        <v>822</v>
      </c>
    </row>
    <row r="13" spans="1:9" ht="22.5" customHeight="1" x14ac:dyDescent="0.25">
      <c r="A13" s="8"/>
      <c r="B13" s="1" t="s">
        <v>233</v>
      </c>
    </row>
    <row r="14" spans="1:9" ht="22.5" customHeight="1" x14ac:dyDescent="0.25">
      <c r="A14" s="8"/>
      <c r="B14" s="1" t="s">
        <v>331</v>
      </c>
    </row>
    <row r="15" spans="1:9" ht="22.5" customHeight="1" x14ac:dyDescent="0.25">
      <c r="A15" s="8"/>
      <c r="B15" s="1" t="s">
        <v>182</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72" t="s">
        <v>21</v>
      </c>
      <c r="B19" s="72" t="s">
        <v>22</v>
      </c>
      <c r="C19" s="78" t="s">
        <v>23</v>
      </c>
      <c r="D19" s="79"/>
      <c r="E19" s="70" t="s">
        <v>24</v>
      </c>
      <c r="F19" s="72" t="s">
        <v>25</v>
      </c>
      <c r="G19" s="72"/>
      <c r="H19" s="72"/>
      <c r="I19" s="73" t="s">
        <v>28</v>
      </c>
      <c r="K19" s="84" t="s">
        <v>89</v>
      </c>
      <c r="L19" s="57"/>
      <c r="M19" s="58" t="s">
        <v>90</v>
      </c>
    </row>
    <row r="20" spans="1:13" ht="16.5" customHeight="1" x14ac:dyDescent="0.25">
      <c r="A20" s="72"/>
      <c r="B20" s="72"/>
      <c r="C20" s="80"/>
      <c r="D20" s="81"/>
      <c r="E20" s="71"/>
      <c r="F20" s="25" t="s">
        <v>26</v>
      </c>
      <c r="G20" s="25" t="s">
        <v>27</v>
      </c>
      <c r="H20" s="25" t="s">
        <v>91</v>
      </c>
      <c r="I20" s="73"/>
      <c r="K20" s="84"/>
      <c r="L20" s="57"/>
      <c r="M20" s="57">
        <v>33</v>
      </c>
    </row>
    <row r="21" spans="1:13" x14ac:dyDescent="0.25">
      <c r="A21" s="16" t="s">
        <v>46</v>
      </c>
      <c r="B21" s="55" t="s">
        <v>265</v>
      </c>
      <c r="C21" s="49" t="s">
        <v>298</v>
      </c>
      <c r="D21" s="50" t="s">
        <v>147</v>
      </c>
      <c r="E21" s="34"/>
      <c r="F21" s="14">
        <f>E21</f>
        <v>0</v>
      </c>
      <c r="G21" s="14" t="str">
        <f>IF(AND(F21&gt;=90),"Xuất sắc",IF(AND(F21&gt;=80),"Tốt",IF(AND(F21&gt;=70),"Khá",IF(AND(F21&gt;=60),"TB",IF(AND(F21&gt;=50),"TB",IF(AND(F21&lt;50),IF(AND(F21&gt;0),"Yếu",IF(AND(F21=0),"Không XL"," "))))))))</f>
        <v>Không XL</v>
      </c>
      <c r="H21" s="14">
        <f>K21/$M$20*100</f>
        <v>100</v>
      </c>
      <c r="I21" s="33"/>
      <c r="K21" s="59">
        <v>33</v>
      </c>
      <c r="L21" s="57"/>
      <c r="M21" s="57"/>
    </row>
    <row r="22" spans="1:13" x14ac:dyDescent="0.25">
      <c r="A22" s="16" t="s">
        <v>47</v>
      </c>
      <c r="B22" s="55" t="s">
        <v>266</v>
      </c>
      <c r="C22" s="56" t="s">
        <v>299</v>
      </c>
      <c r="D22" s="50" t="s">
        <v>147</v>
      </c>
      <c r="E22" s="34"/>
      <c r="F22" s="14">
        <f t="shared" ref="F22:F53" si="0">E22</f>
        <v>0</v>
      </c>
      <c r="G22" s="14" t="str">
        <f t="shared" ref="G22:G53" si="1">IF(AND(F22&gt;=90),"Xuất sắc",IF(AND(F22&gt;=80),"Tốt",IF(AND(F22&gt;=70),"Khá",IF(AND(F22&gt;=60),"TB",IF(AND(F22&gt;=50),"TB",IF(AND(F22&lt;50),IF(AND(F22&gt;0),"Yếu",IF(AND(F22=0),"Không XL"," "))))))))</f>
        <v>Không XL</v>
      </c>
      <c r="H22" s="14">
        <f t="shared" ref="H22:H53" si="2">K22/$M$20*100</f>
        <v>100</v>
      </c>
      <c r="I22" s="33"/>
      <c r="K22" s="59">
        <v>33</v>
      </c>
      <c r="L22" s="57"/>
      <c r="M22" s="57"/>
    </row>
    <row r="23" spans="1:13" x14ac:dyDescent="0.25">
      <c r="A23" s="16" t="s">
        <v>48</v>
      </c>
      <c r="B23" s="55" t="s">
        <v>267</v>
      </c>
      <c r="C23" s="56" t="s">
        <v>300</v>
      </c>
      <c r="D23" s="50" t="s">
        <v>147</v>
      </c>
      <c r="E23" s="34"/>
      <c r="F23" s="14">
        <f t="shared" si="0"/>
        <v>0</v>
      </c>
      <c r="G23" s="14" t="str">
        <f t="shared" si="1"/>
        <v>Không XL</v>
      </c>
      <c r="H23" s="14">
        <f t="shared" si="2"/>
        <v>100</v>
      </c>
      <c r="I23" s="33"/>
      <c r="K23" s="59">
        <v>33</v>
      </c>
      <c r="L23" s="57"/>
      <c r="M23" s="57"/>
    </row>
    <row r="24" spans="1:13" x14ac:dyDescent="0.25">
      <c r="A24" s="16" t="s">
        <v>49</v>
      </c>
      <c r="B24" s="55" t="s">
        <v>268</v>
      </c>
      <c r="C24" s="56" t="s">
        <v>301</v>
      </c>
      <c r="D24" s="50" t="s">
        <v>163</v>
      </c>
      <c r="E24" s="34"/>
      <c r="F24" s="14">
        <f t="shared" si="0"/>
        <v>0</v>
      </c>
      <c r="G24" s="14" t="str">
        <f t="shared" si="1"/>
        <v>Không XL</v>
      </c>
      <c r="H24" s="14">
        <f t="shared" si="2"/>
        <v>100</v>
      </c>
      <c r="I24" s="33" t="s">
        <v>186</v>
      </c>
      <c r="K24" s="59">
        <v>33</v>
      </c>
      <c r="L24" s="57"/>
      <c r="M24" s="57"/>
    </row>
    <row r="25" spans="1:13" x14ac:dyDescent="0.25">
      <c r="A25" s="16" t="s">
        <v>57</v>
      </c>
      <c r="B25" s="55" t="s">
        <v>269</v>
      </c>
      <c r="C25" s="56" t="s">
        <v>302</v>
      </c>
      <c r="D25" s="50" t="s">
        <v>92</v>
      </c>
      <c r="E25" s="34"/>
      <c r="F25" s="14">
        <f t="shared" si="0"/>
        <v>0</v>
      </c>
      <c r="G25" s="14" t="str">
        <f t="shared" si="1"/>
        <v>Không XL</v>
      </c>
      <c r="H25" s="14">
        <f t="shared" si="2"/>
        <v>100</v>
      </c>
      <c r="I25" s="33"/>
      <c r="K25" s="59">
        <v>33</v>
      </c>
      <c r="L25" s="57"/>
      <c r="M25" s="57"/>
    </row>
    <row r="26" spans="1:13" x14ac:dyDescent="0.25">
      <c r="A26" s="16" t="s">
        <v>58</v>
      </c>
      <c r="B26" s="55" t="s">
        <v>270</v>
      </c>
      <c r="C26" s="56" t="s">
        <v>303</v>
      </c>
      <c r="D26" s="50" t="s">
        <v>93</v>
      </c>
      <c r="E26" s="34"/>
      <c r="F26" s="42">
        <f t="shared" si="0"/>
        <v>0</v>
      </c>
      <c r="G26" s="42" t="str">
        <f t="shared" si="1"/>
        <v>Không XL</v>
      </c>
      <c r="H26" s="42">
        <f t="shared" si="2"/>
        <v>100</v>
      </c>
      <c r="I26" s="43"/>
      <c r="K26" s="59">
        <v>33</v>
      </c>
      <c r="L26" s="57"/>
      <c r="M26" s="57"/>
    </row>
    <row r="27" spans="1:13" x14ac:dyDescent="0.25">
      <c r="A27" s="16" t="s">
        <v>59</v>
      </c>
      <c r="B27" s="55" t="s">
        <v>271</v>
      </c>
      <c r="C27" s="56" t="s">
        <v>304</v>
      </c>
      <c r="D27" s="50" t="s">
        <v>93</v>
      </c>
      <c r="E27" s="34"/>
      <c r="F27" s="14">
        <f t="shared" si="0"/>
        <v>0</v>
      </c>
      <c r="G27" s="14" t="str">
        <f t="shared" si="1"/>
        <v>Không XL</v>
      </c>
      <c r="H27" s="14">
        <f t="shared" si="2"/>
        <v>100</v>
      </c>
      <c r="I27" s="33"/>
      <c r="K27" s="59">
        <v>33</v>
      </c>
      <c r="L27" s="57"/>
      <c r="M27" s="57"/>
    </row>
    <row r="28" spans="1:13" x14ac:dyDescent="0.25">
      <c r="A28" s="16" t="s">
        <v>60</v>
      </c>
      <c r="B28" s="55" t="s">
        <v>272</v>
      </c>
      <c r="C28" s="56" t="s">
        <v>305</v>
      </c>
      <c r="D28" s="50" t="s">
        <v>324</v>
      </c>
      <c r="E28" s="34"/>
      <c r="F28" s="14">
        <f t="shared" si="0"/>
        <v>0</v>
      </c>
      <c r="G28" s="14" t="str">
        <f t="shared" si="1"/>
        <v>Không XL</v>
      </c>
      <c r="H28" s="14">
        <f t="shared" si="2"/>
        <v>100</v>
      </c>
      <c r="I28" s="33"/>
      <c r="K28" s="59">
        <v>33</v>
      </c>
      <c r="L28" s="57"/>
      <c r="M28" s="57"/>
    </row>
    <row r="29" spans="1:13" x14ac:dyDescent="0.25">
      <c r="A29" s="16" t="s">
        <v>61</v>
      </c>
      <c r="B29" s="55" t="s">
        <v>273</v>
      </c>
      <c r="C29" s="56" t="s">
        <v>306</v>
      </c>
      <c r="D29" s="50" t="s">
        <v>325</v>
      </c>
      <c r="E29" s="34"/>
      <c r="F29" s="14">
        <f t="shared" si="0"/>
        <v>0</v>
      </c>
      <c r="G29" s="14" t="str">
        <f t="shared" si="1"/>
        <v>Không XL</v>
      </c>
      <c r="H29" s="14">
        <f t="shared" si="2"/>
        <v>100</v>
      </c>
      <c r="I29" s="33"/>
      <c r="K29" s="59">
        <v>33</v>
      </c>
      <c r="L29" s="57"/>
      <c r="M29" s="57"/>
    </row>
    <row r="30" spans="1:13" x14ac:dyDescent="0.25">
      <c r="A30" s="16" t="s">
        <v>62</v>
      </c>
      <c r="B30" s="55" t="s">
        <v>274</v>
      </c>
      <c r="C30" s="56" t="s">
        <v>307</v>
      </c>
      <c r="D30" s="50" t="s">
        <v>325</v>
      </c>
      <c r="E30" s="34"/>
      <c r="F30" s="14">
        <f t="shared" si="0"/>
        <v>0</v>
      </c>
      <c r="G30" s="14" t="str">
        <f t="shared" si="1"/>
        <v>Không XL</v>
      </c>
      <c r="H30" s="14">
        <f t="shared" si="2"/>
        <v>100</v>
      </c>
      <c r="I30" s="33"/>
      <c r="K30" s="59">
        <v>33</v>
      </c>
      <c r="L30" s="57"/>
      <c r="M30" s="57"/>
    </row>
    <row r="31" spans="1:13" x14ac:dyDescent="0.25">
      <c r="A31" s="16" t="s">
        <v>63</v>
      </c>
      <c r="B31" s="55" t="s">
        <v>275</v>
      </c>
      <c r="C31" s="56" t="s">
        <v>255</v>
      </c>
      <c r="D31" s="50" t="s">
        <v>326</v>
      </c>
      <c r="E31" s="34"/>
      <c r="F31" s="14">
        <f t="shared" si="0"/>
        <v>0</v>
      </c>
      <c r="G31" s="14" t="str">
        <f t="shared" si="1"/>
        <v>Không XL</v>
      </c>
      <c r="H31" s="14">
        <f t="shared" si="2"/>
        <v>100</v>
      </c>
      <c r="I31" s="33" t="s">
        <v>185</v>
      </c>
      <c r="K31" s="59">
        <v>33</v>
      </c>
      <c r="L31" s="57"/>
      <c r="M31" s="57"/>
    </row>
    <row r="32" spans="1:13" x14ac:dyDescent="0.25">
      <c r="A32" s="16" t="s">
        <v>64</v>
      </c>
      <c r="B32" s="55" t="s">
        <v>276</v>
      </c>
      <c r="C32" s="56" t="s">
        <v>308</v>
      </c>
      <c r="D32" s="50" t="s">
        <v>94</v>
      </c>
      <c r="E32" s="34"/>
      <c r="F32" s="14">
        <f t="shared" si="0"/>
        <v>0</v>
      </c>
      <c r="G32" s="14" t="str">
        <f t="shared" si="1"/>
        <v>Không XL</v>
      </c>
      <c r="H32" s="14">
        <f t="shared" si="2"/>
        <v>100</v>
      </c>
      <c r="I32" s="33"/>
      <c r="K32" s="59">
        <v>33</v>
      </c>
      <c r="L32" s="57"/>
      <c r="M32" s="57"/>
    </row>
    <row r="33" spans="1:13" x14ac:dyDescent="0.25">
      <c r="A33" s="16" t="s">
        <v>65</v>
      </c>
      <c r="B33" s="55" t="s">
        <v>277</v>
      </c>
      <c r="C33" s="56" t="s">
        <v>309</v>
      </c>
      <c r="D33" s="50" t="s">
        <v>171</v>
      </c>
      <c r="E33" s="34"/>
      <c r="F33" s="14">
        <f t="shared" si="0"/>
        <v>0</v>
      </c>
      <c r="G33" s="14" t="str">
        <f t="shared" si="1"/>
        <v>Không XL</v>
      </c>
      <c r="H33" s="14">
        <f t="shared" si="2"/>
        <v>100</v>
      </c>
      <c r="I33" s="33"/>
      <c r="K33" s="59">
        <v>33</v>
      </c>
      <c r="L33" s="57"/>
      <c r="M33" s="57"/>
    </row>
    <row r="34" spans="1:13" x14ac:dyDescent="0.25">
      <c r="A34" s="16" t="s">
        <v>66</v>
      </c>
      <c r="B34" s="55" t="s">
        <v>278</v>
      </c>
      <c r="C34" s="56" t="s">
        <v>310</v>
      </c>
      <c r="D34" s="50" t="s">
        <v>172</v>
      </c>
      <c r="E34" s="34"/>
      <c r="F34" s="14">
        <f t="shared" si="0"/>
        <v>0</v>
      </c>
      <c r="G34" s="14" t="str">
        <f t="shared" si="1"/>
        <v>Không XL</v>
      </c>
      <c r="H34" s="14">
        <f t="shared" si="2"/>
        <v>100</v>
      </c>
      <c r="I34" s="33"/>
      <c r="K34" s="59">
        <v>33</v>
      </c>
      <c r="L34" s="57"/>
      <c r="M34" s="57"/>
    </row>
    <row r="35" spans="1:13" x14ac:dyDescent="0.25">
      <c r="A35" s="16" t="s">
        <v>67</v>
      </c>
      <c r="B35" s="55" t="s">
        <v>279</v>
      </c>
      <c r="C35" s="56" t="s">
        <v>311</v>
      </c>
      <c r="D35" s="50" t="s">
        <v>96</v>
      </c>
      <c r="E35" s="34"/>
      <c r="F35" s="14">
        <f t="shared" si="0"/>
        <v>0</v>
      </c>
      <c r="G35" s="14" t="str">
        <f t="shared" si="1"/>
        <v>Không XL</v>
      </c>
      <c r="H35" s="14">
        <f t="shared" si="2"/>
        <v>100</v>
      </c>
      <c r="I35" s="33"/>
      <c r="K35" s="59">
        <v>33</v>
      </c>
      <c r="L35" s="57"/>
      <c r="M35" s="57"/>
    </row>
    <row r="36" spans="1:13" x14ac:dyDescent="0.25">
      <c r="A36" s="16" t="s">
        <v>68</v>
      </c>
      <c r="B36" s="55" t="s">
        <v>280</v>
      </c>
      <c r="C36" s="56" t="s">
        <v>196</v>
      </c>
      <c r="D36" s="50" t="s">
        <v>193</v>
      </c>
      <c r="E36" s="34"/>
      <c r="F36" s="14">
        <f t="shared" si="0"/>
        <v>0</v>
      </c>
      <c r="G36" s="14" t="str">
        <f t="shared" si="1"/>
        <v>Không XL</v>
      </c>
      <c r="H36" s="14">
        <f t="shared" si="2"/>
        <v>100</v>
      </c>
      <c r="I36" s="33"/>
      <c r="K36" s="59">
        <v>33</v>
      </c>
      <c r="L36" s="57"/>
      <c r="M36" s="57"/>
    </row>
    <row r="37" spans="1:13" x14ac:dyDescent="0.25">
      <c r="A37" s="16" t="s">
        <v>69</v>
      </c>
      <c r="B37" s="55" t="s">
        <v>281</v>
      </c>
      <c r="C37" s="56" t="s">
        <v>312</v>
      </c>
      <c r="D37" s="50" t="s">
        <v>174</v>
      </c>
      <c r="E37" s="34"/>
      <c r="F37" s="14">
        <f t="shared" si="0"/>
        <v>0</v>
      </c>
      <c r="G37" s="14" t="str">
        <f t="shared" si="1"/>
        <v>Không XL</v>
      </c>
      <c r="H37" s="14">
        <f t="shared" si="2"/>
        <v>100</v>
      </c>
      <c r="I37" s="33"/>
      <c r="K37" s="59">
        <v>33</v>
      </c>
      <c r="L37" s="57"/>
      <c r="M37" s="57"/>
    </row>
    <row r="38" spans="1:13" x14ac:dyDescent="0.25">
      <c r="A38" s="16" t="s">
        <v>70</v>
      </c>
      <c r="B38" s="55" t="s">
        <v>282</v>
      </c>
      <c r="C38" s="56" t="s">
        <v>313</v>
      </c>
      <c r="D38" s="50" t="s">
        <v>327</v>
      </c>
      <c r="E38" s="34"/>
      <c r="F38" s="14">
        <f t="shared" si="0"/>
        <v>0</v>
      </c>
      <c r="G38" s="14" t="str">
        <f t="shared" si="1"/>
        <v>Không XL</v>
      </c>
      <c r="H38" s="14">
        <f t="shared" si="2"/>
        <v>100</v>
      </c>
      <c r="I38" s="33"/>
      <c r="K38" s="59">
        <v>33</v>
      </c>
      <c r="L38" s="57"/>
      <c r="M38" s="57"/>
    </row>
    <row r="39" spans="1:13" x14ac:dyDescent="0.25">
      <c r="A39" s="16" t="s">
        <v>71</v>
      </c>
      <c r="B39" s="55" t="s">
        <v>283</v>
      </c>
      <c r="C39" s="56" t="s">
        <v>314</v>
      </c>
      <c r="D39" s="50" t="s">
        <v>166</v>
      </c>
      <c r="E39" s="34"/>
      <c r="F39" s="14">
        <f t="shared" si="0"/>
        <v>0</v>
      </c>
      <c r="G39" s="14" t="str">
        <f t="shared" si="1"/>
        <v>Không XL</v>
      </c>
      <c r="H39" s="14">
        <f t="shared" si="2"/>
        <v>100</v>
      </c>
      <c r="I39" s="33"/>
      <c r="K39" s="59">
        <v>33</v>
      </c>
      <c r="L39" s="57"/>
      <c r="M39" s="57"/>
    </row>
    <row r="40" spans="1:13" x14ac:dyDescent="0.25">
      <c r="A40" s="16" t="s">
        <v>72</v>
      </c>
      <c r="B40" s="55" t="s">
        <v>284</v>
      </c>
      <c r="C40" s="56" t="s">
        <v>173</v>
      </c>
      <c r="D40" s="50" t="s">
        <v>167</v>
      </c>
      <c r="E40" s="34"/>
      <c r="F40" s="14">
        <f t="shared" si="0"/>
        <v>0</v>
      </c>
      <c r="G40" s="14" t="str">
        <f t="shared" si="1"/>
        <v>Không XL</v>
      </c>
      <c r="H40" s="14">
        <f t="shared" si="2"/>
        <v>100</v>
      </c>
      <c r="I40" s="33"/>
      <c r="K40" s="59">
        <v>33</v>
      </c>
      <c r="L40" s="57"/>
      <c r="M40" s="57"/>
    </row>
    <row r="41" spans="1:13" x14ac:dyDescent="0.25">
      <c r="A41" s="16" t="s">
        <v>73</v>
      </c>
      <c r="B41" s="55" t="s">
        <v>285</v>
      </c>
      <c r="C41" s="56" t="s">
        <v>315</v>
      </c>
      <c r="D41" s="50" t="s">
        <v>167</v>
      </c>
      <c r="E41" s="34"/>
      <c r="F41" s="14">
        <f t="shared" si="0"/>
        <v>0</v>
      </c>
      <c r="G41" s="14" t="str">
        <f t="shared" si="1"/>
        <v>Không XL</v>
      </c>
      <c r="H41" s="14">
        <f t="shared" si="2"/>
        <v>100</v>
      </c>
      <c r="I41" s="33" t="s">
        <v>119</v>
      </c>
      <c r="K41" s="59">
        <v>33</v>
      </c>
      <c r="L41" s="57"/>
      <c r="M41" s="57"/>
    </row>
    <row r="42" spans="1:13" x14ac:dyDescent="0.25">
      <c r="A42" s="16" t="s">
        <v>74</v>
      </c>
      <c r="B42" s="55" t="s">
        <v>286</v>
      </c>
      <c r="C42" s="56" t="s">
        <v>316</v>
      </c>
      <c r="D42" s="50" t="s">
        <v>99</v>
      </c>
      <c r="E42" s="34"/>
      <c r="F42" s="14">
        <f t="shared" si="0"/>
        <v>0</v>
      </c>
      <c r="G42" s="14" t="str">
        <f t="shared" si="1"/>
        <v>Không XL</v>
      </c>
      <c r="H42" s="14">
        <f t="shared" si="2"/>
        <v>100</v>
      </c>
      <c r="I42" s="33"/>
      <c r="K42" s="59">
        <v>33</v>
      </c>
      <c r="L42" s="57"/>
      <c r="M42" s="57"/>
    </row>
    <row r="43" spans="1:13" x14ac:dyDescent="0.25">
      <c r="A43" s="16" t="s">
        <v>75</v>
      </c>
      <c r="B43" s="55" t="s">
        <v>287</v>
      </c>
      <c r="C43" s="56" t="s">
        <v>317</v>
      </c>
      <c r="D43" s="50" t="s">
        <v>126</v>
      </c>
      <c r="E43" s="34"/>
      <c r="F43" s="14">
        <f t="shared" si="0"/>
        <v>0</v>
      </c>
      <c r="G43" s="14" t="str">
        <f t="shared" si="1"/>
        <v>Không XL</v>
      </c>
      <c r="H43" s="14">
        <f t="shared" si="2"/>
        <v>100</v>
      </c>
      <c r="I43" s="33"/>
      <c r="K43" s="59">
        <v>33</v>
      </c>
      <c r="L43" s="57"/>
      <c r="M43" s="57"/>
    </row>
    <row r="44" spans="1:13" x14ac:dyDescent="0.25">
      <c r="A44" s="16" t="s">
        <v>76</v>
      </c>
      <c r="B44" s="55" t="s">
        <v>288</v>
      </c>
      <c r="C44" s="56" t="s">
        <v>318</v>
      </c>
      <c r="D44" s="50" t="s">
        <v>104</v>
      </c>
      <c r="E44" s="34"/>
      <c r="F44" s="14">
        <f t="shared" si="0"/>
        <v>0</v>
      </c>
      <c r="G44" s="14" t="str">
        <f t="shared" si="1"/>
        <v>Không XL</v>
      </c>
      <c r="H44" s="14">
        <f t="shared" si="2"/>
        <v>100</v>
      </c>
      <c r="I44" s="33" t="s">
        <v>187</v>
      </c>
      <c r="K44" s="59">
        <v>33</v>
      </c>
      <c r="L44" s="57"/>
      <c r="M44" s="57"/>
    </row>
    <row r="45" spans="1:13" x14ac:dyDescent="0.25">
      <c r="A45" s="16" t="s">
        <v>77</v>
      </c>
      <c r="B45" s="55" t="s">
        <v>289</v>
      </c>
      <c r="C45" s="56" t="s">
        <v>319</v>
      </c>
      <c r="D45" s="50" t="s">
        <v>104</v>
      </c>
      <c r="E45" s="34"/>
      <c r="F45" s="14">
        <f t="shared" si="0"/>
        <v>0</v>
      </c>
      <c r="G45" s="14" t="str">
        <f t="shared" si="1"/>
        <v>Không XL</v>
      </c>
      <c r="H45" s="14">
        <f t="shared" si="2"/>
        <v>100</v>
      </c>
      <c r="I45" s="33"/>
      <c r="K45" s="59">
        <v>33</v>
      </c>
      <c r="L45" s="57"/>
      <c r="M45" s="57"/>
    </row>
    <row r="46" spans="1:13" x14ac:dyDescent="0.25">
      <c r="A46" s="16" t="s">
        <v>78</v>
      </c>
      <c r="B46" s="55" t="s">
        <v>290</v>
      </c>
      <c r="C46" s="56" t="s">
        <v>128</v>
      </c>
      <c r="D46" s="50" t="s">
        <v>104</v>
      </c>
      <c r="E46" s="34"/>
      <c r="F46" s="14">
        <f t="shared" si="0"/>
        <v>0</v>
      </c>
      <c r="G46" s="14" t="str">
        <f t="shared" si="1"/>
        <v>Không XL</v>
      </c>
      <c r="H46" s="14">
        <f t="shared" si="2"/>
        <v>100</v>
      </c>
      <c r="I46" s="33"/>
      <c r="K46" s="59">
        <v>33</v>
      </c>
      <c r="L46" s="57"/>
      <c r="M46" s="57"/>
    </row>
    <row r="47" spans="1:13" x14ac:dyDescent="0.25">
      <c r="A47" s="16" t="s">
        <v>79</v>
      </c>
      <c r="B47" s="55" t="s">
        <v>291</v>
      </c>
      <c r="C47" s="56" t="s">
        <v>320</v>
      </c>
      <c r="D47" s="50" t="s">
        <v>106</v>
      </c>
      <c r="E47" s="34"/>
      <c r="F47" s="14">
        <f t="shared" si="0"/>
        <v>0</v>
      </c>
      <c r="G47" s="14" t="str">
        <f t="shared" si="1"/>
        <v>Không XL</v>
      </c>
      <c r="H47" s="14">
        <f t="shared" si="2"/>
        <v>100</v>
      </c>
      <c r="I47" s="33"/>
      <c r="K47" s="59">
        <v>33</v>
      </c>
      <c r="L47" s="57"/>
      <c r="M47" s="57"/>
    </row>
    <row r="48" spans="1:13" x14ac:dyDescent="0.25">
      <c r="A48" s="16" t="s">
        <v>80</v>
      </c>
      <c r="B48" s="55" t="s">
        <v>292</v>
      </c>
      <c r="C48" s="56" t="s">
        <v>321</v>
      </c>
      <c r="D48" s="50" t="s">
        <v>328</v>
      </c>
      <c r="E48" s="34"/>
      <c r="F48" s="14">
        <f t="shared" si="0"/>
        <v>0</v>
      </c>
      <c r="G48" s="14" t="str">
        <f t="shared" si="1"/>
        <v>Không XL</v>
      </c>
      <c r="H48" s="14">
        <f t="shared" si="2"/>
        <v>100</v>
      </c>
      <c r="I48" s="33" t="s">
        <v>183</v>
      </c>
      <c r="K48" s="59">
        <v>33</v>
      </c>
      <c r="L48" s="57"/>
      <c r="M48" s="57"/>
    </row>
    <row r="49" spans="1:13" x14ac:dyDescent="0.25">
      <c r="A49" s="16" t="s">
        <v>81</v>
      </c>
      <c r="B49" s="55" t="s">
        <v>293</v>
      </c>
      <c r="C49" s="56" t="s">
        <v>105</v>
      </c>
      <c r="D49" s="50" t="s">
        <v>329</v>
      </c>
      <c r="E49" s="34"/>
      <c r="F49" s="14">
        <f t="shared" si="0"/>
        <v>0</v>
      </c>
      <c r="G49" s="14" t="str">
        <f t="shared" si="1"/>
        <v>Không XL</v>
      </c>
      <c r="H49" s="14">
        <f t="shared" si="2"/>
        <v>100</v>
      </c>
      <c r="I49" s="33"/>
      <c r="K49" s="59">
        <v>33</v>
      </c>
      <c r="L49" s="57"/>
      <c r="M49" s="57"/>
    </row>
    <row r="50" spans="1:13" x14ac:dyDescent="0.25">
      <c r="A50" s="16" t="s">
        <v>82</v>
      </c>
      <c r="B50" s="55" t="s">
        <v>294</v>
      </c>
      <c r="C50" s="56" t="s">
        <v>322</v>
      </c>
      <c r="D50" s="50" t="s">
        <v>156</v>
      </c>
      <c r="E50" s="34"/>
      <c r="F50" s="14">
        <f t="shared" si="0"/>
        <v>0</v>
      </c>
      <c r="G50" s="14" t="str">
        <f t="shared" si="1"/>
        <v>Không XL</v>
      </c>
      <c r="H50" s="14">
        <f t="shared" si="2"/>
        <v>100</v>
      </c>
      <c r="I50" s="33"/>
      <c r="K50" s="59">
        <v>33</v>
      </c>
      <c r="L50" s="57"/>
      <c r="M50" s="57"/>
    </row>
    <row r="51" spans="1:13" x14ac:dyDescent="0.25">
      <c r="A51" s="16" t="s">
        <v>83</v>
      </c>
      <c r="B51" s="55" t="s">
        <v>295</v>
      </c>
      <c r="C51" s="56" t="s">
        <v>127</v>
      </c>
      <c r="D51" s="50" t="s">
        <v>157</v>
      </c>
      <c r="E51" s="34"/>
      <c r="F51" s="14">
        <f t="shared" si="0"/>
        <v>0</v>
      </c>
      <c r="G51" s="14" t="str">
        <f t="shared" si="1"/>
        <v>Không XL</v>
      </c>
      <c r="H51" s="14">
        <f t="shared" si="2"/>
        <v>100</v>
      </c>
      <c r="I51" s="33"/>
      <c r="K51" s="59">
        <v>33</v>
      </c>
      <c r="L51" s="57"/>
      <c r="M51" s="57"/>
    </row>
    <row r="52" spans="1:13" x14ac:dyDescent="0.25">
      <c r="A52" s="16" t="s">
        <v>84</v>
      </c>
      <c r="B52" s="55" t="s">
        <v>296</v>
      </c>
      <c r="C52" s="56" t="s">
        <v>211</v>
      </c>
      <c r="D52" s="50" t="s">
        <v>330</v>
      </c>
      <c r="E52" s="34"/>
      <c r="F52" s="14">
        <f t="shared" si="0"/>
        <v>0</v>
      </c>
      <c r="G52" s="14" t="str">
        <f t="shared" si="1"/>
        <v>Không XL</v>
      </c>
      <c r="H52" s="14">
        <f t="shared" si="2"/>
        <v>100</v>
      </c>
      <c r="I52" s="33"/>
      <c r="K52" s="59">
        <v>33</v>
      </c>
      <c r="L52" s="57"/>
      <c r="M52" s="57"/>
    </row>
    <row r="53" spans="1:13" x14ac:dyDescent="0.25">
      <c r="A53" s="16" t="s">
        <v>85</v>
      </c>
      <c r="B53" s="55" t="s">
        <v>297</v>
      </c>
      <c r="C53" s="56" t="s">
        <v>323</v>
      </c>
      <c r="D53" s="50" t="s">
        <v>113</v>
      </c>
      <c r="E53" s="34"/>
      <c r="F53" s="14">
        <f t="shared" si="0"/>
        <v>0</v>
      </c>
      <c r="G53" s="14" t="str">
        <f t="shared" si="1"/>
        <v>Không XL</v>
      </c>
      <c r="H53" s="14">
        <f t="shared" si="2"/>
        <v>100</v>
      </c>
      <c r="I53" s="33"/>
      <c r="K53" s="59">
        <v>33</v>
      </c>
      <c r="L53" s="57"/>
      <c r="M53" s="57"/>
    </row>
    <row r="54" spans="1:13" ht="10.5" customHeight="1" x14ac:dyDescent="0.25">
      <c r="K54" s="57"/>
      <c r="L54" s="57"/>
      <c r="M54" s="57"/>
    </row>
    <row r="55" spans="1:13" s="3" customFormat="1" ht="26.25" customHeight="1" x14ac:dyDescent="0.25">
      <c r="B55" s="1" t="s">
        <v>29</v>
      </c>
      <c r="E55" s="26"/>
      <c r="F55" s="26"/>
      <c r="G55" s="26"/>
    </row>
    <row r="56" spans="1:13" s="3" customFormat="1" ht="31.5" x14ac:dyDescent="0.25">
      <c r="B56" s="23"/>
      <c r="C56" s="68" t="s">
        <v>30</v>
      </c>
      <c r="D56" s="69"/>
      <c r="E56" s="25" t="s">
        <v>31</v>
      </c>
      <c r="F56" s="25" t="s">
        <v>32</v>
      </c>
      <c r="G56" s="26"/>
    </row>
    <row r="57" spans="1:13" s="3" customFormat="1" ht="15.75" x14ac:dyDescent="0.25">
      <c r="C57" s="22" t="s">
        <v>33</v>
      </c>
      <c r="D57" s="21"/>
      <c r="E57" s="15">
        <f>COUNTIF($G$21:$G$53,"Xuất sắc")</f>
        <v>0</v>
      </c>
      <c r="F57" s="32">
        <f>E57/$E$63</f>
        <v>0</v>
      </c>
      <c r="G57" s="26"/>
    </row>
    <row r="58" spans="1:13" s="3" customFormat="1" ht="15.75" x14ac:dyDescent="0.25">
      <c r="C58" s="22" t="s">
        <v>34</v>
      </c>
      <c r="D58" s="21"/>
      <c r="E58" s="15">
        <f>COUNTIF($G$21:$G$53,"Tốt")</f>
        <v>0</v>
      </c>
      <c r="F58" s="32">
        <f t="shared" ref="F58:F62" si="3">E58/$E$63</f>
        <v>0</v>
      </c>
      <c r="G58" s="26"/>
    </row>
    <row r="59" spans="1:13" s="3" customFormat="1" ht="15.75" x14ac:dyDescent="0.25">
      <c r="C59" s="22" t="s">
        <v>35</v>
      </c>
      <c r="D59" s="21"/>
      <c r="E59" s="15">
        <f>COUNTIF($G$21:$G$53,"Khá")</f>
        <v>0</v>
      </c>
      <c r="F59" s="32">
        <f t="shared" si="3"/>
        <v>0</v>
      </c>
      <c r="G59" s="26"/>
    </row>
    <row r="60" spans="1:13" s="3" customFormat="1" ht="15.75" x14ac:dyDescent="0.25">
      <c r="C60" s="22" t="s">
        <v>36</v>
      </c>
      <c r="D60" s="21"/>
      <c r="E60" s="15">
        <f>COUNTIF($G$21:$G$53,"TB")</f>
        <v>0</v>
      </c>
      <c r="F60" s="32">
        <f t="shared" si="3"/>
        <v>0</v>
      </c>
      <c r="G60" s="26"/>
    </row>
    <row r="61" spans="1:13" s="3" customFormat="1" ht="15.75" x14ac:dyDescent="0.25">
      <c r="C61" s="22" t="s">
        <v>37</v>
      </c>
      <c r="D61" s="21"/>
      <c r="E61" s="15">
        <f>COUNTIF($G$21:$G$53,"Yếu")</f>
        <v>0</v>
      </c>
      <c r="F61" s="32">
        <f t="shared" si="3"/>
        <v>0</v>
      </c>
      <c r="G61" s="26"/>
    </row>
    <row r="62" spans="1:13" s="3" customFormat="1" ht="15.75" x14ac:dyDescent="0.25">
      <c r="C62" s="22" t="s">
        <v>53</v>
      </c>
      <c r="D62" s="21"/>
      <c r="E62" s="15">
        <f>COUNTIF($G$21:$G$53,"Không XL")</f>
        <v>33</v>
      </c>
      <c r="F62" s="32">
        <f t="shared" si="3"/>
        <v>1</v>
      </c>
      <c r="G62" s="26"/>
    </row>
    <row r="63" spans="1:13" x14ac:dyDescent="0.25">
      <c r="E63" s="31">
        <f>SUM(E57:E62)</f>
        <v>33</v>
      </c>
    </row>
    <row r="64" spans="1:13" ht="57" customHeight="1" x14ac:dyDescent="0.25">
      <c r="A64" s="74" t="s">
        <v>38</v>
      </c>
      <c r="B64" s="74"/>
      <c r="C64" s="74"/>
      <c r="D64" s="74"/>
      <c r="E64" s="74"/>
      <c r="F64" s="74"/>
      <c r="G64" s="74"/>
      <c r="H64" s="74"/>
      <c r="I64" s="74"/>
      <c r="J64" s="9"/>
    </row>
    <row r="66" spans="1:9" s="6" customFormat="1" x14ac:dyDescent="0.25">
      <c r="B66" s="67" t="s">
        <v>39</v>
      </c>
      <c r="C66" s="67"/>
      <c r="D66" s="67"/>
      <c r="E66" s="67"/>
      <c r="F66" s="67" t="s">
        <v>40</v>
      </c>
      <c r="G66" s="67"/>
      <c r="H66" s="67"/>
      <c r="I66" s="67"/>
    </row>
    <row r="71" spans="1:9" x14ac:dyDescent="0.25">
      <c r="B71" s="82" t="s">
        <v>823</v>
      </c>
      <c r="C71" s="82"/>
      <c r="D71" s="82"/>
      <c r="E71" s="82"/>
      <c r="F71" s="82" t="s">
        <v>231</v>
      </c>
      <c r="G71" s="82"/>
      <c r="H71" s="82"/>
      <c r="I71" s="82"/>
    </row>
    <row r="72" spans="1:9" x14ac:dyDescent="0.25">
      <c r="B72" s="45"/>
      <c r="C72" s="45"/>
      <c r="D72" s="45"/>
      <c r="E72" s="45"/>
      <c r="F72" s="45"/>
      <c r="G72" s="45"/>
      <c r="H72" s="45"/>
      <c r="I72" s="45"/>
    </row>
    <row r="73" spans="1:9" x14ac:dyDescent="0.25">
      <c r="A73" s="83" t="s">
        <v>41</v>
      </c>
      <c r="B73" s="83"/>
      <c r="C73" s="83"/>
      <c r="D73" s="83"/>
      <c r="E73" s="83"/>
      <c r="F73" s="83"/>
      <c r="G73" s="83"/>
      <c r="H73" s="83"/>
      <c r="I73" s="83"/>
    </row>
    <row r="74" spans="1:9" ht="89.25" customHeight="1" x14ac:dyDescent="0.25">
      <c r="A74" s="76" t="s">
        <v>234</v>
      </c>
      <c r="B74" s="77"/>
      <c r="C74" s="77"/>
      <c r="D74" s="77"/>
      <c r="E74" s="77"/>
      <c r="F74" s="77"/>
      <c r="G74" s="77"/>
      <c r="H74" s="77"/>
      <c r="I74" s="77"/>
    </row>
    <row r="76" spans="1:9" x14ac:dyDescent="0.25">
      <c r="I76" s="13" t="s">
        <v>226</v>
      </c>
    </row>
    <row r="77" spans="1:9" x14ac:dyDescent="0.25">
      <c r="F77" s="67" t="s">
        <v>122</v>
      </c>
      <c r="G77" s="67"/>
      <c r="H77" s="67"/>
    </row>
    <row r="83" spans="5:8" x14ac:dyDescent="0.25">
      <c r="E83" s="1"/>
      <c r="F83" s="67" t="s">
        <v>55</v>
      </c>
      <c r="G83" s="67"/>
      <c r="H83" s="67"/>
    </row>
  </sheetData>
  <mergeCells count="24">
    <mergeCell ref="A5:I5"/>
    <mergeCell ref="A1:D1"/>
    <mergeCell ref="A2:D2"/>
    <mergeCell ref="E2:H2"/>
    <mergeCell ref="A3:D3"/>
    <mergeCell ref="F3:I3"/>
    <mergeCell ref="A17:I17"/>
    <mergeCell ref="A19:A20"/>
    <mergeCell ref="B19:B20"/>
    <mergeCell ref="C19:D20"/>
    <mergeCell ref="E19:E20"/>
    <mergeCell ref="F19:H19"/>
    <mergeCell ref="I19:I20"/>
    <mergeCell ref="A73:I73"/>
    <mergeCell ref="A74:I74"/>
    <mergeCell ref="F77:H77"/>
    <mergeCell ref="F83:H83"/>
    <mergeCell ref="K19:K20"/>
    <mergeCell ref="C56:D56"/>
    <mergeCell ref="A64:I64"/>
    <mergeCell ref="B66:E66"/>
    <mergeCell ref="F66:I66"/>
    <mergeCell ref="B71:E71"/>
    <mergeCell ref="F71:I71"/>
  </mergeCells>
  <phoneticPr fontId="11" type="noConversion"/>
  <pageMargins left="0.27" right="0.22" top="0.18" bottom="0.38" header="0.16" footer="0.19"/>
  <pageSetup paperSize="9" orientation="portrait" r:id="rId1"/>
  <headerFooter>
    <oddFooter>&amp;C&amp;P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opLeftCell="A61" workbookViewId="0">
      <selection activeCell="K93" sqref="K93"/>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38" customWidth="1"/>
    <col min="6" max="6" width="9.140625" style="38"/>
    <col min="7" max="7" width="12.140625" style="38" customWidth="1"/>
    <col min="8" max="8" width="8.7109375" style="1" customWidth="1"/>
    <col min="9" max="9" width="14.7109375" style="1" customWidth="1"/>
    <col min="10" max="16384" width="9.140625" style="1"/>
  </cols>
  <sheetData>
    <row r="1" spans="1:9" s="3" customFormat="1" ht="15.75" x14ac:dyDescent="0.25">
      <c r="A1" s="65" t="s">
        <v>2</v>
      </c>
      <c r="B1" s="65"/>
      <c r="C1" s="65"/>
      <c r="D1" s="65"/>
      <c r="E1" s="19" t="s">
        <v>0</v>
      </c>
      <c r="F1" s="19"/>
      <c r="G1" s="19"/>
      <c r="H1" s="19"/>
      <c r="I1" s="19"/>
    </row>
    <row r="2" spans="1:9" s="3" customFormat="1" x14ac:dyDescent="0.25">
      <c r="A2" s="65" t="s">
        <v>3</v>
      </c>
      <c r="B2" s="65"/>
      <c r="C2" s="65"/>
      <c r="D2" s="65"/>
      <c r="E2" s="67" t="s">
        <v>1</v>
      </c>
      <c r="F2" s="67"/>
      <c r="G2" s="67"/>
      <c r="H2" s="67"/>
      <c r="I2" s="6"/>
    </row>
    <row r="3" spans="1:9" s="3" customFormat="1" x14ac:dyDescent="0.25">
      <c r="A3" s="66" t="s">
        <v>54</v>
      </c>
      <c r="B3" s="66"/>
      <c r="C3" s="66"/>
      <c r="D3" s="66"/>
      <c r="E3" s="19"/>
      <c r="F3" s="67"/>
      <c r="G3" s="67"/>
      <c r="H3" s="67"/>
      <c r="I3" s="67"/>
    </row>
    <row r="4" spans="1:9" s="3" customFormat="1" x14ac:dyDescent="0.25">
      <c r="A4" s="40"/>
      <c r="B4" s="40"/>
      <c r="C4" s="40"/>
      <c r="D4" s="40"/>
      <c r="E4" s="40"/>
      <c r="F4" s="37"/>
      <c r="G4" s="37"/>
      <c r="H4" s="37"/>
      <c r="I4" s="37"/>
    </row>
    <row r="5" spans="1:9" x14ac:dyDescent="0.25">
      <c r="A5" s="67" t="s">
        <v>4</v>
      </c>
      <c r="B5" s="67"/>
      <c r="C5" s="67"/>
      <c r="D5" s="67"/>
      <c r="E5" s="67"/>
      <c r="F5" s="67"/>
      <c r="G5" s="67"/>
      <c r="H5" s="67"/>
      <c r="I5" s="67"/>
    </row>
    <row r="6" spans="1:9" s="6" customFormat="1" x14ac:dyDescent="0.25">
      <c r="B6" s="8" t="s">
        <v>821</v>
      </c>
      <c r="C6" s="6" t="s">
        <v>833</v>
      </c>
      <c r="D6" s="20" t="s">
        <v>832</v>
      </c>
      <c r="F6" s="20" t="s">
        <v>120</v>
      </c>
    </row>
    <row r="7" spans="1:9" s="6" customFormat="1" ht="5.25" customHeight="1" x14ac:dyDescent="0.25">
      <c r="E7" s="37"/>
      <c r="F7" s="37"/>
      <c r="G7" s="37"/>
    </row>
    <row r="8" spans="1:9" x14ac:dyDescent="0.25">
      <c r="A8" s="8" t="s">
        <v>7</v>
      </c>
      <c r="B8" s="1" t="s">
        <v>134</v>
      </c>
    </row>
    <row r="9" spans="1:9" x14ac:dyDescent="0.25">
      <c r="A9" s="8" t="s">
        <v>10</v>
      </c>
      <c r="B9" s="6" t="s">
        <v>859</v>
      </c>
    </row>
    <row r="10" spans="1:9" x14ac:dyDescent="0.25">
      <c r="A10" s="8" t="s">
        <v>11</v>
      </c>
      <c r="B10" s="6" t="s">
        <v>12</v>
      </c>
    </row>
    <row r="11" spans="1:9" x14ac:dyDescent="0.25">
      <c r="A11" s="8"/>
      <c r="B11" s="1" t="s">
        <v>826</v>
      </c>
    </row>
    <row r="12" spans="1:9" x14ac:dyDescent="0.25">
      <c r="A12" s="8"/>
      <c r="B12" s="1" t="s">
        <v>836</v>
      </c>
    </row>
    <row r="13" spans="1:9" x14ac:dyDescent="0.25">
      <c r="A13" s="8"/>
      <c r="B13" s="1" t="s">
        <v>834</v>
      </c>
    </row>
    <row r="14" spans="1:9" x14ac:dyDescent="0.25">
      <c r="A14" s="8"/>
      <c r="B14" s="1" t="s">
        <v>835</v>
      </c>
    </row>
    <row r="15" spans="1:9" x14ac:dyDescent="0.25">
      <c r="A15" s="8"/>
      <c r="B15" s="1" t="s">
        <v>121</v>
      </c>
    </row>
    <row r="16" spans="1:9" x14ac:dyDescent="0.25">
      <c r="A16" s="8" t="s">
        <v>19</v>
      </c>
      <c r="B16" s="6" t="s">
        <v>18</v>
      </c>
    </row>
    <row r="17" spans="1:13" x14ac:dyDescent="0.25">
      <c r="A17" s="74" t="s">
        <v>20</v>
      </c>
      <c r="B17" s="74"/>
      <c r="C17" s="74"/>
      <c r="D17" s="74"/>
      <c r="E17" s="74"/>
      <c r="F17" s="74"/>
      <c r="G17" s="74"/>
      <c r="H17" s="74"/>
      <c r="I17" s="74"/>
      <c r="J17" s="9"/>
    </row>
    <row r="18" spans="1:13" ht="1.5" customHeight="1" x14ac:dyDescent="0.25">
      <c r="A18" s="7"/>
    </row>
    <row r="19" spans="1:13" ht="49.5" x14ac:dyDescent="0.25">
      <c r="A19" s="72" t="s">
        <v>21</v>
      </c>
      <c r="B19" s="72" t="s">
        <v>22</v>
      </c>
      <c r="C19" s="78" t="s">
        <v>23</v>
      </c>
      <c r="D19" s="79"/>
      <c r="E19" s="70" t="s">
        <v>24</v>
      </c>
      <c r="F19" s="72" t="s">
        <v>25</v>
      </c>
      <c r="G19" s="72"/>
      <c r="H19" s="72"/>
      <c r="I19" s="73" t="s">
        <v>28</v>
      </c>
      <c r="K19" s="75" t="s">
        <v>89</v>
      </c>
      <c r="M19" s="30" t="s">
        <v>90</v>
      </c>
    </row>
    <row r="20" spans="1:13" x14ac:dyDescent="0.25">
      <c r="A20" s="72"/>
      <c r="B20" s="72"/>
      <c r="C20" s="80"/>
      <c r="D20" s="81"/>
      <c r="E20" s="71"/>
      <c r="F20" s="41" t="s">
        <v>26</v>
      </c>
      <c r="G20" s="41" t="s">
        <v>27</v>
      </c>
      <c r="H20" s="41" t="s">
        <v>91</v>
      </c>
      <c r="I20" s="73"/>
      <c r="K20" s="75"/>
      <c r="M20" s="1">
        <v>50</v>
      </c>
    </row>
    <row r="21" spans="1:13" x14ac:dyDescent="0.25">
      <c r="A21" s="16" t="s">
        <v>46</v>
      </c>
      <c r="B21" s="54" t="s">
        <v>332</v>
      </c>
      <c r="C21" s="51" t="s">
        <v>333</v>
      </c>
      <c r="D21" s="50" t="s">
        <v>163</v>
      </c>
      <c r="E21" s="34"/>
      <c r="F21" s="14">
        <f>E21</f>
        <v>0</v>
      </c>
      <c r="G21" s="14" t="str">
        <f>IF(AND(F21&gt;=90),"Xuất sắc",IF(AND(F21&gt;=80),"Tốt",IF(AND(F21&gt;=70),"Khá",IF(AND(F21&gt;=60),"TB",IF(AND(F21&gt;=50),"TB",IF(AND(F21&lt;50),IF(AND(F21&gt;0),"Yếu",IF(AND(F21=0),"Không XL"," "))))))))</f>
        <v>Không XL</v>
      </c>
      <c r="H21" s="14">
        <f>K21/$M$20*100</f>
        <v>100</v>
      </c>
      <c r="I21" s="33"/>
      <c r="K21" s="29">
        <v>50</v>
      </c>
    </row>
    <row r="22" spans="1:13" x14ac:dyDescent="0.25">
      <c r="A22" s="16" t="s">
        <v>47</v>
      </c>
      <c r="B22" s="54" t="s">
        <v>334</v>
      </c>
      <c r="C22" s="53" t="s">
        <v>335</v>
      </c>
      <c r="D22" s="50" t="s">
        <v>163</v>
      </c>
      <c r="E22" s="34"/>
      <c r="F22" s="14">
        <f t="shared" ref="F22:F70" si="0">E22</f>
        <v>0</v>
      </c>
      <c r="G22" s="14" t="str">
        <f t="shared" ref="G22:G70" si="1">IF(AND(F22&gt;=90),"Xuất sắc",IF(AND(F22&gt;=80),"Tốt",IF(AND(F22&gt;=70),"Khá",IF(AND(F22&gt;=60),"TB",IF(AND(F22&gt;=50),"TB",IF(AND(F22&lt;50),IF(AND(F22&gt;0),"Yếu",IF(AND(F22=0),"Không XL"," "))))))))</f>
        <v>Không XL</v>
      </c>
      <c r="H22" s="14">
        <f t="shared" ref="H22:H70" si="2">K22/$M$20*100</f>
        <v>100</v>
      </c>
      <c r="I22" s="33"/>
      <c r="K22" s="29">
        <v>50</v>
      </c>
    </row>
    <row r="23" spans="1:13" x14ac:dyDescent="0.25">
      <c r="A23" s="16" t="s">
        <v>48</v>
      </c>
      <c r="B23" s="54" t="s">
        <v>336</v>
      </c>
      <c r="C23" s="53" t="s">
        <v>337</v>
      </c>
      <c r="D23" s="50" t="s">
        <v>93</v>
      </c>
      <c r="E23" s="34"/>
      <c r="F23" s="14">
        <f t="shared" si="0"/>
        <v>0</v>
      </c>
      <c r="G23" s="14" t="str">
        <f t="shared" si="1"/>
        <v>Không XL</v>
      </c>
      <c r="H23" s="14">
        <f t="shared" si="2"/>
        <v>100</v>
      </c>
      <c r="I23" s="33"/>
      <c r="K23" s="29">
        <v>50</v>
      </c>
    </row>
    <row r="24" spans="1:13" x14ac:dyDescent="0.25">
      <c r="A24" s="16" t="s">
        <v>49</v>
      </c>
      <c r="B24" s="54" t="s">
        <v>338</v>
      </c>
      <c r="C24" s="53" t="s">
        <v>339</v>
      </c>
      <c r="D24" s="50" t="s">
        <v>93</v>
      </c>
      <c r="E24" s="34"/>
      <c r="F24" s="14">
        <f t="shared" si="0"/>
        <v>0</v>
      </c>
      <c r="G24" s="14" t="str">
        <f t="shared" si="1"/>
        <v>Không XL</v>
      </c>
      <c r="H24" s="14">
        <f t="shared" si="2"/>
        <v>100</v>
      </c>
      <c r="I24" s="33"/>
      <c r="K24" s="29">
        <v>50</v>
      </c>
    </row>
    <row r="25" spans="1:13" x14ac:dyDescent="0.25">
      <c r="A25" s="16" t="s">
        <v>57</v>
      </c>
      <c r="B25" s="54" t="s">
        <v>340</v>
      </c>
      <c r="C25" s="53" t="s">
        <v>128</v>
      </c>
      <c r="D25" s="50" t="s">
        <v>93</v>
      </c>
      <c r="E25" s="34"/>
      <c r="F25" s="14">
        <f t="shared" si="0"/>
        <v>0</v>
      </c>
      <c r="G25" s="14" t="str">
        <f t="shared" si="1"/>
        <v>Không XL</v>
      </c>
      <c r="H25" s="14">
        <f t="shared" si="2"/>
        <v>100</v>
      </c>
      <c r="I25" s="33"/>
      <c r="K25" s="29">
        <v>50</v>
      </c>
    </row>
    <row r="26" spans="1:13" x14ac:dyDescent="0.25">
      <c r="A26" s="16" t="s">
        <v>58</v>
      </c>
      <c r="B26" s="54" t="s">
        <v>341</v>
      </c>
      <c r="C26" s="53" t="s">
        <v>342</v>
      </c>
      <c r="D26" s="50" t="s">
        <v>93</v>
      </c>
      <c r="E26" s="34"/>
      <c r="F26" s="42">
        <f t="shared" si="0"/>
        <v>0</v>
      </c>
      <c r="G26" s="42" t="str">
        <f t="shared" si="1"/>
        <v>Không XL</v>
      </c>
      <c r="H26" s="42">
        <f t="shared" si="2"/>
        <v>100</v>
      </c>
      <c r="I26" s="43"/>
      <c r="K26" s="29">
        <v>50</v>
      </c>
    </row>
    <row r="27" spans="1:13" x14ac:dyDescent="0.25">
      <c r="A27" s="16" t="s">
        <v>59</v>
      </c>
      <c r="B27" s="54" t="s">
        <v>343</v>
      </c>
      <c r="C27" s="53" t="s">
        <v>344</v>
      </c>
      <c r="D27" s="50" t="s">
        <v>149</v>
      </c>
      <c r="E27" s="34"/>
      <c r="F27" s="14">
        <f t="shared" si="0"/>
        <v>0</v>
      </c>
      <c r="G27" s="14" t="str">
        <f t="shared" si="1"/>
        <v>Không XL</v>
      </c>
      <c r="H27" s="14">
        <f t="shared" si="2"/>
        <v>100</v>
      </c>
      <c r="I27" s="33"/>
      <c r="K27" s="29">
        <v>50</v>
      </c>
    </row>
    <row r="28" spans="1:13" x14ac:dyDescent="0.25">
      <c r="A28" s="16" t="s">
        <v>60</v>
      </c>
      <c r="B28" s="54" t="s">
        <v>345</v>
      </c>
      <c r="C28" s="53" t="s">
        <v>244</v>
      </c>
      <c r="D28" s="50" t="s">
        <v>245</v>
      </c>
      <c r="E28" s="34"/>
      <c r="F28" s="14">
        <f t="shared" si="0"/>
        <v>0</v>
      </c>
      <c r="G28" s="14" t="str">
        <f t="shared" si="1"/>
        <v>Không XL</v>
      </c>
      <c r="H28" s="14">
        <f t="shared" si="2"/>
        <v>100</v>
      </c>
      <c r="I28" s="33"/>
      <c r="K28" s="29">
        <v>50</v>
      </c>
    </row>
    <row r="29" spans="1:13" x14ac:dyDescent="0.25">
      <c r="A29" s="16" t="s">
        <v>61</v>
      </c>
      <c r="B29" s="54" t="s">
        <v>346</v>
      </c>
      <c r="C29" s="53" t="s">
        <v>173</v>
      </c>
      <c r="D29" s="50" t="s">
        <v>150</v>
      </c>
      <c r="E29" s="34"/>
      <c r="F29" s="14">
        <f t="shared" si="0"/>
        <v>0</v>
      </c>
      <c r="G29" s="14" t="str">
        <f t="shared" si="1"/>
        <v>Không XL</v>
      </c>
      <c r="H29" s="14">
        <f t="shared" si="2"/>
        <v>100</v>
      </c>
      <c r="I29" s="33"/>
      <c r="K29" s="29">
        <v>50</v>
      </c>
    </row>
    <row r="30" spans="1:13" x14ac:dyDescent="0.25">
      <c r="A30" s="16" t="s">
        <v>62</v>
      </c>
      <c r="B30" s="54" t="s">
        <v>347</v>
      </c>
      <c r="C30" s="53" t="s">
        <v>348</v>
      </c>
      <c r="D30" s="50" t="s">
        <v>150</v>
      </c>
      <c r="E30" s="34"/>
      <c r="F30" s="14">
        <f t="shared" si="0"/>
        <v>0</v>
      </c>
      <c r="G30" s="14" t="str">
        <f t="shared" si="1"/>
        <v>Không XL</v>
      </c>
      <c r="H30" s="14">
        <f t="shared" si="2"/>
        <v>100</v>
      </c>
      <c r="I30" s="33"/>
      <c r="K30" s="29">
        <v>50</v>
      </c>
    </row>
    <row r="31" spans="1:13" x14ac:dyDescent="0.25">
      <c r="A31" s="16" t="s">
        <v>63</v>
      </c>
      <c r="B31" s="54" t="s">
        <v>349</v>
      </c>
      <c r="C31" s="53" t="s">
        <v>350</v>
      </c>
      <c r="D31" s="50" t="s">
        <v>326</v>
      </c>
      <c r="E31" s="34"/>
      <c r="F31" s="14">
        <f t="shared" si="0"/>
        <v>0</v>
      </c>
      <c r="G31" s="14" t="str">
        <f t="shared" si="1"/>
        <v>Không XL</v>
      </c>
      <c r="H31" s="14">
        <f t="shared" si="2"/>
        <v>100</v>
      </c>
      <c r="I31" s="33"/>
      <c r="K31" s="29">
        <v>50</v>
      </c>
    </row>
    <row r="32" spans="1:13" x14ac:dyDescent="0.25">
      <c r="A32" s="16" t="s">
        <v>64</v>
      </c>
      <c r="B32" s="54" t="s">
        <v>351</v>
      </c>
      <c r="C32" s="53" t="s">
        <v>50</v>
      </c>
      <c r="D32" s="50" t="s">
        <v>129</v>
      </c>
      <c r="E32" s="34"/>
      <c r="F32" s="14">
        <f t="shared" si="0"/>
        <v>0</v>
      </c>
      <c r="G32" s="14" t="str">
        <f t="shared" si="1"/>
        <v>Không XL</v>
      </c>
      <c r="H32" s="14">
        <f t="shared" si="2"/>
        <v>100</v>
      </c>
      <c r="I32" s="33"/>
      <c r="K32" s="29">
        <v>50</v>
      </c>
    </row>
    <row r="33" spans="1:11" x14ac:dyDescent="0.25">
      <c r="A33" s="16" t="s">
        <v>65</v>
      </c>
      <c r="B33" s="54" t="s">
        <v>352</v>
      </c>
      <c r="C33" s="53" t="s">
        <v>178</v>
      </c>
      <c r="D33" s="50" t="s">
        <v>151</v>
      </c>
      <c r="E33" s="34"/>
      <c r="F33" s="14">
        <f t="shared" si="0"/>
        <v>0</v>
      </c>
      <c r="G33" s="14" t="str">
        <f t="shared" si="1"/>
        <v>Không XL</v>
      </c>
      <c r="H33" s="14">
        <f t="shared" si="2"/>
        <v>100</v>
      </c>
      <c r="I33" s="33" t="s">
        <v>119</v>
      </c>
      <c r="K33" s="29">
        <v>50</v>
      </c>
    </row>
    <row r="34" spans="1:11" x14ac:dyDescent="0.25">
      <c r="A34" s="16" t="s">
        <v>66</v>
      </c>
      <c r="B34" s="54" t="s">
        <v>353</v>
      </c>
      <c r="C34" s="53" t="s">
        <v>128</v>
      </c>
      <c r="D34" s="50" t="s">
        <v>172</v>
      </c>
      <c r="E34" s="34"/>
      <c r="F34" s="14">
        <f t="shared" si="0"/>
        <v>0</v>
      </c>
      <c r="G34" s="14" t="str">
        <f t="shared" si="1"/>
        <v>Không XL</v>
      </c>
      <c r="H34" s="14">
        <f t="shared" si="2"/>
        <v>100</v>
      </c>
      <c r="I34" s="33"/>
      <c r="K34" s="29">
        <v>50</v>
      </c>
    </row>
    <row r="35" spans="1:11" x14ac:dyDescent="0.25">
      <c r="A35" s="16" t="s">
        <v>67</v>
      </c>
      <c r="B35" s="54" t="s">
        <v>354</v>
      </c>
      <c r="C35" s="53" t="s">
        <v>355</v>
      </c>
      <c r="D35" s="50" t="s">
        <v>164</v>
      </c>
      <c r="E35" s="34"/>
      <c r="F35" s="14">
        <f t="shared" si="0"/>
        <v>0</v>
      </c>
      <c r="G35" s="14" t="str">
        <f t="shared" si="1"/>
        <v>Không XL</v>
      </c>
      <c r="H35" s="14">
        <f t="shared" si="2"/>
        <v>100</v>
      </c>
      <c r="I35" s="33"/>
      <c r="K35" s="29">
        <v>50</v>
      </c>
    </row>
    <row r="36" spans="1:11" ht="17.25" customHeight="1" x14ac:dyDescent="0.25">
      <c r="A36" s="16" t="s">
        <v>68</v>
      </c>
      <c r="B36" s="54" t="s">
        <v>356</v>
      </c>
      <c r="C36" s="53" t="s">
        <v>357</v>
      </c>
      <c r="D36" s="50" t="s">
        <v>418</v>
      </c>
      <c r="E36" s="34"/>
      <c r="F36" s="14">
        <f t="shared" si="0"/>
        <v>0</v>
      </c>
      <c r="G36" s="14" t="str">
        <f t="shared" si="1"/>
        <v>Không XL</v>
      </c>
      <c r="H36" s="14">
        <f t="shared" si="2"/>
        <v>100</v>
      </c>
      <c r="I36" s="33"/>
      <c r="K36" s="29">
        <v>50</v>
      </c>
    </row>
    <row r="37" spans="1:11" x14ac:dyDescent="0.25">
      <c r="A37" s="16" t="s">
        <v>69</v>
      </c>
      <c r="B37" s="54" t="s">
        <v>358</v>
      </c>
      <c r="C37" s="53" t="s">
        <v>105</v>
      </c>
      <c r="D37" s="50" t="s">
        <v>418</v>
      </c>
      <c r="E37" s="34"/>
      <c r="F37" s="14">
        <f t="shared" si="0"/>
        <v>0</v>
      </c>
      <c r="G37" s="14" t="str">
        <f t="shared" si="1"/>
        <v>Không XL</v>
      </c>
      <c r="H37" s="14">
        <f t="shared" si="2"/>
        <v>100</v>
      </c>
      <c r="I37" s="33"/>
      <c r="K37" s="29">
        <v>50</v>
      </c>
    </row>
    <row r="38" spans="1:11" x14ac:dyDescent="0.25">
      <c r="A38" s="16" t="s">
        <v>70</v>
      </c>
      <c r="B38" s="54" t="s">
        <v>359</v>
      </c>
      <c r="C38" s="53" t="s">
        <v>127</v>
      </c>
      <c r="D38" s="50" t="s">
        <v>419</v>
      </c>
      <c r="E38" s="34"/>
      <c r="F38" s="14">
        <f t="shared" si="0"/>
        <v>0</v>
      </c>
      <c r="G38" s="14" t="str">
        <f t="shared" si="1"/>
        <v>Không XL</v>
      </c>
      <c r="H38" s="14">
        <f t="shared" si="2"/>
        <v>100</v>
      </c>
      <c r="I38" s="33"/>
      <c r="K38" s="29">
        <v>50</v>
      </c>
    </row>
    <row r="39" spans="1:11" x14ac:dyDescent="0.25">
      <c r="A39" s="16" t="s">
        <v>71</v>
      </c>
      <c r="B39" s="54" t="s">
        <v>360</v>
      </c>
      <c r="C39" s="53" t="s">
        <v>361</v>
      </c>
      <c r="D39" s="50" t="s">
        <v>96</v>
      </c>
      <c r="E39" s="34"/>
      <c r="F39" s="14">
        <f t="shared" si="0"/>
        <v>0</v>
      </c>
      <c r="G39" s="14" t="str">
        <f t="shared" si="1"/>
        <v>Không XL</v>
      </c>
      <c r="H39" s="14">
        <f t="shared" si="2"/>
        <v>100</v>
      </c>
      <c r="I39" s="33"/>
      <c r="K39" s="29">
        <v>50</v>
      </c>
    </row>
    <row r="40" spans="1:11" x14ac:dyDescent="0.25">
      <c r="A40" s="16" t="s">
        <v>72</v>
      </c>
      <c r="B40" s="54" t="s">
        <v>362</v>
      </c>
      <c r="C40" s="53" t="s">
        <v>363</v>
      </c>
      <c r="D40" s="50" t="s">
        <v>96</v>
      </c>
      <c r="E40" s="34"/>
      <c r="F40" s="14">
        <f t="shared" si="0"/>
        <v>0</v>
      </c>
      <c r="G40" s="14" t="str">
        <f t="shared" si="1"/>
        <v>Không XL</v>
      </c>
      <c r="H40" s="14">
        <f t="shared" si="2"/>
        <v>100</v>
      </c>
      <c r="I40" s="33"/>
      <c r="K40" s="29">
        <v>50</v>
      </c>
    </row>
    <row r="41" spans="1:11" x14ac:dyDescent="0.25">
      <c r="A41" s="16" t="s">
        <v>73</v>
      </c>
      <c r="B41" s="54" t="s">
        <v>364</v>
      </c>
      <c r="C41" s="53" t="s">
        <v>365</v>
      </c>
      <c r="D41" s="50" t="s">
        <v>96</v>
      </c>
      <c r="E41" s="34"/>
      <c r="F41" s="14">
        <f t="shared" ref="F41:F63" si="3">E41</f>
        <v>0</v>
      </c>
      <c r="G41" s="14" t="str">
        <f t="shared" ref="G41:G63" si="4">IF(AND(F41&gt;=90),"Xuất sắc",IF(AND(F41&gt;=80),"Tốt",IF(AND(F41&gt;=70),"Khá",IF(AND(F41&gt;=60),"TB",IF(AND(F41&gt;=50),"TB",IF(AND(F41&lt;50),IF(AND(F41&gt;0),"Yếu",IF(AND(F41=0),"Không XL"," "))))))))</f>
        <v>Không XL</v>
      </c>
      <c r="H41" s="14">
        <f t="shared" ref="H41:H63" si="5">K41/$M$20*100</f>
        <v>100</v>
      </c>
      <c r="I41" s="33"/>
      <c r="K41" s="29">
        <v>50</v>
      </c>
    </row>
    <row r="42" spans="1:11" x14ac:dyDescent="0.25">
      <c r="A42" s="16" t="s">
        <v>74</v>
      </c>
      <c r="B42" s="54" t="s">
        <v>366</v>
      </c>
      <c r="C42" s="53" t="s">
        <v>367</v>
      </c>
      <c r="D42" s="50" t="s">
        <v>96</v>
      </c>
      <c r="E42" s="34"/>
      <c r="F42" s="14">
        <f t="shared" si="3"/>
        <v>0</v>
      </c>
      <c r="G42" s="14" t="str">
        <f t="shared" si="4"/>
        <v>Không XL</v>
      </c>
      <c r="H42" s="14">
        <f t="shared" si="5"/>
        <v>100</v>
      </c>
      <c r="I42" s="33"/>
      <c r="K42" s="29">
        <v>50</v>
      </c>
    </row>
    <row r="43" spans="1:11" x14ac:dyDescent="0.25">
      <c r="A43" s="16" t="s">
        <v>75</v>
      </c>
      <c r="B43" s="54" t="s">
        <v>368</v>
      </c>
      <c r="C43" s="53" t="s">
        <v>369</v>
      </c>
      <c r="D43" s="50" t="s">
        <v>96</v>
      </c>
      <c r="E43" s="34"/>
      <c r="F43" s="14">
        <f t="shared" si="3"/>
        <v>0</v>
      </c>
      <c r="G43" s="14" t="str">
        <f t="shared" si="4"/>
        <v>Không XL</v>
      </c>
      <c r="H43" s="14">
        <f t="shared" si="5"/>
        <v>100</v>
      </c>
      <c r="I43" s="33"/>
      <c r="K43" s="29">
        <v>50</v>
      </c>
    </row>
    <row r="44" spans="1:11" x14ac:dyDescent="0.25">
      <c r="A44" s="16" t="s">
        <v>76</v>
      </c>
      <c r="B44" s="54" t="s">
        <v>370</v>
      </c>
      <c r="C44" s="53" t="s">
        <v>371</v>
      </c>
      <c r="D44" s="50" t="s">
        <v>100</v>
      </c>
      <c r="E44" s="34"/>
      <c r="F44" s="14">
        <f t="shared" si="3"/>
        <v>0</v>
      </c>
      <c r="G44" s="14" t="str">
        <f t="shared" si="4"/>
        <v>Không XL</v>
      </c>
      <c r="H44" s="14">
        <f t="shared" si="5"/>
        <v>100</v>
      </c>
      <c r="I44" s="33"/>
      <c r="K44" s="29">
        <v>50</v>
      </c>
    </row>
    <row r="45" spans="1:11" x14ac:dyDescent="0.25">
      <c r="A45" s="16" t="s">
        <v>77</v>
      </c>
      <c r="B45" s="54" t="s">
        <v>372</v>
      </c>
      <c r="C45" s="53" t="s">
        <v>373</v>
      </c>
      <c r="D45" s="50" t="s">
        <v>100</v>
      </c>
      <c r="E45" s="34"/>
      <c r="F45" s="14">
        <f t="shared" si="3"/>
        <v>0</v>
      </c>
      <c r="G45" s="14" t="str">
        <f t="shared" si="4"/>
        <v>Không XL</v>
      </c>
      <c r="H45" s="14">
        <f t="shared" si="5"/>
        <v>100</v>
      </c>
      <c r="I45" s="33"/>
      <c r="K45" s="29">
        <v>50</v>
      </c>
    </row>
    <row r="46" spans="1:11" ht="20.25" customHeight="1" x14ac:dyDescent="0.25">
      <c r="A46" s="16" t="s">
        <v>78</v>
      </c>
      <c r="B46" s="60" t="s">
        <v>374</v>
      </c>
      <c r="C46" s="61" t="s">
        <v>375</v>
      </c>
      <c r="D46" s="62" t="s">
        <v>100</v>
      </c>
      <c r="E46" s="36"/>
      <c r="F46" s="14"/>
      <c r="G46" s="14" t="str">
        <f t="shared" si="4"/>
        <v>Không XL</v>
      </c>
      <c r="H46" s="14">
        <f t="shared" si="5"/>
        <v>100</v>
      </c>
      <c r="I46" s="33"/>
      <c r="K46" s="29">
        <v>50</v>
      </c>
    </row>
    <row r="47" spans="1:11" x14ac:dyDescent="0.25">
      <c r="A47" s="16" t="s">
        <v>79</v>
      </c>
      <c r="B47" s="54" t="s">
        <v>376</v>
      </c>
      <c r="C47" s="53" t="s">
        <v>377</v>
      </c>
      <c r="D47" s="50" t="s">
        <v>203</v>
      </c>
      <c r="E47" s="34"/>
      <c r="F47" s="14">
        <f t="shared" si="3"/>
        <v>0</v>
      </c>
      <c r="G47" s="14" t="str">
        <f t="shared" si="4"/>
        <v>Không XL</v>
      </c>
      <c r="H47" s="14">
        <f t="shared" si="5"/>
        <v>100</v>
      </c>
      <c r="I47" s="33" t="s">
        <v>188</v>
      </c>
      <c r="K47" s="29">
        <v>50</v>
      </c>
    </row>
    <row r="48" spans="1:11" x14ac:dyDescent="0.25">
      <c r="A48" s="16" t="s">
        <v>80</v>
      </c>
      <c r="B48" s="54" t="s">
        <v>378</v>
      </c>
      <c r="C48" s="53" t="s">
        <v>379</v>
      </c>
      <c r="D48" s="50" t="s">
        <v>131</v>
      </c>
      <c r="E48" s="34"/>
      <c r="F48" s="14">
        <f t="shared" si="3"/>
        <v>0</v>
      </c>
      <c r="G48" s="14" t="str">
        <f t="shared" si="4"/>
        <v>Không XL</v>
      </c>
      <c r="H48" s="14">
        <f t="shared" si="5"/>
        <v>100</v>
      </c>
      <c r="I48" s="33"/>
      <c r="K48" s="29">
        <v>50</v>
      </c>
    </row>
    <row r="49" spans="1:11" x14ac:dyDescent="0.25">
      <c r="A49" s="16" t="s">
        <v>81</v>
      </c>
      <c r="B49" s="54" t="s">
        <v>380</v>
      </c>
      <c r="C49" s="53" t="s">
        <v>381</v>
      </c>
      <c r="D49" s="50" t="s">
        <v>155</v>
      </c>
      <c r="E49" s="34"/>
      <c r="F49" s="14">
        <f t="shared" si="3"/>
        <v>0</v>
      </c>
      <c r="G49" s="14" t="str">
        <f t="shared" si="4"/>
        <v>Không XL</v>
      </c>
      <c r="H49" s="14">
        <f t="shared" si="5"/>
        <v>100</v>
      </c>
      <c r="I49" s="33"/>
      <c r="K49" s="29">
        <v>50</v>
      </c>
    </row>
    <row r="50" spans="1:11" x14ac:dyDescent="0.25">
      <c r="A50" s="16" t="s">
        <v>82</v>
      </c>
      <c r="B50" s="54" t="s">
        <v>382</v>
      </c>
      <c r="C50" s="53" t="s">
        <v>383</v>
      </c>
      <c r="D50" s="50" t="s">
        <v>102</v>
      </c>
      <c r="E50" s="34"/>
      <c r="F50" s="14">
        <f t="shared" si="3"/>
        <v>0</v>
      </c>
      <c r="G50" s="14" t="str">
        <f t="shared" si="4"/>
        <v>Không XL</v>
      </c>
      <c r="H50" s="14">
        <f t="shared" si="5"/>
        <v>100</v>
      </c>
      <c r="I50" s="33"/>
      <c r="K50" s="29">
        <v>50</v>
      </c>
    </row>
    <row r="51" spans="1:11" x14ac:dyDescent="0.25">
      <c r="A51" s="16" t="s">
        <v>83</v>
      </c>
      <c r="B51" s="54" t="s">
        <v>384</v>
      </c>
      <c r="C51" s="53" t="s">
        <v>385</v>
      </c>
      <c r="D51" s="50" t="s">
        <v>103</v>
      </c>
      <c r="E51" s="34"/>
      <c r="F51" s="14">
        <f t="shared" si="3"/>
        <v>0</v>
      </c>
      <c r="G51" s="14" t="str">
        <f t="shared" si="4"/>
        <v>Không XL</v>
      </c>
      <c r="H51" s="14">
        <f t="shared" si="5"/>
        <v>100</v>
      </c>
      <c r="I51" s="33"/>
      <c r="K51" s="29">
        <v>50</v>
      </c>
    </row>
    <row r="52" spans="1:11" x14ac:dyDescent="0.25">
      <c r="A52" s="16" t="s">
        <v>84</v>
      </c>
      <c r="B52" s="54" t="s">
        <v>386</v>
      </c>
      <c r="C52" s="53" t="s">
        <v>310</v>
      </c>
      <c r="D52" s="50" t="s">
        <v>221</v>
      </c>
      <c r="E52" s="34"/>
      <c r="F52" s="14">
        <f t="shared" si="3"/>
        <v>0</v>
      </c>
      <c r="G52" s="14" t="str">
        <f t="shared" si="4"/>
        <v>Không XL</v>
      </c>
      <c r="H52" s="14">
        <f t="shared" si="5"/>
        <v>100</v>
      </c>
      <c r="I52" s="33"/>
      <c r="K52" s="29">
        <v>50</v>
      </c>
    </row>
    <row r="53" spans="1:11" x14ac:dyDescent="0.25">
      <c r="A53" s="16" t="s">
        <v>85</v>
      </c>
      <c r="B53" s="54" t="s">
        <v>387</v>
      </c>
      <c r="C53" s="53" t="s">
        <v>200</v>
      </c>
      <c r="D53" s="50" t="s">
        <v>126</v>
      </c>
      <c r="E53" s="34"/>
      <c r="F53" s="14">
        <f t="shared" si="3"/>
        <v>0</v>
      </c>
      <c r="G53" s="14" t="str">
        <f t="shared" si="4"/>
        <v>Không XL</v>
      </c>
      <c r="H53" s="14">
        <f t="shared" si="5"/>
        <v>100</v>
      </c>
      <c r="I53" s="33"/>
      <c r="K53" s="29">
        <v>50</v>
      </c>
    </row>
    <row r="54" spans="1:11" x14ac:dyDescent="0.25">
      <c r="A54" s="16" t="s">
        <v>86</v>
      </c>
      <c r="B54" s="54" t="s">
        <v>388</v>
      </c>
      <c r="C54" s="53" t="s">
        <v>389</v>
      </c>
      <c r="D54" s="50" t="s">
        <v>420</v>
      </c>
      <c r="E54" s="34"/>
      <c r="F54" s="14">
        <f t="shared" si="3"/>
        <v>0</v>
      </c>
      <c r="G54" s="14" t="str">
        <f t="shared" si="4"/>
        <v>Không XL</v>
      </c>
      <c r="H54" s="14">
        <f t="shared" si="5"/>
        <v>100</v>
      </c>
      <c r="I54" s="33"/>
      <c r="K54" s="29">
        <v>50</v>
      </c>
    </row>
    <row r="55" spans="1:11" x14ac:dyDescent="0.25">
      <c r="A55" s="16" t="s">
        <v>87</v>
      </c>
      <c r="B55" s="54" t="s">
        <v>390</v>
      </c>
      <c r="C55" s="53" t="s">
        <v>391</v>
      </c>
      <c r="D55" s="50" t="s">
        <v>106</v>
      </c>
      <c r="E55" s="34"/>
      <c r="F55" s="14">
        <f t="shared" si="3"/>
        <v>0</v>
      </c>
      <c r="G55" s="14" t="str">
        <f t="shared" si="4"/>
        <v>Không XL</v>
      </c>
      <c r="H55" s="14">
        <f t="shared" si="5"/>
        <v>100</v>
      </c>
      <c r="I55" s="33" t="s">
        <v>185</v>
      </c>
      <c r="K55" s="29">
        <v>50</v>
      </c>
    </row>
    <row r="56" spans="1:11" x14ac:dyDescent="0.25">
      <c r="A56" s="16" t="s">
        <v>88</v>
      </c>
      <c r="B56" s="54" t="s">
        <v>392</v>
      </c>
      <c r="C56" s="53" t="s">
        <v>393</v>
      </c>
      <c r="D56" s="50" t="s">
        <v>329</v>
      </c>
      <c r="E56" s="34"/>
      <c r="F56" s="14">
        <f t="shared" si="3"/>
        <v>0</v>
      </c>
      <c r="G56" s="14" t="str">
        <f t="shared" si="4"/>
        <v>Không XL</v>
      </c>
      <c r="H56" s="14">
        <f t="shared" si="5"/>
        <v>100</v>
      </c>
      <c r="I56" s="33"/>
      <c r="K56" s="29">
        <v>50</v>
      </c>
    </row>
    <row r="57" spans="1:11" x14ac:dyDescent="0.25">
      <c r="A57" s="16" t="s">
        <v>117</v>
      </c>
      <c r="B57" s="54" t="s">
        <v>394</v>
      </c>
      <c r="C57" s="53" t="s">
        <v>241</v>
      </c>
      <c r="D57" s="50" t="s">
        <v>329</v>
      </c>
      <c r="E57" s="34"/>
      <c r="F57" s="14">
        <f t="shared" si="3"/>
        <v>0</v>
      </c>
      <c r="G57" s="14" t="str">
        <f t="shared" si="4"/>
        <v>Không XL</v>
      </c>
      <c r="H57" s="14">
        <f t="shared" si="5"/>
        <v>100</v>
      </c>
      <c r="I57" s="33"/>
      <c r="K57" s="29">
        <v>50</v>
      </c>
    </row>
    <row r="58" spans="1:11" x14ac:dyDescent="0.25">
      <c r="A58" s="16" t="s">
        <v>118</v>
      </c>
      <c r="B58" s="54" t="s">
        <v>395</v>
      </c>
      <c r="C58" s="53" t="s">
        <v>396</v>
      </c>
      <c r="D58" s="50" t="s">
        <v>110</v>
      </c>
      <c r="E58" s="34"/>
      <c r="F58" s="14">
        <f t="shared" si="3"/>
        <v>0</v>
      </c>
      <c r="G58" s="14" t="str">
        <f t="shared" si="4"/>
        <v>Không XL</v>
      </c>
      <c r="H58" s="14">
        <f t="shared" si="5"/>
        <v>100</v>
      </c>
      <c r="I58" s="33"/>
      <c r="K58" s="29">
        <v>50</v>
      </c>
    </row>
    <row r="59" spans="1:11" x14ac:dyDescent="0.25">
      <c r="A59" s="16" t="s">
        <v>135</v>
      </c>
      <c r="B59" s="54" t="s">
        <v>397</v>
      </c>
      <c r="C59" s="53" t="s">
        <v>398</v>
      </c>
      <c r="D59" s="50" t="s">
        <v>421</v>
      </c>
      <c r="E59" s="34"/>
      <c r="F59" s="14">
        <f t="shared" si="3"/>
        <v>0</v>
      </c>
      <c r="G59" s="14" t="str">
        <f t="shared" si="4"/>
        <v>Không XL</v>
      </c>
      <c r="H59" s="14">
        <f t="shared" si="5"/>
        <v>100</v>
      </c>
      <c r="I59" s="33"/>
      <c r="K59" s="29">
        <v>50</v>
      </c>
    </row>
    <row r="60" spans="1:11" x14ac:dyDescent="0.25">
      <c r="A60" s="16" t="s">
        <v>136</v>
      </c>
      <c r="B60" s="54" t="s">
        <v>399</v>
      </c>
      <c r="C60" s="53" t="s">
        <v>400</v>
      </c>
      <c r="D60" s="50" t="s">
        <v>421</v>
      </c>
      <c r="E60" s="34"/>
      <c r="F60" s="14">
        <f t="shared" si="3"/>
        <v>0</v>
      </c>
      <c r="G60" s="14" t="str">
        <f t="shared" si="4"/>
        <v>Không XL</v>
      </c>
      <c r="H60" s="14">
        <f t="shared" si="5"/>
        <v>100</v>
      </c>
      <c r="I60" s="33"/>
      <c r="K60" s="29">
        <v>50</v>
      </c>
    </row>
    <row r="61" spans="1:11" x14ac:dyDescent="0.25">
      <c r="A61" s="16" t="s">
        <v>137</v>
      </c>
      <c r="B61" s="54" t="s">
        <v>401</v>
      </c>
      <c r="C61" s="53" t="s">
        <v>402</v>
      </c>
      <c r="D61" s="50" t="s">
        <v>422</v>
      </c>
      <c r="E61" s="34"/>
      <c r="F61" s="14">
        <f t="shared" si="3"/>
        <v>0</v>
      </c>
      <c r="G61" s="14" t="str">
        <f t="shared" si="4"/>
        <v>Không XL</v>
      </c>
      <c r="H61" s="14">
        <f t="shared" si="5"/>
        <v>100</v>
      </c>
      <c r="I61" s="33" t="s">
        <v>183</v>
      </c>
      <c r="K61" s="29">
        <v>50</v>
      </c>
    </row>
    <row r="62" spans="1:11" x14ac:dyDescent="0.25">
      <c r="A62" s="16" t="s">
        <v>138</v>
      </c>
      <c r="B62" s="54" t="s">
        <v>403</v>
      </c>
      <c r="C62" s="53" t="s">
        <v>404</v>
      </c>
      <c r="D62" s="50" t="s">
        <v>158</v>
      </c>
      <c r="E62" s="34"/>
      <c r="F62" s="14">
        <f t="shared" si="3"/>
        <v>0</v>
      </c>
      <c r="G62" s="14" t="str">
        <f t="shared" si="4"/>
        <v>Không XL</v>
      </c>
      <c r="H62" s="14">
        <f t="shared" si="5"/>
        <v>100</v>
      </c>
      <c r="I62" s="33" t="s">
        <v>184</v>
      </c>
      <c r="K62" s="29">
        <v>50</v>
      </c>
    </row>
    <row r="63" spans="1:11" x14ac:dyDescent="0.25">
      <c r="A63" s="16" t="s">
        <v>139</v>
      </c>
      <c r="B63" s="54" t="s">
        <v>405</v>
      </c>
      <c r="C63" s="53" t="s">
        <v>406</v>
      </c>
      <c r="D63" s="50" t="s">
        <v>181</v>
      </c>
      <c r="E63" s="34"/>
      <c r="F63" s="14">
        <f t="shared" si="3"/>
        <v>0</v>
      </c>
      <c r="G63" s="14" t="str">
        <f t="shared" si="4"/>
        <v>Không XL</v>
      </c>
      <c r="H63" s="14">
        <f t="shared" si="5"/>
        <v>100</v>
      </c>
      <c r="I63" s="33" t="s">
        <v>186</v>
      </c>
      <c r="K63" s="29">
        <v>50</v>
      </c>
    </row>
    <row r="64" spans="1:11" x14ac:dyDescent="0.25">
      <c r="A64" s="16" t="s">
        <v>140</v>
      </c>
      <c r="B64" s="54" t="s">
        <v>407</v>
      </c>
      <c r="C64" s="53" t="s">
        <v>218</v>
      </c>
      <c r="D64" s="50" t="s">
        <v>224</v>
      </c>
      <c r="E64" s="34"/>
      <c r="F64" s="14">
        <f t="shared" si="0"/>
        <v>0</v>
      </c>
      <c r="G64" s="14" t="str">
        <f t="shared" si="1"/>
        <v>Không XL</v>
      </c>
      <c r="H64" s="14">
        <f t="shared" si="2"/>
        <v>100</v>
      </c>
      <c r="I64" s="33" t="s">
        <v>187</v>
      </c>
      <c r="K64" s="29">
        <v>50</v>
      </c>
    </row>
    <row r="65" spans="1:11" x14ac:dyDescent="0.25">
      <c r="A65" s="16" t="s">
        <v>141</v>
      </c>
      <c r="B65" s="54" t="s">
        <v>408</v>
      </c>
      <c r="C65" s="53" t="s">
        <v>107</v>
      </c>
      <c r="D65" s="50" t="s">
        <v>423</v>
      </c>
      <c r="E65" s="34"/>
      <c r="F65" s="14">
        <f t="shared" si="0"/>
        <v>0</v>
      </c>
      <c r="G65" s="14" t="str">
        <f t="shared" si="1"/>
        <v>Không XL</v>
      </c>
      <c r="H65" s="14">
        <f t="shared" si="2"/>
        <v>100</v>
      </c>
      <c r="I65" s="33"/>
      <c r="K65" s="29">
        <v>50</v>
      </c>
    </row>
    <row r="66" spans="1:11" x14ac:dyDescent="0.25">
      <c r="A66" s="16" t="s">
        <v>142</v>
      </c>
      <c r="B66" s="54" t="s">
        <v>409</v>
      </c>
      <c r="C66" s="53" t="s">
        <v>410</v>
      </c>
      <c r="D66" s="50" t="s">
        <v>159</v>
      </c>
      <c r="E66" s="34"/>
      <c r="F66" s="14">
        <f t="shared" si="0"/>
        <v>0</v>
      </c>
      <c r="G66" s="14" t="str">
        <f t="shared" si="1"/>
        <v>Không XL</v>
      </c>
      <c r="H66" s="14">
        <f t="shared" si="2"/>
        <v>100</v>
      </c>
      <c r="I66" s="33"/>
      <c r="K66" s="29">
        <v>50</v>
      </c>
    </row>
    <row r="67" spans="1:11" x14ac:dyDescent="0.25">
      <c r="A67" s="16" t="s">
        <v>143</v>
      </c>
      <c r="B67" s="54" t="s">
        <v>411</v>
      </c>
      <c r="C67" s="53" t="s">
        <v>412</v>
      </c>
      <c r="D67" s="50" t="s">
        <v>132</v>
      </c>
      <c r="E67" s="34"/>
      <c r="F67" s="14">
        <f t="shared" si="0"/>
        <v>0</v>
      </c>
      <c r="G67" s="14" t="str">
        <f t="shared" si="1"/>
        <v>Không XL</v>
      </c>
      <c r="H67" s="14">
        <f t="shared" si="2"/>
        <v>100</v>
      </c>
      <c r="I67" s="33"/>
      <c r="K67" s="29">
        <v>50</v>
      </c>
    </row>
    <row r="68" spans="1:11" ht="20.25" customHeight="1" x14ac:dyDescent="0.25">
      <c r="A68" s="16" t="s">
        <v>144</v>
      </c>
      <c r="B68" s="60" t="s">
        <v>413</v>
      </c>
      <c r="C68" s="61" t="s">
        <v>128</v>
      </c>
      <c r="D68" s="62" t="s">
        <v>114</v>
      </c>
      <c r="E68" s="36"/>
      <c r="F68" s="14"/>
      <c r="G68" s="14" t="str">
        <f t="shared" si="1"/>
        <v>Không XL</v>
      </c>
      <c r="H68" s="14">
        <f t="shared" si="2"/>
        <v>100</v>
      </c>
      <c r="I68" s="33"/>
      <c r="K68" s="29">
        <v>50</v>
      </c>
    </row>
    <row r="69" spans="1:11" x14ac:dyDescent="0.25">
      <c r="A69" s="16" t="s">
        <v>145</v>
      </c>
      <c r="B69" s="54" t="s">
        <v>414</v>
      </c>
      <c r="C69" s="53" t="s">
        <v>415</v>
      </c>
      <c r="D69" s="50" t="s">
        <v>162</v>
      </c>
      <c r="E69" s="34"/>
      <c r="F69" s="14">
        <f t="shared" si="0"/>
        <v>0</v>
      </c>
      <c r="G69" s="14" t="str">
        <f t="shared" si="1"/>
        <v>Không XL</v>
      </c>
      <c r="H69" s="14">
        <f t="shared" si="2"/>
        <v>100</v>
      </c>
      <c r="I69" s="33"/>
      <c r="K69" s="29">
        <v>50</v>
      </c>
    </row>
    <row r="70" spans="1:11" x14ac:dyDescent="0.25">
      <c r="A70" s="16" t="s">
        <v>146</v>
      </c>
      <c r="B70" s="54" t="s">
        <v>416</v>
      </c>
      <c r="C70" s="53" t="s">
        <v>417</v>
      </c>
      <c r="D70" s="50" t="s">
        <v>424</v>
      </c>
      <c r="E70" s="34"/>
      <c r="F70" s="14">
        <f t="shared" si="0"/>
        <v>0</v>
      </c>
      <c r="G70" s="14" t="str">
        <f t="shared" si="1"/>
        <v>Không XL</v>
      </c>
      <c r="H70" s="14">
        <f t="shared" si="2"/>
        <v>100</v>
      </c>
      <c r="I70" s="33"/>
      <c r="K70" s="29">
        <v>50</v>
      </c>
    </row>
    <row r="71" spans="1:11" ht="0.75" customHeight="1" x14ac:dyDescent="0.25"/>
    <row r="72" spans="1:11" s="3" customFormat="1" x14ac:dyDescent="0.25">
      <c r="B72" s="1" t="s">
        <v>29</v>
      </c>
      <c r="E72" s="39"/>
      <c r="F72" s="39"/>
      <c r="G72" s="39"/>
    </row>
    <row r="73" spans="1:11" s="3" customFormat="1" ht="31.5" x14ac:dyDescent="0.25">
      <c r="B73" s="23"/>
      <c r="C73" s="68" t="s">
        <v>30</v>
      </c>
      <c r="D73" s="69"/>
      <c r="E73" s="41" t="s">
        <v>31</v>
      </c>
      <c r="F73" s="41" t="s">
        <v>32</v>
      </c>
      <c r="G73" s="39"/>
    </row>
    <row r="74" spans="1:11" s="3" customFormat="1" ht="15.75" x14ac:dyDescent="0.25">
      <c r="C74" s="22" t="s">
        <v>33</v>
      </c>
      <c r="D74" s="21"/>
      <c r="E74" s="15">
        <f>COUNTIF($G$21:$G$70,"Xuất sắc")</f>
        <v>0</v>
      </c>
      <c r="F74" s="32">
        <f>E74/$E$80</f>
        <v>0</v>
      </c>
      <c r="G74" s="39"/>
    </row>
    <row r="75" spans="1:11" s="3" customFormat="1" ht="15.75" x14ac:dyDescent="0.25">
      <c r="C75" s="22" t="s">
        <v>34</v>
      </c>
      <c r="D75" s="21"/>
      <c r="E75" s="15">
        <f>COUNTIF($G$21:$G$70,"Tốt")</f>
        <v>0</v>
      </c>
      <c r="F75" s="32">
        <f t="shared" ref="F75:F79" si="6">E75/$E$80</f>
        <v>0</v>
      </c>
      <c r="G75" s="39"/>
    </row>
    <row r="76" spans="1:11" s="3" customFormat="1" ht="15.75" x14ac:dyDescent="0.25">
      <c r="C76" s="22" t="s">
        <v>35</v>
      </c>
      <c r="D76" s="21"/>
      <c r="E76" s="15">
        <f>COUNTIF($G$21:$G$70,"Khá")</f>
        <v>0</v>
      </c>
      <c r="F76" s="32">
        <f t="shared" si="6"/>
        <v>0</v>
      </c>
      <c r="G76" s="39"/>
    </row>
    <row r="77" spans="1:11" s="3" customFormat="1" ht="15.75" x14ac:dyDescent="0.25">
      <c r="C77" s="22" t="s">
        <v>36</v>
      </c>
      <c r="D77" s="21"/>
      <c r="E77" s="15">
        <f>COUNTIF($G$21:$G$70,"TB")</f>
        <v>0</v>
      </c>
      <c r="F77" s="32">
        <f t="shared" si="6"/>
        <v>0</v>
      </c>
      <c r="G77" s="39"/>
    </row>
    <row r="78" spans="1:11" s="3" customFormat="1" ht="15.75" x14ac:dyDescent="0.25">
      <c r="C78" s="22" t="s">
        <v>37</v>
      </c>
      <c r="D78" s="21"/>
      <c r="E78" s="15">
        <f>COUNTIF($G$21:$G$70,"Yếu")</f>
        <v>0</v>
      </c>
      <c r="F78" s="32">
        <f t="shared" si="6"/>
        <v>0</v>
      </c>
      <c r="G78" s="39"/>
    </row>
    <row r="79" spans="1:11" s="3" customFormat="1" ht="15.75" x14ac:dyDescent="0.25">
      <c r="C79" s="22" t="s">
        <v>53</v>
      </c>
      <c r="D79" s="21"/>
      <c r="E79" s="15">
        <f>COUNTIF($G$21:$G$70,"Không XL")</f>
        <v>50</v>
      </c>
      <c r="F79" s="32">
        <f t="shared" si="6"/>
        <v>1</v>
      </c>
      <c r="G79" s="39"/>
    </row>
    <row r="80" spans="1:11" ht="6" customHeight="1" x14ac:dyDescent="0.25">
      <c r="E80" s="31">
        <f>SUM(E74:E79)</f>
        <v>50</v>
      </c>
    </row>
    <row r="81" spans="1:10" ht="52.5" customHeight="1" x14ac:dyDescent="0.25">
      <c r="A81" s="74" t="s">
        <v>38</v>
      </c>
      <c r="B81" s="74"/>
      <c r="C81" s="74"/>
      <c r="D81" s="74"/>
      <c r="E81" s="74"/>
      <c r="F81" s="74"/>
      <c r="G81" s="74"/>
      <c r="H81" s="74"/>
      <c r="I81" s="74"/>
      <c r="J81" s="9"/>
    </row>
    <row r="82" spans="1:10" ht="1.5" customHeight="1" x14ac:dyDescent="0.25"/>
    <row r="83" spans="1:10" s="6" customFormat="1" x14ac:dyDescent="0.25">
      <c r="B83" s="67" t="s">
        <v>39</v>
      </c>
      <c r="C83" s="67"/>
      <c r="D83" s="67"/>
      <c r="E83" s="67"/>
      <c r="F83" s="67" t="s">
        <v>40</v>
      </c>
      <c r="G83" s="67"/>
      <c r="H83" s="67"/>
      <c r="I83" s="67"/>
    </row>
    <row r="87" spans="1:10" x14ac:dyDescent="0.25">
      <c r="B87" s="82" t="s">
        <v>824</v>
      </c>
      <c r="C87" s="82"/>
      <c r="D87" s="82"/>
      <c r="E87" s="82"/>
      <c r="F87" s="82" t="s">
        <v>825</v>
      </c>
      <c r="G87" s="82"/>
      <c r="H87" s="82"/>
      <c r="I87" s="82"/>
    </row>
    <row r="88" spans="1:10" ht="5.25" customHeight="1" x14ac:dyDescent="0.25">
      <c r="B88" s="38"/>
      <c r="C88" s="38"/>
      <c r="D88" s="38"/>
      <c r="H88" s="38"/>
      <c r="I88" s="38"/>
    </row>
    <row r="89" spans="1:10" x14ac:dyDescent="0.25">
      <c r="A89" s="83" t="s">
        <v>41</v>
      </c>
      <c r="B89" s="83"/>
      <c r="C89" s="83"/>
      <c r="D89" s="83"/>
      <c r="E89" s="83"/>
      <c r="F89" s="83"/>
      <c r="G89" s="83"/>
      <c r="H89" s="83"/>
      <c r="I89" s="83"/>
    </row>
    <row r="90" spans="1:10" ht="36" customHeight="1" x14ac:dyDescent="0.25">
      <c r="A90" s="76" t="s">
        <v>234</v>
      </c>
      <c r="B90" s="77"/>
      <c r="C90" s="77"/>
      <c r="D90" s="77"/>
      <c r="E90" s="77"/>
      <c r="F90" s="77"/>
      <c r="G90" s="77"/>
      <c r="H90" s="77"/>
      <c r="I90" s="77"/>
    </row>
    <row r="91" spans="1:10" hidden="1" x14ac:dyDescent="0.25"/>
    <row r="92" spans="1:10" x14ac:dyDescent="0.25">
      <c r="I92" s="13" t="s">
        <v>226</v>
      </c>
    </row>
    <row r="93" spans="1:10" x14ac:dyDescent="0.25">
      <c r="F93" s="67" t="s">
        <v>122</v>
      </c>
      <c r="G93" s="67"/>
      <c r="H93" s="67"/>
    </row>
    <row r="98" spans="5:8" x14ac:dyDescent="0.25">
      <c r="E98" s="1"/>
      <c r="F98" s="67" t="s">
        <v>55</v>
      </c>
      <c r="G98" s="67"/>
      <c r="H98" s="67"/>
    </row>
  </sheetData>
  <mergeCells count="24">
    <mergeCell ref="A89:I89"/>
    <mergeCell ref="A90:I90"/>
    <mergeCell ref="F93:H93"/>
    <mergeCell ref="F98:H98"/>
    <mergeCell ref="A81:I81"/>
    <mergeCell ref="B83:E83"/>
    <mergeCell ref="F83:I83"/>
    <mergeCell ref="B87:E87"/>
    <mergeCell ref="F87:I87"/>
    <mergeCell ref="K19:K20"/>
    <mergeCell ref="C73:D73"/>
    <mergeCell ref="A1:D1"/>
    <mergeCell ref="A2:D2"/>
    <mergeCell ref="E2:H2"/>
    <mergeCell ref="A3:D3"/>
    <mergeCell ref="F3:I3"/>
    <mergeCell ref="A5:I5"/>
    <mergeCell ref="A17:I17"/>
    <mergeCell ref="A19:A20"/>
    <mergeCell ref="B19:B20"/>
    <mergeCell ref="C19:D20"/>
    <mergeCell ref="E19:E20"/>
    <mergeCell ref="F19:H19"/>
    <mergeCell ref="I19:I20"/>
  </mergeCells>
  <pageMargins left="0.3" right="0.28999999999999998" top="0.2" bottom="0.44" header="0.18" footer="0.21"/>
  <pageSetup paperSize="9" orientation="portrait" r:id="rId1"/>
  <headerFooter>
    <oddFooter>&amp;C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opLeftCell="A31" workbookViewId="0">
      <selection activeCell="B6" sqref="B6"/>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38" customWidth="1"/>
    <col min="6" max="6" width="9.140625" style="38"/>
    <col min="7" max="7" width="12.140625" style="38" customWidth="1"/>
    <col min="8" max="8" width="8.7109375" style="1" customWidth="1"/>
    <col min="9" max="9" width="13.28515625" style="1" customWidth="1"/>
    <col min="10" max="16384" width="9.140625" style="1"/>
  </cols>
  <sheetData>
    <row r="1" spans="1:9" s="3" customFormat="1" ht="15.75" x14ac:dyDescent="0.25">
      <c r="A1" s="65" t="s">
        <v>2</v>
      </c>
      <c r="B1" s="65"/>
      <c r="C1" s="65"/>
      <c r="D1" s="65"/>
      <c r="E1" s="19" t="s">
        <v>0</v>
      </c>
      <c r="F1" s="19"/>
      <c r="G1" s="19"/>
      <c r="H1" s="19"/>
      <c r="I1" s="19"/>
    </row>
    <row r="2" spans="1:9" s="3" customFormat="1" x14ac:dyDescent="0.25">
      <c r="A2" s="65" t="s">
        <v>3</v>
      </c>
      <c r="B2" s="65"/>
      <c r="C2" s="65"/>
      <c r="D2" s="65"/>
      <c r="E2" s="67" t="s">
        <v>1</v>
      </c>
      <c r="F2" s="67"/>
      <c r="G2" s="67"/>
      <c r="H2" s="67"/>
      <c r="I2" s="6"/>
    </row>
    <row r="3" spans="1:9" s="3" customFormat="1" x14ac:dyDescent="0.25">
      <c r="A3" s="66" t="s">
        <v>54</v>
      </c>
      <c r="B3" s="66"/>
      <c r="C3" s="66"/>
      <c r="D3" s="66"/>
      <c r="E3" s="19"/>
      <c r="F3" s="67"/>
      <c r="G3" s="67"/>
      <c r="H3" s="67"/>
      <c r="I3" s="67"/>
    </row>
    <row r="4" spans="1:9" s="3" customFormat="1" x14ac:dyDescent="0.25">
      <c r="A4" s="40"/>
      <c r="B4" s="40"/>
      <c r="C4" s="40"/>
      <c r="D4" s="40"/>
      <c r="E4" s="40"/>
      <c r="F4" s="37"/>
      <c r="G4" s="37"/>
      <c r="H4" s="37"/>
      <c r="I4" s="37"/>
    </row>
    <row r="5" spans="1:9" x14ac:dyDescent="0.25">
      <c r="A5" s="67" t="s">
        <v>4</v>
      </c>
      <c r="B5" s="67"/>
      <c r="C5" s="67"/>
      <c r="D5" s="67"/>
      <c r="E5" s="67"/>
      <c r="F5" s="67"/>
      <c r="G5" s="67"/>
      <c r="H5" s="67"/>
      <c r="I5" s="67"/>
    </row>
    <row r="6" spans="1:9" s="6" customFormat="1" x14ac:dyDescent="0.25">
      <c r="B6" s="8" t="s">
        <v>821</v>
      </c>
      <c r="C6" s="6" t="s">
        <v>194</v>
      </c>
      <c r="D6" s="20" t="s">
        <v>832</v>
      </c>
      <c r="F6" s="20" t="s">
        <v>120</v>
      </c>
    </row>
    <row r="7" spans="1:9" s="6" customFormat="1" x14ac:dyDescent="0.25">
      <c r="E7" s="37"/>
      <c r="F7" s="37"/>
      <c r="G7" s="37"/>
    </row>
    <row r="8" spans="1:9" x14ac:dyDescent="0.25">
      <c r="A8" s="8" t="s">
        <v>7</v>
      </c>
      <c r="B8" s="1" t="s">
        <v>227</v>
      </c>
    </row>
    <row r="9" spans="1:9" x14ac:dyDescent="0.25">
      <c r="A9" s="8" t="s">
        <v>10</v>
      </c>
      <c r="B9" s="6" t="s">
        <v>859</v>
      </c>
    </row>
    <row r="10" spans="1:9" x14ac:dyDescent="0.25">
      <c r="A10" s="8" t="s">
        <v>11</v>
      </c>
      <c r="B10" s="6" t="s">
        <v>12</v>
      </c>
    </row>
    <row r="11" spans="1:9" x14ac:dyDescent="0.25">
      <c r="A11" s="8"/>
      <c r="B11" s="1" t="s">
        <v>500</v>
      </c>
    </row>
    <row r="12" spans="1:9" x14ac:dyDescent="0.25">
      <c r="A12" s="8"/>
      <c r="B12" s="1" t="s">
        <v>191</v>
      </c>
    </row>
    <row r="13" spans="1:9" x14ac:dyDescent="0.25">
      <c r="A13" s="8"/>
      <c r="B13" s="1" t="s">
        <v>195</v>
      </c>
    </row>
    <row r="14" spans="1:9" x14ac:dyDescent="0.25">
      <c r="A14" s="8"/>
      <c r="B14" s="1" t="s">
        <v>837</v>
      </c>
    </row>
    <row r="15" spans="1:9" x14ac:dyDescent="0.25">
      <c r="A15" s="8"/>
      <c r="B15" s="1" t="s">
        <v>133</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72" t="s">
        <v>21</v>
      </c>
      <c r="B19" s="72" t="s">
        <v>22</v>
      </c>
      <c r="C19" s="78" t="s">
        <v>23</v>
      </c>
      <c r="D19" s="79"/>
      <c r="E19" s="70" t="s">
        <v>24</v>
      </c>
      <c r="F19" s="72" t="s">
        <v>25</v>
      </c>
      <c r="G19" s="72"/>
      <c r="H19" s="72"/>
      <c r="I19" s="73" t="s">
        <v>28</v>
      </c>
      <c r="K19" s="75" t="s">
        <v>89</v>
      </c>
      <c r="M19" s="30" t="s">
        <v>90</v>
      </c>
    </row>
    <row r="20" spans="1:13" ht="16.5" customHeight="1" x14ac:dyDescent="0.25">
      <c r="A20" s="72"/>
      <c r="B20" s="72"/>
      <c r="C20" s="80"/>
      <c r="D20" s="81"/>
      <c r="E20" s="71"/>
      <c r="F20" s="41" t="s">
        <v>26</v>
      </c>
      <c r="G20" s="41" t="s">
        <v>27</v>
      </c>
      <c r="H20" s="41" t="s">
        <v>91</v>
      </c>
      <c r="I20" s="73"/>
      <c r="K20" s="75"/>
      <c r="M20" s="1">
        <v>37</v>
      </c>
    </row>
    <row r="21" spans="1:13" x14ac:dyDescent="0.25">
      <c r="A21" s="16" t="s">
        <v>46</v>
      </c>
      <c r="B21" s="54" t="s">
        <v>425</v>
      </c>
      <c r="C21" s="51" t="s">
        <v>462</v>
      </c>
      <c r="D21" s="50" t="s">
        <v>92</v>
      </c>
      <c r="E21" s="36"/>
      <c r="F21" s="14">
        <f>E21</f>
        <v>0</v>
      </c>
      <c r="G21" s="14" t="str">
        <f>IF(AND(F21&gt;=90),"Xuất sắc",IF(AND(F21&gt;=80),"Tốt",IF(AND(F21&gt;=70),"Khá",IF(AND(F21&gt;=60),"TB",IF(AND(F21&gt;=50),"TB",IF(AND(F21&lt;50),IF(AND(F21&gt;0),"Yếu",IF(AND(F21=0),"Không XL"," "))))))))</f>
        <v>Không XL</v>
      </c>
      <c r="H21" s="14">
        <f>K21/$M$20*100</f>
        <v>100</v>
      </c>
      <c r="I21" s="33" t="s">
        <v>187</v>
      </c>
      <c r="K21" s="35">
        <v>37</v>
      </c>
    </row>
    <row r="22" spans="1:13" x14ac:dyDescent="0.25">
      <c r="A22" s="16" t="s">
        <v>47</v>
      </c>
      <c r="B22" s="54" t="s">
        <v>426</v>
      </c>
      <c r="C22" s="53" t="s">
        <v>463</v>
      </c>
      <c r="D22" s="50" t="s">
        <v>92</v>
      </c>
      <c r="E22" s="36"/>
      <c r="F22" s="14">
        <f t="shared" ref="F22:F24" si="0">E22</f>
        <v>0</v>
      </c>
      <c r="G22" s="14" t="str">
        <f t="shared" ref="G22:G24" si="1">IF(AND(F22&gt;=90),"Xuất sắc",IF(AND(F22&gt;=80),"Tốt",IF(AND(F22&gt;=70),"Khá",IF(AND(F22&gt;=60),"TB",IF(AND(F22&gt;=50),"TB",IF(AND(F22&lt;50),IF(AND(F22&gt;0),"Yếu",IF(AND(F22=0),"Không XL"," "))))))))</f>
        <v>Không XL</v>
      </c>
      <c r="H22" s="14">
        <f t="shared" ref="H22:H24" si="2">K22/$M$20*100</f>
        <v>100</v>
      </c>
      <c r="I22" s="33"/>
      <c r="K22" s="35">
        <v>37</v>
      </c>
    </row>
    <row r="23" spans="1:13" x14ac:dyDescent="0.25">
      <c r="A23" s="16" t="s">
        <v>48</v>
      </c>
      <c r="B23" s="54" t="s">
        <v>427</v>
      </c>
      <c r="C23" s="53" t="s">
        <v>464</v>
      </c>
      <c r="D23" s="50" t="s">
        <v>93</v>
      </c>
      <c r="E23" s="36"/>
      <c r="F23" s="14">
        <f t="shared" si="0"/>
        <v>0</v>
      </c>
      <c r="G23" s="14" t="str">
        <f t="shared" si="1"/>
        <v>Không XL</v>
      </c>
      <c r="H23" s="14">
        <f t="shared" si="2"/>
        <v>100</v>
      </c>
      <c r="I23" s="33"/>
      <c r="K23" s="35">
        <v>37</v>
      </c>
    </row>
    <row r="24" spans="1:13" x14ac:dyDescent="0.25">
      <c r="A24" s="16" t="s">
        <v>49</v>
      </c>
      <c r="B24" s="54" t="s">
        <v>428</v>
      </c>
      <c r="C24" s="53" t="s">
        <v>465</v>
      </c>
      <c r="D24" s="50" t="s">
        <v>95</v>
      </c>
      <c r="E24" s="36"/>
      <c r="F24" s="14">
        <f t="shared" si="0"/>
        <v>0</v>
      </c>
      <c r="G24" s="14" t="str">
        <f t="shared" si="1"/>
        <v>Không XL</v>
      </c>
      <c r="H24" s="14">
        <f t="shared" si="2"/>
        <v>100</v>
      </c>
      <c r="I24" s="33"/>
      <c r="K24" s="35">
        <v>37</v>
      </c>
    </row>
    <row r="25" spans="1:13" x14ac:dyDescent="0.25">
      <c r="A25" s="16" t="s">
        <v>57</v>
      </c>
      <c r="B25" s="54" t="s">
        <v>429</v>
      </c>
      <c r="C25" s="53" t="s">
        <v>197</v>
      </c>
      <c r="D25" s="50" t="s">
        <v>96</v>
      </c>
      <c r="E25" s="36"/>
      <c r="F25" s="14">
        <f t="shared" ref="F25:F57" si="3">E25</f>
        <v>0</v>
      </c>
      <c r="G25" s="14" t="str">
        <f t="shared" ref="G25:G57" si="4">IF(AND(F25&gt;=90),"Xuất sắc",IF(AND(F25&gt;=80),"Tốt",IF(AND(F25&gt;=70),"Khá",IF(AND(F25&gt;=60),"TB",IF(AND(F25&gt;=50),"TB",IF(AND(F25&lt;50),IF(AND(F25&gt;0),"Yếu",IF(AND(F25=0),"Không XL"," "))))))))</f>
        <v>Không XL</v>
      </c>
      <c r="H25" s="14">
        <f t="shared" ref="H25:H57" si="5">K25/$M$20*100</f>
        <v>100</v>
      </c>
      <c r="I25" s="33"/>
      <c r="K25" s="35">
        <v>37</v>
      </c>
    </row>
    <row r="26" spans="1:13" x14ac:dyDescent="0.25">
      <c r="A26" s="16" t="s">
        <v>58</v>
      </c>
      <c r="B26" s="54" t="s">
        <v>430</v>
      </c>
      <c r="C26" s="53" t="s">
        <v>466</v>
      </c>
      <c r="D26" s="50" t="s">
        <v>193</v>
      </c>
      <c r="E26" s="36"/>
      <c r="F26" s="14">
        <f t="shared" si="3"/>
        <v>0</v>
      </c>
      <c r="G26" s="14" t="str">
        <f t="shared" si="4"/>
        <v>Không XL</v>
      </c>
      <c r="H26" s="14">
        <f t="shared" si="5"/>
        <v>100</v>
      </c>
      <c r="I26" s="33"/>
      <c r="K26" s="35">
        <v>37</v>
      </c>
    </row>
    <row r="27" spans="1:13" x14ac:dyDescent="0.25">
      <c r="A27" s="16" t="s">
        <v>59</v>
      </c>
      <c r="B27" s="54" t="s">
        <v>431</v>
      </c>
      <c r="C27" s="53" t="s">
        <v>223</v>
      </c>
      <c r="D27" s="50" t="s">
        <v>97</v>
      </c>
      <c r="E27" s="36"/>
      <c r="F27" s="14">
        <f t="shared" si="3"/>
        <v>0</v>
      </c>
      <c r="G27" s="14" t="str">
        <f t="shared" si="4"/>
        <v>Không XL</v>
      </c>
      <c r="H27" s="14">
        <f t="shared" si="5"/>
        <v>100</v>
      </c>
      <c r="I27" s="33"/>
      <c r="K27" s="35">
        <v>37</v>
      </c>
    </row>
    <row r="28" spans="1:13" x14ac:dyDescent="0.25">
      <c r="A28" s="16" t="s">
        <v>60</v>
      </c>
      <c r="B28" s="54" t="s">
        <v>432</v>
      </c>
      <c r="C28" s="53" t="s">
        <v>128</v>
      </c>
      <c r="D28" s="50" t="s">
        <v>97</v>
      </c>
      <c r="E28" s="36"/>
      <c r="F28" s="14">
        <f t="shared" si="3"/>
        <v>0</v>
      </c>
      <c r="G28" s="14" t="str">
        <f t="shared" si="4"/>
        <v>Không XL</v>
      </c>
      <c r="H28" s="14">
        <f t="shared" si="5"/>
        <v>100</v>
      </c>
      <c r="I28" s="33"/>
      <c r="K28" s="35">
        <v>37</v>
      </c>
    </row>
    <row r="29" spans="1:13" x14ac:dyDescent="0.25">
      <c r="A29" s="16" t="s">
        <v>61</v>
      </c>
      <c r="B29" s="54" t="s">
        <v>433</v>
      </c>
      <c r="C29" s="53" t="s">
        <v>216</v>
      </c>
      <c r="D29" s="50" t="s">
        <v>166</v>
      </c>
      <c r="E29" s="36"/>
      <c r="F29" s="14">
        <f t="shared" si="3"/>
        <v>0</v>
      </c>
      <c r="G29" s="14" t="str">
        <f t="shared" si="4"/>
        <v>Không XL</v>
      </c>
      <c r="H29" s="14">
        <f t="shared" si="5"/>
        <v>100</v>
      </c>
      <c r="I29" s="33"/>
      <c r="K29" s="35">
        <v>37</v>
      </c>
    </row>
    <row r="30" spans="1:13" x14ac:dyDescent="0.25">
      <c r="A30" s="16" t="s">
        <v>62</v>
      </c>
      <c r="B30" s="54" t="s">
        <v>434</v>
      </c>
      <c r="C30" s="53" t="s">
        <v>467</v>
      </c>
      <c r="D30" s="50" t="s">
        <v>166</v>
      </c>
      <c r="E30" s="36"/>
      <c r="F30" s="14">
        <f t="shared" si="3"/>
        <v>0</v>
      </c>
      <c r="G30" s="14" t="str">
        <f t="shared" si="4"/>
        <v>Không XL</v>
      </c>
      <c r="H30" s="14">
        <f t="shared" si="5"/>
        <v>100</v>
      </c>
      <c r="I30" s="33" t="s">
        <v>187</v>
      </c>
      <c r="K30" s="35">
        <v>37</v>
      </c>
    </row>
    <row r="31" spans="1:13" x14ac:dyDescent="0.25">
      <c r="A31" s="16" t="s">
        <v>63</v>
      </c>
      <c r="B31" s="54" t="s">
        <v>435</v>
      </c>
      <c r="C31" s="53" t="s">
        <v>468</v>
      </c>
      <c r="D31" s="50" t="s">
        <v>492</v>
      </c>
      <c r="E31" s="36"/>
      <c r="F31" s="14">
        <f t="shared" si="3"/>
        <v>0</v>
      </c>
      <c r="G31" s="14" t="str">
        <f t="shared" si="4"/>
        <v>Không XL</v>
      </c>
      <c r="H31" s="14">
        <f t="shared" si="5"/>
        <v>100</v>
      </c>
      <c r="I31" s="33"/>
      <c r="K31" s="35">
        <v>37</v>
      </c>
    </row>
    <row r="32" spans="1:13" x14ac:dyDescent="0.25">
      <c r="A32" s="16" t="s">
        <v>64</v>
      </c>
      <c r="B32" s="54" t="s">
        <v>436</v>
      </c>
      <c r="C32" s="53" t="s">
        <v>469</v>
      </c>
      <c r="D32" s="50" t="s">
        <v>100</v>
      </c>
      <c r="E32" s="36"/>
      <c r="F32" s="14">
        <f t="shared" si="3"/>
        <v>0</v>
      </c>
      <c r="G32" s="14" t="str">
        <f t="shared" si="4"/>
        <v>Không XL</v>
      </c>
      <c r="H32" s="14">
        <f t="shared" si="5"/>
        <v>100</v>
      </c>
      <c r="I32" s="33"/>
      <c r="K32" s="35">
        <v>37</v>
      </c>
    </row>
    <row r="33" spans="1:11" x14ac:dyDescent="0.25">
      <c r="A33" s="16" t="s">
        <v>65</v>
      </c>
      <c r="B33" s="54" t="s">
        <v>437</v>
      </c>
      <c r="C33" s="53" t="s">
        <v>244</v>
      </c>
      <c r="D33" s="50" t="s">
        <v>100</v>
      </c>
      <c r="E33" s="36"/>
      <c r="F33" s="14">
        <f t="shared" si="3"/>
        <v>0</v>
      </c>
      <c r="G33" s="14" t="str">
        <f t="shared" si="4"/>
        <v>Không XL</v>
      </c>
      <c r="H33" s="14">
        <f t="shared" si="5"/>
        <v>100</v>
      </c>
      <c r="I33" s="33"/>
      <c r="K33" s="35">
        <v>37</v>
      </c>
    </row>
    <row r="34" spans="1:11" x14ac:dyDescent="0.25">
      <c r="A34" s="16" t="s">
        <v>66</v>
      </c>
      <c r="B34" s="54" t="s">
        <v>438</v>
      </c>
      <c r="C34" s="53" t="s">
        <v>470</v>
      </c>
      <c r="D34" s="50" t="s">
        <v>101</v>
      </c>
      <c r="E34" s="36"/>
      <c r="F34" s="14">
        <f t="shared" si="3"/>
        <v>0</v>
      </c>
      <c r="G34" s="14" t="str">
        <f t="shared" si="4"/>
        <v>Không XL</v>
      </c>
      <c r="H34" s="14">
        <f t="shared" si="5"/>
        <v>100</v>
      </c>
      <c r="I34" s="33"/>
      <c r="K34" s="35">
        <v>37</v>
      </c>
    </row>
    <row r="35" spans="1:11" x14ac:dyDescent="0.25">
      <c r="A35" s="16" t="s">
        <v>67</v>
      </c>
      <c r="B35" s="54" t="s">
        <v>439</v>
      </c>
      <c r="C35" s="53" t="s">
        <v>471</v>
      </c>
      <c r="D35" s="50" t="s">
        <v>101</v>
      </c>
      <c r="E35" s="36"/>
      <c r="F35" s="14">
        <f t="shared" si="3"/>
        <v>0</v>
      </c>
      <c r="G35" s="14" t="str">
        <f t="shared" si="4"/>
        <v>Không XL</v>
      </c>
      <c r="H35" s="14">
        <f t="shared" si="5"/>
        <v>100</v>
      </c>
      <c r="I35" s="33"/>
      <c r="K35" s="35">
        <v>37</v>
      </c>
    </row>
    <row r="36" spans="1:11" x14ac:dyDescent="0.25">
      <c r="A36" s="16" t="s">
        <v>68</v>
      </c>
      <c r="B36" s="54" t="s">
        <v>440</v>
      </c>
      <c r="C36" s="53" t="s">
        <v>472</v>
      </c>
      <c r="D36" s="50" t="s">
        <v>123</v>
      </c>
      <c r="E36" s="36"/>
      <c r="F36" s="14">
        <f t="shared" si="3"/>
        <v>0</v>
      </c>
      <c r="G36" s="14" t="str">
        <f t="shared" si="4"/>
        <v>Không XL</v>
      </c>
      <c r="H36" s="14">
        <f t="shared" si="5"/>
        <v>100</v>
      </c>
      <c r="I36" s="33"/>
      <c r="K36" s="35">
        <v>37</v>
      </c>
    </row>
    <row r="37" spans="1:11" x14ac:dyDescent="0.25">
      <c r="A37" s="16" t="s">
        <v>69</v>
      </c>
      <c r="B37" s="54" t="s">
        <v>441</v>
      </c>
      <c r="C37" s="53" t="s">
        <v>473</v>
      </c>
      <c r="D37" s="50" t="s">
        <v>493</v>
      </c>
      <c r="E37" s="36"/>
      <c r="F37" s="14">
        <f t="shared" si="3"/>
        <v>0</v>
      </c>
      <c r="G37" s="14" t="str">
        <f t="shared" si="4"/>
        <v>Không XL</v>
      </c>
      <c r="H37" s="14">
        <f t="shared" si="5"/>
        <v>100</v>
      </c>
      <c r="I37" s="33"/>
      <c r="K37" s="35">
        <v>37</v>
      </c>
    </row>
    <row r="38" spans="1:11" x14ac:dyDescent="0.25">
      <c r="A38" s="16" t="s">
        <v>70</v>
      </c>
      <c r="B38" s="54" t="s">
        <v>442</v>
      </c>
      <c r="C38" s="53" t="s">
        <v>474</v>
      </c>
      <c r="D38" s="50" t="s">
        <v>494</v>
      </c>
      <c r="E38" s="36"/>
      <c r="F38" s="14">
        <f t="shared" si="3"/>
        <v>0</v>
      </c>
      <c r="G38" s="14" t="str">
        <f t="shared" si="4"/>
        <v>Không XL</v>
      </c>
      <c r="H38" s="14">
        <f t="shared" si="5"/>
        <v>100</v>
      </c>
      <c r="I38" s="33"/>
      <c r="K38" s="35">
        <v>37</v>
      </c>
    </row>
    <row r="39" spans="1:11" x14ac:dyDescent="0.25">
      <c r="A39" s="16" t="s">
        <v>71</v>
      </c>
      <c r="B39" s="54" t="s">
        <v>443</v>
      </c>
      <c r="C39" s="53" t="s">
        <v>475</v>
      </c>
      <c r="D39" s="50" t="s">
        <v>102</v>
      </c>
      <c r="E39" s="36"/>
      <c r="F39" s="14">
        <f t="shared" si="3"/>
        <v>0</v>
      </c>
      <c r="G39" s="14" t="str">
        <f t="shared" si="4"/>
        <v>Không XL</v>
      </c>
      <c r="H39" s="14">
        <f t="shared" si="5"/>
        <v>100</v>
      </c>
      <c r="I39" s="33"/>
      <c r="K39" s="35">
        <v>37</v>
      </c>
    </row>
    <row r="40" spans="1:11" x14ac:dyDescent="0.25">
      <c r="A40" s="16" t="s">
        <v>72</v>
      </c>
      <c r="B40" s="54" t="s">
        <v>444</v>
      </c>
      <c r="C40" s="53" t="s">
        <v>476</v>
      </c>
      <c r="D40" s="50" t="s">
        <v>221</v>
      </c>
      <c r="E40" s="36"/>
      <c r="F40" s="14">
        <f t="shared" si="3"/>
        <v>0</v>
      </c>
      <c r="G40" s="14" t="str">
        <f t="shared" si="4"/>
        <v>Không XL</v>
      </c>
      <c r="H40" s="14">
        <f t="shared" si="5"/>
        <v>100</v>
      </c>
      <c r="I40" s="33"/>
      <c r="K40" s="35">
        <v>37</v>
      </c>
    </row>
    <row r="41" spans="1:11" x14ac:dyDescent="0.25">
      <c r="A41" s="16" t="s">
        <v>73</v>
      </c>
      <c r="B41" s="54" t="s">
        <v>445</v>
      </c>
      <c r="C41" s="53" t="s">
        <v>477</v>
      </c>
      <c r="D41" s="50" t="s">
        <v>221</v>
      </c>
      <c r="E41" s="36"/>
      <c r="F41" s="14">
        <f t="shared" si="3"/>
        <v>0</v>
      </c>
      <c r="G41" s="14" t="str">
        <f t="shared" si="4"/>
        <v>Không XL</v>
      </c>
      <c r="H41" s="14">
        <f t="shared" si="5"/>
        <v>100</v>
      </c>
      <c r="I41" s="33"/>
      <c r="K41" s="35">
        <v>37</v>
      </c>
    </row>
    <row r="42" spans="1:11" x14ac:dyDescent="0.25">
      <c r="A42" s="16" t="s">
        <v>74</v>
      </c>
      <c r="B42" s="54" t="s">
        <v>446</v>
      </c>
      <c r="C42" s="53" t="s">
        <v>208</v>
      </c>
      <c r="D42" s="50" t="s">
        <v>221</v>
      </c>
      <c r="E42" s="36"/>
      <c r="F42" s="14">
        <f t="shared" si="3"/>
        <v>0</v>
      </c>
      <c r="G42" s="14" t="str">
        <f t="shared" si="4"/>
        <v>Không XL</v>
      </c>
      <c r="H42" s="14">
        <f t="shared" si="5"/>
        <v>100</v>
      </c>
      <c r="I42" s="33"/>
      <c r="K42" s="35">
        <v>37</v>
      </c>
    </row>
    <row r="43" spans="1:11" x14ac:dyDescent="0.25">
      <c r="A43" s="16" t="s">
        <v>75</v>
      </c>
      <c r="B43" s="54" t="s">
        <v>447</v>
      </c>
      <c r="C43" s="53" t="s">
        <v>478</v>
      </c>
      <c r="D43" s="50" t="s">
        <v>126</v>
      </c>
      <c r="E43" s="36"/>
      <c r="F43" s="14">
        <f t="shared" si="3"/>
        <v>0</v>
      </c>
      <c r="G43" s="14" t="str">
        <f t="shared" si="4"/>
        <v>Không XL</v>
      </c>
      <c r="H43" s="14">
        <f t="shared" si="5"/>
        <v>100</v>
      </c>
      <c r="I43" s="33"/>
      <c r="K43" s="35">
        <v>37</v>
      </c>
    </row>
    <row r="44" spans="1:11" x14ac:dyDescent="0.25">
      <c r="A44" s="16" t="s">
        <v>76</v>
      </c>
      <c r="B44" s="54" t="s">
        <v>448</v>
      </c>
      <c r="C44" s="53" t="s">
        <v>479</v>
      </c>
      <c r="D44" s="50" t="s">
        <v>126</v>
      </c>
      <c r="E44" s="36"/>
      <c r="F44" s="14">
        <f t="shared" si="3"/>
        <v>0</v>
      </c>
      <c r="G44" s="14" t="str">
        <f t="shared" si="4"/>
        <v>Không XL</v>
      </c>
      <c r="H44" s="14">
        <f t="shared" si="5"/>
        <v>100</v>
      </c>
      <c r="I44" s="33"/>
      <c r="K44" s="35">
        <v>37</v>
      </c>
    </row>
    <row r="45" spans="1:11" x14ac:dyDescent="0.25">
      <c r="A45" s="16" t="s">
        <v>77</v>
      </c>
      <c r="B45" s="54" t="s">
        <v>449</v>
      </c>
      <c r="C45" s="53" t="s">
        <v>480</v>
      </c>
      <c r="D45" s="50" t="s">
        <v>189</v>
      </c>
      <c r="E45" s="36"/>
      <c r="F45" s="14">
        <f t="shared" si="3"/>
        <v>0</v>
      </c>
      <c r="G45" s="14" t="str">
        <f t="shared" si="4"/>
        <v>Không XL</v>
      </c>
      <c r="H45" s="14">
        <f t="shared" si="5"/>
        <v>100</v>
      </c>
      <c r="I45" s="33"/>
      <c r="K45" s="35">
        <v>37</v>
      </c>
    </row>
    <row r="46" spans="1:11" x14ac:dyDescent="0.25">
      <c r="A46" s="16" t="s">
        <v>78</v>
      </c>
      <c r="B46" s="54" t="s">
        <v>450</v>
      </c>
      <c r="C46" s="53" t="s">
        <v>481</v>
      </c>
      <c r="D46" s="50" t="s">
        <v>189</v>
      </c>
      <c r="E46" s="36"/>
      <c r="F46" s="14">
        <f t="shared" si="3"/>
        <v>0</v>
      </c>
      <c r="G46" s="14" t="str">
        <f t="shared" si="4"/>
        <v>Không XL</v>
      </c>
      <c r="H46" s="14">
        <f t="shared" si="5"/>
        <v>100</v>
      </c>
      <c r="I46" s="33"/>
      <c r="K46" s="35">
        <v>37</v>
      </c>
    </row>
    <row r="47" spans="1:11" x14ac:dyDescent="0.25">
      <c r="A47" s="16" t="s">
        <v>79</v>
      </c>
      <c r="B47" s="54" t="s">
        <v>451</v>
      </c>
      <c r="C47" s="53" t="s">
        <v>482</v>
      </c>
      <c r="D47" s="50" t="s">
        <v>495</v>
      </c>
      <c r="E47" s="36"/>
      <c r="F47" s="14">
        <f t="shared" si="3"/>
        <v>0</v>
      </c>
      <c r="G47" s="14" t="str">
        <f t="shared" si="4"/>
        <v>Không XL</v>
      </c>
      <c r="H47" s="14">
        <f t="shared" si="5"/>
        <v>100</v>
      </c>
      <c r="I47" s="33"/>
      <c r="K47" s="35">
        <v>37</v>
      </c>
    </row>
    <row r="48" spans="1:11" x14ac:dyDescent="0.25">
      <c r="A48" s="16" t="s">
        <v>80</v>
      </c>
      <c r="B48" s="54" t="s">
        <v>452</v>
      </c>
      <c r="C48" s="53" t="s">
        <v>483</v>
      </c>
      <c r="D48" s="50" t="s">
        <v>157</v>
      </c>
      <c r="E48" s="36"/>
      <c r="F48" s="14">
        <f t="shared" si="3"/>
        <v>0</v>
      </c>
      <c r="G48" s="14" t="str">
        <f t="shared" si="4"/>
        <v>Không XL</v>
      </c>
      <c r="H48" s="14">
        <f t="shared" si="5"/>
        <v>100</v>
      </c>
      <c r="I48" s="33"/>
      <c r="K48" s="35">
        <v>37</v>
      </c>
    </row>
    <row r="49" spans="1:11" x14ac:dyDescent="0.25">
      <c r="A49" s="16" t="s">
        <v>81</v>
      </c>
      <c r="B49" s="54" t="s">
        <v>453</v>
      </c>
      <c r="C49" s="53" t="s">
        <v>484</v>
      </c>
      <c r="D49" s="50" t="s">
        <v>110</v>
      </c>
      <c r="E49" s="36"/>
      <c r="F49" s="14">
        <f t="shared" si="3"/>
        <v>0</v>
      </c>
      <c r="G49" s="14" t="str">
        <f t="shared" si="4"/>
        <v>Không XL</v>
      </c>
      <c r="H49" s="14">
        <f t="shared" si="5"/>
        <v>100</v>
      </c>
      <c r="I49" s="33"/>
      <c r="K49" s="35">
        <v>37</v>
      </c>
    </row>
    <row r="50" spans="1:11" x14ac:dyDescent="0.25">
      <c r="A50" s="16" t="s">
        <v>82</v>
      </c>
      <c r="B50" s="54" t="s">
        <v>454</v>
      </c>
      <c r="C50" s="53" t="s">
        <v>485</v>
      </c>
      <c r="D50" s="50" t="s">
        <v>496</v>
      </c>
      <c r="E50" s="36"/>
      <c r="F50" s="14">
        <f t="shared" si="3"/>
        <v>0</v>
      </c>
      <c r="G50" s="14" t="str">
        <f t="shared" si="4"/>
        <v>Không XL</v>
      </c>
      <c r="H50" s="14">
        <f t="shared" si="5"/>
        <v>100</v>
      </c>
      <c r="I50" s="33"/>
      <c r="K50" s="35">
        <v>37</v>
      </c>
    </row>
    <row r="51" spans="1:11" x14ac:dyDescent="0.25">
      <c r="A51" s="16" t="s">
        <v>83</v>
      </c>
      <c r="B51" s="54" t="s">
        <v>455</v>
      </c>
      <c r="C51" s="53" t="s">
        <v>486</v>
      </c>
      <c r="D51" s="50" t="s">
        <v>497</v>
      </c>
      <c r="E51" s="36"/>
      <c r="F51" s="14">
        <f t="shared" si="3"/>
        <v>0</v>
      </c>
      <c r="G51" s="14" t="str">
        <f t="shared" si="4"/>
        <v>Không XL</v>
      </c>
      <c r="H51" s="14">
        <f t="shared" si="5"/>
        <v>100</v>
      </c>
      <c r="I51" s="33"/>
      <c r="K51" s="35">
        <v>37</v>
      </c>
    </row>
    <row r="52" spans="1:11" x14ac:dyDescent="0.25">
      <c r="A52" s="16" t="s">
        <v>84</v>
      </c>
      <c r="B52" s="54" t="s">
        <v>456</v>
      </c>
      <c r="C52" s="53" t="s">
        <v>487</v>
      </c>
      <c r="D52" s="50" t="s">
        <v>179</v>
      </c>
      <c r="E52" s="36"/>
      <c r="F52" s="14">
        <f t="shared" si="3"/>
        <v>0</v>
      </c>
      <c r="G52" s="14" t="str">
        <f t="shared" si="4"/>
        <v>Không XL</v>
      </c>
      <c r="H52" s="14">
        <f t="shared" si="5"/>
        <v>100</v>
      </c>
      <c r="I52" s="33"/>
      <c r="K52" s="35">
        <v>37</v>
      </c>
    </row>
    <row r="53" spans="1:11" x14ac:dyDescent="0.25">
      <c r="A53" s="16" t="s">
        <v>85</v>
      </c>
      <c r="B53" s="54" t="s">
        <v>457</v>
      </c>
      <c r="C53" s="53" t="s">
        <v>209</v>
      </c>
      <c r="D53" s="50" t="s">
        <v>330</v>
      </c>
      <c r="E53" s="36"/>
      <c r="F53" s="14">
        <f t="shared" si="3"/>
        <v>0</v>
      </c>
      <c r="G53" s="14" t="str">
        <f t="shared" si="4"/>
        <v>Không XL</v>
      </c>
      <c r="H53" s="14">
        <f t="shared" si="5"/>
        <v>100</v>
      </c>
      <c r="I53" s="33"/>
      <c r="K53" s="35">
        <v>37</v>
      </c>
    </row>
    <row r="54" spans="1:11" x14ac:dyDescent="0.25">
      <c r="A54" s="16" t="s">
        <v>86</v>
      </c>
      <c r="B54" s="54" t="s">
        <v>458</v>
      </c>
      <c r="C54" s="53" t="s">
        <v>488</v>
      </c>
      <c r="D54" s="50" t="s">
        <v>205</v>
      </c>
      <c r="E54" s="36"/>
      <c r="F54" s="14">
        <f t="shared" si="3"/>
        <v>0</v>
      </c>
      <c r="G54" s="14" t="str">
        <f t="shared" si="4"/>
        <v>Không XL</v>
      </c>
      <c r="H54" s="14">
        <f t="shared" si="5"/>
        <v>100</v>
      </c>
      <c r="I54" s="33"/>
      <c r="K54" s="35">
        <v>37</v>
      </c>
    </row>
    <row r="55" spans="1:11" x14ac:dyDescent="0.25">
      <c r="A55" s="16" t="s">
        <v>87</v>
      </c>
      <c r="B55" s="54" t="s">
        <v>459</v>
      </c>
      <c r="C55" s="53" t="s">
        <v>489</v>
      </c>
      <c r="D55" s="50" t="s">
        <v>159</v>
      </c>
      <c r="E55" s="36"/>
      <c r="F55" s="14">
        <f t="shared" si="3"/>
        <v>0</v>
      </c>
      <c r="G55" s="14" t="str">
        <f t="shared" si="4"/>
        <v>Không XL</v>
      </c>
      <c r="H55" s="14">
        <f t="shared" si="5"/>
        <v>100</v>
      </c>
      <c r="I55" s="33" t="s">
        <v>119</v>
      </c>
      <c r="K55" s="35">
        <v>37</v>
      </c>
    </row>
    <row r="56" spans="1:11" x14ac:dyDescent="0.25">
      <c r="A56" s="16" t="s">
        <v>88</v>
      </c>
      <c r="B56" s="54" t="s">
        <v>460</v>
      </c>
      <c r="C56" s="53" t="s">
        <v>490</v>
      </c>
      <c r="D56" s="50" t="s">
        <v>116</v>
      </c>
      <c r="E56" s="36"/>
      <c r="F56" s="14">
        <f t="shared" si="3"/>
        <v>0</v>
      </c>
      <c r="G56" s="14" t="str">
        <f t="shared" si="4"/>
        <v>Không XL</v>
      </c>
      <c r="H56" s="14">
        <f t="shared" si="5"/>
        <v>100</v>
      </c>
      <c r="I56" s="33"/>
      <c r="K56" s="35">
        <v>37</v>
      </c>
    </row>
    <row r="57" spans="1:11" x14ac:dyDescent="0.25">
      <c r="A57" s="16" t="s">
        <v>117</v>
      </c>
      <c r="B57" s="54" t="s">
        <v>461</v>
      </c>
      <c r="C57" s="53" t="s">
        <v>491</v>
      </c>
      <c r="D57" s="50" t="s">
        <v>498</v>
      </c>
      <c r="E57" s="36"/>
      <c r="F57" s="14">
        <f t="shared" si="3"/>
        <v>0</v>
      </c>
      <c r="G57" s="14" t="str">
        <f t="shared" si="4"/>
        <v>Không XL</v>
      </c>
      <c r="H57" s="14">
        <f t="shared" si="5"/>
        <v>100</v>
      </c>
      <c r="I57" s="33"/>
      <c r="K57" s="35">
        <v>37</v>
      </c>
    </row>
    <row r="59" spans="1:11" s="3" customFormat="1" x14ac:dyDescent="0.25">
      <c r="B59" s="1" t="s">
        <v>29</v>
      </c>
      <c r="E59" s="39"/>
      <c r="F59" s="39"/>
      <c r="G59" s="39"/>
    </row>
    <row r="60" spans="1:11" s="3" customFormat="1" ht="31.5" x14ac:dyDescent="0.25">
      <c r="B60" s="23"/>
      <c r="C60" s="68" t="s">
        <v>30</v>
      </c>
      <c r="D60" s="69"/>
      <c r="E60" s="41" t="s">
        <v>31</v>
      </c>
      <c r="F60" s="41" t="s">
        <v>32</v>
      </c>
      <c r="G60" s="39"/>
    </row>
    <row r="61" spans="1:11" s="3" customFormat="1" ht="15.75" x14ac:dyDescent="0.25">
      <c r="C61" s="22" t="s">
        <v>33</v>
      </c>
      <c r="D61" s="21"/>
      <c r="E61" s="15">
        <f>COUNTIF($G$21:$G$57,"Xuất sắc")</f>
        <v>0</v>
      </c>
      <c r="F61" s="32">
        <f>E61/$E$67</f>
        <v>0</v>
      </c>
      <c r="G61" s="39"/>
    </row>
    <row r="62" spans="1:11" s="3" customFormat="1" ht="15.75" x14ac:dyDescent="0.25">
      <c r="C62" s="22" t="s">
        <v>34</v>
      </c>
      <c r="D62" s="21"/>
      <c r="E62" s="15">
        <f>COUNTIF($G$21:$G$57,"Tốt")</f>
        <v>0</v>
      </c>
      <c r="F62" s="32">
        <f t="shared" ref="F62:F66" si="6">E62/$E$67</f>
        <v>0</v>
      </c>
      <c r="G62" s="39"/>
    </row>
    <row r="63" spans="1:11" s="3" customFormat="1" ht="15.75" x14ac:dyDescent="0.25">
      <c r="C63" s="22" t="s">
        <v>35</v>
      </c>
      <c r="D63" s="21"/>
      <c r="E63" s="15">
        <f>COUNTIF($G$21:$G$57,"Khá")</f>
        <v>0</v>
      </c>
      <c r="F63" s="32">
        <f t="shared" si="6"/>
        <v>0</v>
      </c>
      <c r="G63" s="39"/>
    </row>
    <row r="64" spans="1:11" s="3" customFormat="1" ht="15.75" x14ac:dyDescent="0.25">
      <c r="C64" s="22" t="s">
        <v>36</v>
      </c>
      <c r="D64" s="21"/>
      <c r="E64" s="15">
        <f>COUNTIF($G$21:$G$57,"TB")</f>
        <v>0</v>
      </c>
      <c r="F64" s="32">
        <f t="shared" si="6"/>
        <v>0</v>
      </c>
      <c r="G64" s="39"/>
    </row>
    <row r="65" spans="1:10" s="3" customFormat="1" ht="15.75" x14ac:dyDescent="0.25">
      <c r="C65" s="22" t="s">
        <v>37</v>
      </c>
      <c r="D65" s="21"/>
      <c r="E65" s="15">
        <f>COUNTIF($G$21:$G$57,"Yếu")</f>
        <v>0</v>
      </c>
      <c r="F65" s="32">
        <f t="shared" si="6"/>
        <v>0</v>
      </c>
      <c r="G65" s="39"/>
    </row>
    <row r="66" spans="1:10" s="3" customFormat="1" ht="15.75" x14ac:dyDescent="0.25">
      <c r="C66" s="22" t="s">
        <v>53</v>
      </c>
      <c r="D66" s="21"/>
      <c r="E66" s="15">
        <f>COUNTIF($G$21:$G$57,"Không XL")</f>
        <v>37</v>
      </c>
      <c r="F66" s="32">
        <f t="shared" si="6"/>
        <v>1</v>
      </c>
      <c r="G66" s="39"/>
    </row>
    <row r="67" spans="1:10" x14ac:dyDescent="0.25">
      <c r="E67" s="31">
        <f>SUM(E61:E66)</f>
        <v>37</v>
      </c>
    </row>
    <row r="68" spans="1:10" x14ac:dyDescent="0.25">
      <c r="A68" s="74" t="s">
        <v>38</v>
      </c>
      <c r="B68" s="74"/>
      <c r="C68" s="74"/>
      <c r="D68" s="74"/>
      <c r="E68" s="74"/>
      <c r="F68" s="74"/>
      <c r="G68" s="74"/>
      <c r="H68" s="74"/>
      <c r="I68" s="74"/>
      <c r="J68" s="9"/>
    </row>
    <row r="70" spans="1:10" s="6" customFormat="1" x14ac:dyDescent="0.25">
      <c r="B70" s="67" t="s">
        <v>39</v>
      </c>
      <c r="C70" s="67"/>
      <c r="D70" s="67"/>
      <c r="E70" s="67"/>
      <c r="F70" s="67" t="s">
        <v>40</v>
      </c>
      <c r="G70" s="67"/>
      <c r="H70" s="67"/>
      <c r="I70" s="67"/>
    </row>
    <row r="75" spans="1:10" x14ac:dyDescent="0.25">
      <c r="B75" s="82" t="s">
        <v>838</v>
      </c>
      <c r="C75" s="82"/>
      <c r="D75" s="82"/>
      <c r="E75" s="82"/>
      <c r="F75" s="82" t="s">
        <v>499</v>
      </c>
      <c r="G75" s="82"/>
      <c r="H75" s="82"/>
      <c r="I75" s="82"/>
    </row>
    <row r="76" spans="1:10" ht="16.5" customHeight="1" x14ac:dyDescent="0.25">
      <c r="B76" s="38"/>
      <c r="C76" s="38"/>
      <c r="D76" s="38"/>
      <c r="H76" s="38"/>
      <c r="I76" s="38"/>
    </row>
    <row r="77" spans="1:10" x14ac:dyDescent="0.25">
      <c r="A77" s="83" t="s">
        <v>41</v>
      </c>
      <c r="B77" s="83"/>
      <c r="C77" s="83"/>
      <c r="D77" s="83"/>
      <c r="E77" s="83"/>
      <c r="F77" s="83"/>
      <c r="G77" s="83"/>
      <c r="H77" s="83"/>
      <c r="I77" s="83"/>
    </row>
    <row r="78" spans="1:10" ht="48.75" customHeight="1" x14ac:dyDescent="0.25">
      <c r="A78" s="76" t="s">
        <v>234</v>
      </c>
      <c r="B78" s="77"/>
      <c r="C78" s="77"/>
      <c r="D78" s="77"/>
      <c r="E78" s="77"/>
      <c r="F78" s="77"/>
      <c r="G78" s="77"/>
      <c r="H78" s="77"/>
      <c r="I78" s="77"/>
    </row>
    <row r="80" spans="1:10" x14ac:dyDescent="0.25">
      <c r="I80" s="13" t="s">
        <v>226</v>
      </c>
    </row>
    <row r="81" spans="5:8" x14ac:dyDescent="0.25">
      <c r="F81" s="67" t="s">
        <v>122</v>
      </c>
      <c r="G81" s="67"/>
      <c r="H81" s="67"/>
    </row>
    <row r="87" spans="5:8" x14ac:dyDescent="0.25">
      <c r="E87" s="1"/>
      <c r="F87" s="67" t="s">
        <v>55</v>
      </c>
      <c r="G87" s="67"/>
      <c r="H87" s="67"/>
    </row>
  </sheetData>
  <mergeCells count="24">
    <mergeCell ref="A77:I77"/>
    <mergeCell ref="A78:I78"/>
    <mergeCell ref="F81:H81"/>
    <mergeCell ref="F87:H87"/>
    <mergeCell ref="K19:K20"/>
    <mergeCell ref="C60:D60"/>
    <mergeCell ref="A68:I68"/>
    <mergeCell ref="B70:E70"/>
    <mergeCell ref="F70:I70"/>
    <mergeCell ref="B75:E75"/>
    <mergeCell ref="F75:I75"/>
    <mergeCell ref="A17:I17"/>
    <mergeCell ref="A19:A20"/>
    <mergeCell ref="B19:B20"/>
    <mergeCell ref="C19:D20"/>
    <mergeCell ref="E19:E20"/>
    <mergeCell ref="F19:H19"/>
    <mergeCell ref="I19:I20"/>
    <mergeCell ref="A5:I5"/>
    <mergeCell ref="A1:D1"/>
    <mergeCell ref="A2:D2"/>
    <mergeCell ref="E2:H2"/>
    <mergeCell ref="A3:D3"/>
    <mergeCell ref="F3:I3"/>
  </mergeCells>
  <pageMargins left="0.4" right="0.27" top="0.18" bottom="0.37" header="0.21" footer="0.2"/>
  <pageSetup orientation="portrait" r:id="rId1"/>
  <headerFooter>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2"/>
  <sheetViews>
    <sheetView topLeftCell="A40" workbookViewId="0">
      <selection activeCell="B9" sqref="B9"/>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38" customWidth="1"/>
    <col min="6" max="6" width="9.140625" style="38"/>
    <col min="7" max="7" width="12.140625" style="38" customWidth="1"/>
    <col min="8" max="8" width="8.7109375" style="1" customWidth="1"/>
    <col min="9" max="9" width="14.42578125" style="1" customWidth="1"/>
    <col min="10" max="16384" width="9.140625" style="1"/>
  </cols>
  <sheetData>
    <row r="1" spans="1:9" s="3" customFormat="1" ht="15.75" x14ac:dyDescent="0.25">
      <c r="A1" s="65" t="s">
        <v>2</v>
      </c>
      <c r="B1" s="65"/>
      <c r="C1" s="65"/>
      <c r="D1" s="65"/>
      <c r="E1" s="19" t="s">
        <v>0</v>
      </c>
      <c r="F1" s="19"/>
      <c r="G1" s="19"/>
      <c r="H1" s="19"/>
      <c r="I1" s="19"/>
    </row>
    <row r="2" spans="1:9" s="3" customFormat="1" x14ac:dyDescent="0.25">
      <c r="A2" s="65" t="s">
        <v>3</v>
      </c>
      <c r="B2" s="65"/>
      <c r="C2" s="65"/>
      <c r="D2" s="65"/>
      <c r="E2" s="67" t="s">
        <v>1</v>
      </c>
      <c r="F2" s="67"/>
      <c r="G2" s="67"/>
      <c r="H2" s="67"/>
      <c r="I2" s="6"/>
    </row>
    <row r="3" spans="1:9" s="3" customFormat="1" x14ac:dyDescent="0.25">
      <c r="A3" s="66" t="s">
        <v>54</v>
      </c>
      <c r="B3" s="66"/>
      <c r="C3" s="66"/>
      <c r="D3" s="66"/>
      <c r="E3" s="19"/>
      <c r="F3" s="67"/>
      <c r="G3" s="67"/>
      <c r="H3" s="67"/>
      <c r="I3" s="67"/>
    </row>
    <row r="4" spans="1:9" s="3" customFormat="1" x14ac:dyDescent="0.25">
      <c r="A4" s="40"/>
      <c r="B4" s="40"/>
      <c r="C4" s="40"/>
      <c r="D4" s="40"/>
      <c r="E4" s="40"/>
      <c r="F4" s="37"/>
      <c r="G4" s="37"/>
      <c r="H4" s="37"/>
      <c r="I4" s="37"/>
    </row>
    <row r="5" spans="1:9" ht="23.25" customHeight="1" x14ac:dyDescent="0.25">
      <c r="A5" s="67" t="s">
        <v>4</v>
      </c>
      <c r="B5" s="67"/>
      <c r="C5" s="67"/>
      <c r="D5" s="67"/>
      <c r="E5" s="67"/>
      <c r="F5" s="67"/>
      <c r="G5" s="67"/>
      <c r="H5" s="67"/>
      <c r="I5" s="67"/>
    </row>
    <row r="6" spans="1:9" s="6" customFormat="1" x14ac:dyDescent="0.25">
      <c r="B6" s="8" t="s">
        <v>821</v>
      </c>
      <c r="C6" s="6" t="s">
        <v>533</v>
      </c>
      <c r="D6" s="20" t="s">
        <v>832</v>
      </c>
      <c r="F6" s="20" t="s">
        <v>120</v>
      </c>
    </row>
    <row r="7" spans="1:9" s="6" customFormat="1" x14ac:dyDescent="0.25">
      <c r="E7" s="37"/>
      <c r="F7" s="37"/>
      <c r="G7" s="37"/>
    </row>
    <row r="8" spans="1:9" ht="21.75" customHeight="1" x14ac:dyDescent="0.25">
      <c r="A8" s="8" t="s">
        <v>7</v>
      </c>
      <c r="B8" s="1" t="s">
        <v>134</v>
      </c>
    </row>
    <row r="9" spans="1:9" ht="21.75" customHeight="1" x14ac:dyDescent="0.25">
      <c r="A9" s="8" t="s">
        <v>10</v>
      </c>
      <c r="B9" s="6" t="s">
        <v>859</v>
      </c>
    </row>
    <row r="10" spans="1:9" ht="21.75" customHeight="1" x14ac:dyDescent="0.25">
      <c r="A10" s="8" t="s">
        <v>11</v>
      </c>
      <c r="B10" s="6" t="s">
        <v>12</v>
      </c>
    </row>
    <row r="11" spans="1:9" ht="22.5" customHeight="1" x14ac:dyDescent="0.25">
      <c r="A11" s="8"/>
      <c r="B11" s="1" t="s">
        <v>535</v>
      </c>
    </row>
    <row r="12" spans="1:9" ht="22.5" customHeight="1" x14ac:dyDescent="0.25">
      <c r="A12" s="8"/>
      <c r="B12" s="1" t="s">
        <v>822</v>
      </c>
    </row>
    <row r="13" spans="1:9" ht="22.5" customHeight="1" x14ac:dyDescent="0.25">
      <c r="A13" s="8"/>
      <c r="B13" s="1" t="s">
        <v>534</v>
      </c>
    </row>
    <row r="14" spans="1:9" ht="22.5" customHeight="1" x14ac:dyDescent="0.25">
      <c r="A14" s="8"/>
      <c r="B14" s="1" t="s">
        <v>857</v>
      </c>
    </row>
    <row r="15" spans="1:9" ht="22.5" customHeight="1" x14ac:dyDescent="0.25">
      <c r="A15" s="8"/>
      <c r="B15" s="1" t="s">
        <v>182</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72" t="s">
        <v>21</v>
      </c>
      <c r="B19" s="72" t="s">
        <v>22</v>
      </c>
      <c r="C19" s="78" t="s">
        <v>23</v>
      </c>
      <c r="D19" s="79"/>
      <c r="E19" s="70" t="s">
        <v>24</v>
      </c>
      <c r="F19" s="72" t="s">
        <v>25</v>
      </c>
      <c r="G19" s="72"/>
      <c r="H19" s="72"/>
      <c r="I19" s="73" t="s">
        <v>28</v>
      </c>
      <c r="K19" s="75" t="s">
        <v>89</v>
      </c>
      <c r="M19" s="30" t="s">
        <v>90</v>
      </c>
    </row>
    <row r="20" spans="1:13" ht="16.5" customHeight="1" x14ac:dyDescent="0.25">
      <c r="A20" s="72"/>
      <c r="B20" s="72"/>
      <c r="C20" s="80"/>
      <c r="D20" s="81"/>
      <c r="E20" s="71"/>
      <c r="F20" s="41" t="s">
        <v>26</v>
      </c>
      <c r="G20" s="41" t="s">
        <v>27</v>
      </c>
      <c r="H20" s="41" t="s">
        <v>91</v>
      </c>
      <c r="I20" s="73"/>
      <c r="K20" s="75"/>
      <c r="M20" s="1">
        <v>32</v>
      </c>
    </row>
    <row r="21" spans="1:13" ht="30" x14ac:dyDescent="0.25">
      <c r="A21" s="16" t="s">
        <v>46</v>
      </c>
      <c r="B21" s="54" t="s">
        <v>501</v>
      </c>
      <c r="C21" s="64" t="s">
        <v>538</v>
      </c>
      <c r="D21" s="52" t="s">
        <v>93</v>
      </c>
      <c r="E21" s="34"/>
      <c r="F21" s="14">
        <f>E21</f>
        <v>0</v>
      </c>
      <c r="G21" s="14" t="str">
        <f>IF(AND(F21&gt;=90),"Xuất sắc",IF(AND(F21&gt;=80),"Tốt",IF(AND(F21&gt;=70),"Khá",IF(AND(F21&gt;=60),"TB",IF(AND(F21&gt;=50),"TB",IF(AND(F21&lt;50),IF(AND(F21&gt;0),"Yếu",IF(AND(F21=0),"Không XL"," "))))))))</f>
        <v>Không XL</v>
      </c>
      <c r="H21" s="14">
        <f>K21/$M$20*100</f>
        <v>100</v>
      </c>
      <c r="I21" s="33"/>
      <c r="K21" s="29">
        <v>32</v>
      </c>
    </row>
    <row r="22" spans="1:13" x14ac:dyDescent="0.25">
      <c r="A22" s="16" t="s">
        <v>47</v>
      </c>
      <c r="B22" s="54" t="s">
        <v>502</v>
      </c>
      <c r="C22" s="63" t="s">
        <v>539</v>
      </c>
      <c r="D22" s="52" t="s">
        <v>93</v>
      </c>
      <c r="E22" s="34"/>
      <c r="F22" s="14">
        <f t="shared" ref="F22:F52" si="0">E22</f>
        <v>0</v>
      </c>
      <c r="G22" s="14" t="str">
        <f t="shared" ref="G22:G52" si="1">IF(AND(F22&gt;=90),"Xuất sắc",IF(AND(F22&gt;=80),"Tốt",IF(AND(F22&gt;=70),"Khá",IF(AND(F22&gt;=60),"TB",IF(AND(F22&gt;=50),"TB",IF(AND(F22&lt;50),IF(AND(F22&gt;0),"Yếu",IF(AND(F22=0),"Không XL"," "))))))))</f>
        <v>Không XL</v>
      </c>
      <c r="H22" s="14">
        <f t="shared" ref="H22:H52" si="2">K22/$M$20*100</f>
        <v>100</v>
      </c>
      <c r="I22" s="33"/>
      <c r="K22" s="29">
        <v>32</v>
      </c>
    </row>
    <row r="23" spans="1:13" x14ac:dyDescent="0.25">
      <c r="A23" s="16" t="s">
        <v>48</v>
      </c>
      <c r="B23" s="54" t="s">
        <v>503</v>
      </c>
      <c r="C23" s="63" t="s">
        <v>222</v>
      </c>
      <c r="D23" s="52" t="s">
        <v>93</v>
      </c>
      <c r="E23" s="34"/>
      <c r="F23" s="14">
        <f t="shared" si="0"/>
        <v>0</v>
      </c>
      <c r="G23" s="14" t="str">
        <f t="shared" si="1"/>
        <v>Không XL</v>
      </c>
      <c r="H23" s="14">
        <f t="shared" si="2"/>
        <v>100</v>
      </c>
      <c r="I23" s="33" t="s">
        <v>187</v>
      </c>
      <c r="K23" s="29">
        <v>32</v>
      </c>
    </row>
    <row r="24" spans="1:13" x14ac:dyDescent="0.25">
      <c r="A24" s="16" t="s">
        <v>49</v>
      </c>
      <c r="B24" s="54" t="s">
        <v>504</v>
      </c>
      <c r="C24" s="63" t="s">
        <v>540</v>
      </c>
      <c r="D24" s="52" t="s">
        <v>93</v>
      </c>
      <c r="E24" s="34"/>
      <c r="F24" s="14">
        <f t="shared" si="0"/>
        <v>0</v>
      </c>
      <c r="G24" s="14" t="str">
        <f t="shared" si="1"/>
        <v>Không XL</v>
      </c>
      <c r="H24" s="14">
        <f t="shared" si="2"/>
        <v>100</v>
      </c>
      <c r="I24" s="33"/>
      <c r="K24" s="29">
        <v>32</v>
      </c>
    </row>
    <row r="25" spans="1:13" x14ac:dyDescent="0.25">
      <c r="A25" s="16" t="s">
        <v>57</v>
      </c>
      <c r="B25" s="54" t="s">
        <v>505</v>
      </c>
      <c r="C25" s="63" t="s">
        <v>541</v>
      </c>
      <c r="D25" s="52" t="s">
        <v>561</v>
      </c>
      <c r="E25" s="34"/>
      <c r="F25" s="14">
        <f t="shared" si="0"/>
        <v>0</v>
      </c>
      <c r="G25" s="14" t="str">
        <f t="shared" si="1"/>
        <v>Không XL</v>
      </c>
      <c r="H25" s="14">
        <f t="shared" si="2"/>
        <v>100</v>
      </c>
      <c r="I25" s="33"/>
      <c r="K25" s="29">
        <v>32</v>
      </c>
    </row>
    <row r="26" spans="1:13" x14ac:dyDescent="0.25">
      <c r="A26" s="16" t="s">
        <v>58</v>
      </c>
      <c r="B26" s="54" t="s">
        <v>506</v>
      </c>
      <c r="C26" s="63" t="s">
        <v>178</v>
      </c>
      <c r="D26" s="52" t="s">
        <v>150</v>
      </c>
      <c r="E26" s="36"/>
      <c r="F26" s="42">
        <f t="shared" si="0"/>
        <v>0</v>
      </c>
      <c r="G26" s="42" t="str">
        <f t="shared" si="1"/>
        <v>Không XL</v>
      </c>
      <c r="H26" s="42">
        <f t="shared" si="2"/>
        <v>100</v>
      </c>
      <c r="I26" s="43"/>
      <c r="K26" s="29">
        <v>32</v>
      </c>
    </row>
    <row r="27" spans="1:13" ht="30" x14ac:dyDescent="0.25">
      <c r="A27" s="16" t="s">
        <v>59</v>
      </c>
      <c r="B27" s="54" t="s">
        <v>507</v>
      </c>
      <c r="C27" s="63" t="s">
        <v>542</v>
      </c>
      <c r="D27" s="52" t="s">
        <v>94</v>
      </c>
      <c r="E27" s="34"/>
      <c r="F27" s="14">
        <f t="shared" si="0"/>
        <v>0</v>
      </c>
      <c r="G27" s="14" t="str">
        <f t="shared" si="1"/>
        <v>Không XL</v>
      </c>
      <c r="H27" s="14">
        <f t="shared" si="2"/>
        <v>100</v>
      </c>
      <c r="I27" s="33" t="s">
        <v>183</v>
      </c>
      <c r="K27" s="29">
        <v>32</v>
      </c>
    </row>
    <row r="28" spans="1:13" ht="30" x14ac:dyDescent="0.25">
      <c r="A28" s="16" t="s">
        <v>60</v>
      </c>
      <c r="B28" s="54" t="s">
        <v>508</v>
      </c>
      <c r="C28" s="63" t="s">
        <v>543</v>
      </c>
      <c r="D28" s="52" t="s">
        <v>94</v>
      </c>
      <c r="E28" s="34"/>
      <c r="F28" s="14">
        <f t="shared" si="0"/>
        <v>0</v>
      </c>
      <c r="G28" s="14" t="str">
        <f t="shared" si="1"/>
        <v>Không XL</v>
      </c>
      <c r="H28" s="14">
        <f t="shared" si="2"/>
        <v>100</v>
      </c>
      <c r="I28" s="33"/>
      <c r="K28" s="29">
        <v>32</v>
      </c>
    </row>
    <row r="29" spans="1:13" x14ac:dyDescent="0.25">
      <c r="A29" s="16" t="s">
        <v>61</v>
      </c>
      <c r="B29" s="54" t="s">
        <v>509</v>
      </c>
      <c r="C29" s="63" t="s">
        <v>544</v>
      </c>
      <c r="D29" s="52" t="s">
        <v>152</v>
      </c>
      <c r="E29" s="34"/>
      <c r="F29" s="14">
        <f t="shared" si="0"/>
        <v>0</v>
      </c>
      <c r="G29" s="14" t="str">
        <f t="shared" si="1"/>
        <v>Không XL</v>
      </c>
      <c r="H29" s="14">
        <f t="shared" si="2"/>
        <v>100</v>
      </c>
      <c r="I29" s="33"/>
      <c r="K29" s="29">
        <v>32</v>
      </c>
    </row>
    <row r="30" spans="1:13" x14ac:dyDescent="0.25">
      <c r="A30" s="16" t="s">
        <v>62</v>
      </c>
      <c r="B30" s="54" t="s">
        <v>510</v>
      </c>
      <c r="C30" s="63" t="s">
        <v>545</v>
      </c>
      <c r="D30" s="52" t="s">
        <v>96</v>
      </c>
      <c r="E30" s="34"/>
      <c r="F30" s="14">
        <f t="shared" si="0"/>
        <v>0</v>
      </c>
      <c r="G30" s="14" t="str">
        <f t="shared" si="1"/>
        <v>Không XL</v>
      </c>
      <c r="H30" s="14">
        <f t="shared" si="2"/>
        <v>100</v>
      </c>
      <c r="I30" s="33"/>
      <c r="K30" s="29">
        <v>32</v>
      </c>
    </row>
    <row r="31" spans="1:13" x14ac:dyDescent="0.25">
      <c r="A31" s="16" t="s">
        <v>63</v>
      </c>
      <c r="B31" s="54" t="s">
        <v>511</v>
      </c>
      <c r="C31" s="63" t="s">
        <v>546</v>
      </c>
      <c r="D31" s="52" t="s">
        <v>193</v>
      </c>
      <c r="E31" s="34"/>
      <c r="F31" s="14">
        <f t="shared" si="0"/>
        <v>0</v>
      </c>
      <c r="G31" s="14" t="str">
        <f t="shared" si="1"/>
        <v>Không XL</v>
      </c>
      <c r="H31" s="14">
        <f t="shared" si="2"/>
        <v>100</v>
      </c>
      <c r="I31" s="33"/>
      <c r="K31" s="29">
        <v>32</v>
      </c>
    </row>
    <row r="32" spans="1:13" x14ac:dyDescent="0.25">
      <c r="A32" s="16" t="s">
        <v>64</v>
      </c>
      <c r="B32" s="54" t="s">
        <v>512</v>
      </c>
      <c r="C32" s="63" t="s">
        <v>216</v>
      </c>
      <c r="D32" s="52" t="s">
        <v>166</v>
      </c>
      <c r="E32" s="34"/>
      <c r="F32" s="14">
        <f t="shared" si="0"/>
        <v>0</v>
      </c>
      <c r="G32" s="14" t="str">
        <f t="shared" si="1"/>
        <v>Không XL</v>
      </c>
      <c r="H32" s="14">
        <f t="shared" si="2"/>
        <v>100</v>
      </c>
      <c r="I32" s="33"/>
      <c r="K32" s="29">
        <v>32</v>
      </c>
    </row>
    <row r="33" spans="1:11" x14ac:dyDescent="0.25">
      <c r="A33" s="16" t="s">
        <v>65</v>
      </c>
      <c r="B33" s="54" t="s">
        <v>513</v>
      </c>
      <c r="C33" s="63" t="s">
        <v>547</v>
      </c>
      <c r="D33" s="52" t="s">
        <v>98</v>
      </c>
      <c r="E33" s="34"/>
      <c r="F33" s="14">
        <f t="shared" si="0"/>
        <v>0</v>
      </c>
      <c r="G33" s="14" t="str">
        <f t="shared" si="1"/>
        <v>Không XL</v>
      </c>
      <c r="H33" s="14">
        <f t="shared" si="2"/>
        <v>100</v>
      </c>
      <c r="I33" s="33"/>
      <c r="K33" s="29">
        <v>32</v>
      </c>
    </row>
    <row r="34" spans="1:11" ht="21.75" customHeight="1" x14ac:dyDescent="0.25">
      <c r="A34" s="16" t="s">
        <v>66</v>
      </c>
      <c r="B34" s="54" t="s">
        <v>514</v>
      </c>
      <c r="C34" s="63" t="s">
        <v>548</v>
      </c>
      <c r="D34" s="52" t="s">
        <v>217</v>
      </c>
      <c r="E34" s="34"/>
      <c r="F34" s="14">
        <f t="shared" si="0"/>
        <v>0</v>
      </c>
      <c r="G34" s="14" t="str">
        <f t="shared" si="1"/>
        <v>Không XL</v>
      </c>
      <c r="H34" s="14">
        <f t="shared" si="2"/>
        <v>100</v>
      </c>
      <c r="I34" s="33" t="s">
        <v>185</v>
      </c>
      <c r="K34" s="29">
        <v>32</v>
      </c>
    </row>
    <row r="35" spans="1:11" x14ac:dyDescent="0.25">
      <c r="A35" s="16" t="s">
        <v>67</v>
      </c>
      <c r="B35" s="54" t="s">
        <v>515</v>
      </c>
      <c r="C35" s="63" t="s">
        <v>173</v>
      </c>
      <c r="D35" s="52" t="s">
        <v>153</v>
      </c>
      <c r="E35" s="34"/>
      <c r="F35" s="14">
        <f t="shared" si="0"/>
        <v>0</v>
      </c>
      <c r="G35" s="14" t="str">
        <f t="shared" si="1"/>
        <v>Không XL</v>
      </c>
      <c r="H35" s="14">
        <f t="shared" si="2"/>
        <v>100</v>
      </c>
      <c r="I35" s="33"/>
      <c r="K35" s="29">
        <v>32</v>
      </c>
    </row>
    <row r="36" spans="1:11" ht="20.25" customHeight="1" x14ac:dyDescent="0.25">
      <c r="A36" s="16" t="s">
        <v>68</v>
      </c>
      <c r="B36" s="54" t="s">
        <v>516</v>
      </c>
      <c r="C36" s="63" t="s">
        <v>173</v>
      </c>
      <c r="D36" s="52" t="s">
        <v>167</v>
      </c>
      <c r="E36" s="34"/>
      <c r="F36" s="14">
        <f t="shared" si="0"/>
        <v>0</v>
      </c>
      <c r="G36" s="14" t="str">
        <f t="shared" si="1"/>
        <v>Không XL</v>
      </c>
      <c r="H36" s="14">
        <f t="shared" si="2"/>
        <v>100</v>
      </c>
      <c r="I36" s="33" t="s">
        <v>119</v>
      </c>
      <c r="K36" s="29">
        <v>32</v>
      </c>
    </row>
    <row r="37" spans="1:11" x14ac:dyDescent="0.25">
      <c r="A37" s="16" t="s">
        <v>69</v>
      </c>
      <c r="B37" s="54" t="s">
        <v>517</v>
      </c>
      <c r="C37" s="63" t="s">
        <v>549</v>
      </c>
      <c r="D37" s="52" t="s">
        <v>180</v>
      </c>
      <c r="E37" s="34"/>
      <c r="F37" s="14">
        <f t="shared" si="0"/>
        <v>0</v>
      </c>
      <c r="G37" s="14" t="str">
        <f t="shared" si="1"/>
        <v>Không XL</v>
      </c>
      <c r="H37" s="14">
        <f t="shared" si="2"/>
        <v>100</v>
      </c>
      <c r="I37" s="33"/>
      <c r="K37" s="29">
        <v>32</v>
      </c>
    </row>
    <row r="38" spans="1:11" x14ac:dyDescent="0.25">
      <c r="A38" s="16" t="s">
        <v>70</v>
      </c>
      <c r="B38" s="54" t="s">
        <v>518</v>
      </c>
      <c r="C38" s="63" t="s">
        <v>550</v>
      </c>
      <c r="D38" s="52" t="s">
        <v>492</v>
      </c>
      <c r="E38" s="34"/>
      <c r="F38" s="14">
        <f t="shared" si="0"/>
        <v>0</v>
      </c>
      <c r="G38" s="14" t="str">
        <f t="shared" si="1"/>
        <v>Không XL</v>
      </c>
      <c r="H38" s="14">
        <f t="shared" si="2"/>
        <v>100</v>
      </c>
      <c r="I38" s="33"/>
      <c r="K38" s="29">
        <v>32</v>
      </c>
    </row>
    <row r="39" spans="1:11" x14ac:dyDescent="0.25">
      <c r="A39" s="16" t="s">
        <v>71</v>
      </c>
      <c r="B39" s="54" t="s">
        <v>519</v>
      </c>
      <c r="C39" s="63" t="s">
        <v>551</v>
      </c>
      <c r="D39" s="52" t="s">
        <v>99</v>
      </c>
      <c r="E39" s="34"/>
      <c r="F39" s="14">
        <f t="shared" si="0"/>
        <v>0</v>
      </c>
      <c r="G39" s="14" t="str">
        <f t="shared" si="1"/>
        <v>Không XL</v>
      </c>
      <c r="H39" s="14">
        <f t="shared" si="2"/>
        <v>100</v>
      </c>
      <c r="I39" s="33"/>
      <c r="K39" s="29">
        <v>32</v>
      </c>
    </row>
    <row r="40" spans="1:11" x14ac:dyDescent="0.25">
      <c r="A40" s="16" t="s">
        <v>72</v>
      </c>
      <c r="B40" s="54" t="s">
        <v>520</v>
      </c>
      <c r="C40" s="63" t="s">
        <v>552</v>
      </c>
      <c r="D40" s="52" t="s">
        <v>101</v>
      </c>
      <c r="E40" s="34"/>
      <c r="F40" s="14">
        <f t="shared" si="0"/>
        <v>0</v>
      </c>
      <c r="G40" s="14" t="str">
        <f t="shared" si="1"/>
        <v>Không XL</v>
      </c>
      <c r="H40" s="14">
        <f t="shared" si="2"/>
        <v>100</v>
      </c>
      <c r="I40" s="33"/>
      <c r="K40" s="29">
        <v>32</v>
      </c>
    </row>
    <row r="41" spans="1:11" x14ac:dyDescent="0.25">
      <c r="A41" s="16" t="s">
        <v>73</v>
      </c>
      <c r="B41" s="54" t="s">
        <v>521</v>
      </c>
      <c r="C41" s="63" t="s">
        <v>127</v>
      </c>
      <c r="D41" s="52" t="s">
        <v>101</v>
      </c>
      <c r="E41" s="34"/>
      <c r="F41" s="14">
        <f t="shared" si="0"/>
        <v>0</v>
      </c>
      <c r="G41" s="14" t="str">
        <f t="shared" si="1"/>
        <v>Không XL</v>
      </c>
      <c r="H41" s="14">
        <f t="shared" si="2"/>
        <v>100</v>
      </c>
      <c r="I41" s="33"/>
      <c r="K41" s="29">
        <v>32</v>
      </c>
    </row>
    <row r="42" spans="1:11" x14ac:dyDescent="0.25">
      <c r="A42" s="16" t="s">
        <v>74</v>
      </c>
      <c r="B42" s="54" t="s">
        <v>522</v>
      </c>
      <c r="C42" s="63" t="s">
        <v>553</v>
      </c>
      <c r="D42" s="52" t="s">
        <v>124</v>
      </c>
      <c r="E42" s="34"/>
      <c r="F42" s="14">
        <f t="shared" si="0"/>
        <v>0</v>
      </c>
      <c r="G42" s="14" t="str">
        <f t="shared" si="1"/>
        <v>Không XL</v>
      </c>
      <c r="H42" s="14">
        <f t="shared" si="2"/>
        <v>100</v>
      </c>
      <c r="I42" s="33" t="s">
        <v>184</v>
      </c>
      <c r="K42" s="29">
        <v>32</v>
      </c>
    </row>
    <row r="43" spans="1:11" x14ac:dyDescent="0.25">
      <c r="A43" s="16" t="s">
        <v>75</v>
      </c>
      <c r="B43" s="54" t="s">
        <v>523</v>
      </c>
      <c r="C43" s="63" t="s">
        <v>554</v>
      </c>
      <c r="D43" s="52" t="s">
        <v>124</v>
      </c>
      <c r="E43" s="34"/>
      <c r="F43" s="14">
        <f t="shared" si="0"/>
        <v>0</v>
      </c>
      <c r="G43" s="14" t="str">
        <f t="shared" si="1"/>
        <v>Không XL</v>
      </c>
      <c r="H43" s="14">
        <f t="shared" si="2"/>
        <v>100</v>
      </c>
      <c r="I43" s="33"/>
      <c r="K43" s="29">
        <v>32</v>
      </c>
    </row>
    <row r="44" spans="1:11" x14ac:dyDescent="0.25">
      <c r="A44" s="16" t="s">
        <v>76</v>
      </c>
      <c r="B44" s="54" t="s">
        <v>524</v>
      </c>
      <c r="C44" s="63" t="s">
        <v>555</v>
      </c>
      <c r="D44" s="52" t="s">
        <v>494</v>
      </c>
      <c r="E44" s="34"/>
      <c r="F44" s="14">
        <f t="shared" si="0"/>
        <v>0</v>
      </c>
      <c r="G44" s="14" t="str">
        <f t="shared" si="1"/>
        <v>Không XL</v>
      </c>
      <c r="H44" s="14">
        <f t="shared" si="2"/>
        <v>100</v>
      </c>
      <c r="I44" s="33"/>
      <c r="K44" s="29">
        <v>32</v>
      </c>
    </row>
    <row r="45" spans="1:11" x14ac:dyDescent="0.25">
      <c r="A45" s="16" t="s">
        <v>77</v>
      </c>
      <c r="B45" s="54" t="s">
        <v>525</v>
      </c>
      <c r="C45" s="63" t="s">
        <v>541</v>
      </c>
      <c r="D45" s="52" t="s">
        <v>155</v>
      </c>
      <c r="E45" s="34"/>
      <c r="F45" s="14">
        <f t="shared" si="0"/>
        <v>0</v>
      </c>
      <c r="G45" s="14" t="str">
        <f t="shared" si="1"/>
        <v>Không XL</v>
      </c>
      <c r="H45" s="14">
        <f t="shared" si="2"/>
        <v>100</v>
      </c>
      <c r="I45" s="33"/>
      <c r="K45" s="29">
        <v>32</v>
      </c>
    </row>
    <row r="46" spans="1:11" x14ac:dyDescent="0.25">
      <c r="A46" s="16" t="s">
        <v>78</v>
      </c>
      <c r="B46" s="54" t="s">
        <v>526</v>
      </c>
      <c r="C46" s="63" t="s">
        <v>556</v>
      </c>
      <c r="D46" s="52" t="s">
        <v>104</v>
      </c>
      <c r="E46" s="34"/>
      <c r="F46" s="14">
        <f t="shared" si="0"/>
        <v>0</v>
      </c>
      <c r="G46" s="14" t="str">
        <f t="shared" si="1"/>
        <v>Không XL</v>
      </c>
      <c r="H46" s="14">
        <f t="shared" si="2"/>
        <v>100</v>
      </c>
      <c r="I46" s="33"/>
      <c r="K46" s="29">
        <v>32</v>
      </c>
    </row>
    <row r="47" spans="1:11" ht="24" customHeight="1" x14ac:dyDescent="0.25">
      <c r="A47" s="16" t="s">
        <v>79</v>
      </c>
      <c r="B47" s="54" t="s">
        <v>527</v>
      </c>
      <c r="C47" s="63" t="s">
        <v>423</v>
      </c>
      <c r="D47" s="52" t="s">
        <v>562</v>
      </c>
      <c r="E47" s="34"/>
      <c r="F47" s="14">
        <f t="shared" si="0"/>
        <v>0</v>
      </c>
      <c r="G47" s="14" t="str">
        <f t="shared" si="1"/>
        <v>Không XL</v>
      </c>
      <c r="H47" s="14">
        <f t="shared" si="2"/>
        <v>100</v>
      </c>
      <c r="I47" s="33" t="s">
        <v>188</v>
      </c>
      <c r="K47" s="29">
        <v>32</v>
      </c>
    </row>
    <row r="48" spans="1:11" x14ac:dyDescent="0.25">
      <c r="A48" s="16" t="s">
        <v>80</v>
      </c>
      <c r="B48" s="54" t="s">
        <v>528</v>
      </c>
      <c r="C48" s="63" t="s">
        <v>557</v>
      </c>
      <c r="D48" s="52" t="s">
        <v>156</v>
      </c>
      <c r="E48" s="34"/>
      <c r="F48" s="14">
        <f t="shared" si="0"/>
        <v>0</v>
      </c>
      <c r="G48" s="14" t="str">
        <f t="shared" si="1"/>
        <v>Không XL</v>
      </c>
      <c r="H48" s="14">
        <f t="shared" si="2"/>
        <v>100</v>
      </c>
      <c r="I48" s="33"/>
      <c r="K48" s="29">
        <v>32</v>
      </c>
    </row>
    <row r="49" spans="1:11" x14ac:dyDescent="0.25">
      <c r="A49" s="16" t="s">
        <v>81</v>
      </c>
      <c r="B49" s="54" t="s">
        <v>529</v>
      </c>
      <c r="C49" s="63" t="s">
        <v>200</v>
      </c>
      <c r="D49" s="52" t="s">
        <v>563</v>
      </c>
      <c r="E49" s="34"/>
      <c r="F49" s="14">
        <f t="shared" si="0"/>
        <v>0</v>
      </c>
      <c r="G49" s="14" t="str">
        <f t="shared" si="1"/>
        <v>Không XL</v>
      </c>
      <c r="H49" s="14">
        <f t="shared" si="2"/>
        <v>100</v>
      </c>
      <c r="I49" s="33"/>
      <c r="K49" s="29">
        <v>32</v>
      </c>
    </row>
    <row r="50" spans="1:11" x14ac:dyDescent="0.25">
      <c r="A50" s="16" t="s">
        <v>82</v>
      </c>
      <c r="B50" s="54" t="s">
        <v>530</v>
      </c>
      <c r="C50" s="63" t="s">
        <v>558</v>
      </c>
      <c r="D50" s="52" t="s">
        <v>564</v>
      </c>
      <c r="E50" s="34"/>
      <c r="F50" s="14">
        <f t="shared" si="0"/>
        <v>0</v>
      </c>
      <c r="G50" s="14" t="str">
        <f t="shared" si="1"/>
        <v>Không XL</v>
      </c>
      <c r="H50" s="14">
        <f t="shared" si="2"/>
        <v>100</v>
      </c>
      <c r="I50" s="33"/>
      <c r="K50" s="29">
        <v>32</v>
      </c>
    </row>
    <row r="51" spans="1:11" ht="30" x14ac:dyDescent="0.25">
      <c r="A51" s="16" t="s">
        <v>83</v>
      </c>
      <c r="B51" s="54" t="s">
        <v>531</v>
      </c>
      <c r="C51" s="63" t="s">
        <v>559</v>
      </c>
      <c r="D51" s="52" t="s">
        <v>565</v>
      </c>
      <c r="E51" s="34"/>
      <c r="F51" s="14">
        <f t="shared" si="0"/>
        <v>0</v>
      </c>
      <c r="G51" s="14" t="str">
        <f t="shared" si="1"/>
        <v>Không XL</v>
      </c>
      <c r="H51" s="14">
        <f t="shared" si="2"/>
        <v>100</v>
      </c>
      <c r="I51" s="33" t="s">
        <v>186</v>
      </c>
      <c r="K51" s="29">
        <v>32</v>
      </c>
    </row>
    <row r="52" spans="1:11" x14ac:dyDescent="0.25">
      <c r="A52" s="16" t="s">
        <v>84</v>
      </c>
      <c r="B52" s="54" t="s">
        <v>532</v>
      </c>
      <c r="C52" s="63" t="s">
        <v>560</v>
      </c>
      <c r="D52" s="52" t="s">
        <v>115</v>
      </c>
      <c r="E52" s="34"/>
      <c r="F52" s="14">
        <f t="shared" si="0"/>
        <v>0</v>
      </c>
      <c r="G52" s="14" t="str">
        <f t="shared" si="1"/>
        <v>Không XL</v>
      </c>
      <c r="H52" s="14">
        <f t="shared" si="2"/>
        <v>100</v>
      </c>
      <c r="I52" s="33"/>
      <c r="K52" s="29">
        <v>32</v>
      </c>
    </row>
    <row r="54" spans="1:11" s="3" customFormat="1" x14ac:dyDescent="0.25">
      <c r="B54" s="1" t="s">
        <v>29</v>
      </c>
      <c r="E54" s="39"/>
      <c r="F54" s="39"/>
      <c r="G54" s="39"/>
    </row>
    <row r="55" spans="1:11" s="3" customFormat="1" ht="31.5" x14ac:dyDescent="0.25">
      <c r="B55" s="23"/>
      <c r="C55" s="68" t="s">
        <v>30</v>
      </c>
      <c r="D55" s="69"/>
      <c r="E55" s="41" t="s">
        <v>31</v>
      </c>
      <c r="F55" s="41" t="s">
        <v>32</v>
      </c>
      <c r="G55" s="39"/>
    </row>
    <row r="56" spans="1:11" s="3" customFormat="1" ht="15.75" x14ac:dyDescent="0.25">
      <c r="C56" s="22" t="s">
        <v>33</v>
      </c>
      <c r="D56" s="21"/>
      <c r="E56" s="15">
        <f>COUNTIF($G$21:$G$52,"Xuất sắc")</f>
        <v>0</v>
      </c>
      <c r="F56" s="32">
        <f>E56/$E$62</f>
        <v>0</v>
      </c>
      <c r="G56" s="39"/>
    </row>
    <row r="57" spans="1:11" s="3" customFormat="1" ht="15.75" x14ac:dyDescent="0.25">
      <c r="C57" s="22" t="s">
        <v>34</v>
      </c>
      <c r="D57" s="21"/>
      <c r="E57" s="15">
        <f>COUNTIF($G$21:$G$52,"Tốt")</f>
        <v>0</v>
      </c>
      <c r="F57" s="32">
        <f t="shared" ref="F57:F61" si="3">E57/$E$62</f>
        <v>0</v>
      </c>
      <c r="G57" s="39"/>
    </row>
    <row r="58" spans="1:11" s="3" customFormat="1" ht="15.75" x14ac:dyDescent="0.25">
      <c r="C58" s="22" t="s">
        <v>35</v>
      </c>
      <c r="D58" s="21"/>
      <c r="E58" s="15">
        <f>COUNTIF($G$21:$G$52,"Khá")</f>
        <v>0</v>
      </c>
      <c r="F58" s="32">
        <f t="shared" si="3"/>
        <v>0</v>
      </c>
      <c r="G58" s="39"/>
    </row>
    <row r="59" spans="1:11" s="3" customFormat="1" ht="15.75" x14ac:dyDescent="0.25">
      <c r="C59" s="22" t="s">
        <v>36</v>
      </c>
      <c r="D59" s="21"/>
      <c r="E59" s="15">
        <f>COUNTIF($G$21:$G$52,"TB")</f>
        <v>0</v>
      </c>
      <c r="F59" s="32">
        <f t="shared" si="3"/>
        <v>0</v>
      </c>
      <c r="G59" s="39"/>
    </row>
    <row r="60" spans="1:11" s="3" customFormat="1" ht="15.75" x14ac:dyDescent="0.25">
      <c r="C60" s="22" t="s">
        <v>37</v>
      </c>
      <c r="D60" s="21"/>
      <c r="E60" s="15">
        <f>COUNTIF($G$21:$G$52,"Yếu")</f>
        <v>0</v>
      </c>
      <c r="F60" s="32">
        <f t="shared" si="3"/>
        <v>0</v>
      </c>
      <c r="G60" s="39"/>
    </row>
    <row r="61" spans="1:11" s="3" customFormat="1" ht="15.75" x14ac:dyDescent="0.25">
      <c r="C61" s="22" t="s">
        <v>53</v>
      </c>
      <c r="D61" s="21"/>
      <c r="E61" s="15">
        <f>COUNTIF($G$21:$G$52,"Không XL")</f>
        <v>32</v>
      </c>
      <c r="F61" s="32">
        <f t="shared" si="3"/>
        <v>1</v>
      </c>
      <c r="G61" s="39"/>
    </row>
    <row r="62" spans="1:11" x14ac:dyDescent="0.25">
      <c r="E62" s="31">
        <f>SUM(E56:E61)</f>
        <v>32</v>
      </c>
    </row>
    <row r="63" spans="1:11" x14ac:dyDescent="0.25">
      <c r="A63" s="74" t="s">
        <v>38</v>
      </c>
      <c r="B63" s="74"/>
      <c r="C63" s="74"/>
      <c r="D63" s="74"/>
      <c r="E63" s="74"/>
      <c r="F63" s="74"/>
      <c r="G63" s="74"/>
      <c r="H63" s="74"/>
      <c r="I63" s="74"/>
      <c r="J63" s="9"/>
    </row>
    <row r="65" spans="1:9" s="6" customFormat="1" x14ac:dyDescent="0.25">
      <c r="B65" s="67" t="s">
        <v>39</v>
      </c>
      <c r="C65" s="67"/>
      <c r="D65" s="67"/>
      <c r="E65" s="67"/>
      <c r="F65" s="67" t="s">
        <v>40</v>
      </c>
      <c r="G65" s="67"/>
      <c r="H65" s="67"/>
      <c r="I65" s="67"/>
    </row>
    <row r="70" spans="1:9" x14ac:dyDescent="0.25">
      <c r="B70" s="82" t="s">
        <v>823</v>
      </c>
      <c r="C70" s="82"/>
      <c r="D70" s="82"/>
      <c r="E70" s="82"/>
      <c r="F70" s="82" t="s">
        <v>858</v>
      </c>
      <c r="G70" s="82"/>
      <c r="H70" s="82"/>
      <c r="I70" s="82"/>
    </row>
    <row r="71" spans="1:9" x14ac:dyDescent="0.25">
      <c r="B71" s="38"/>
      <c r="C71" s="38"/>
      <c r="D71" s="38"/>
      <c r="H71" s="38"/>
      <c r="I71" s="38"/>
    </row>
    <row r="72" spans="1:9" x14ac:dyDescent="0.25">
      <c r="A72" s="83" t="s">
        <v>41</v>
      </c>
      <c r="B72" s="83"/>
      <c r="C72" s="83"/>
      <c r="D72" s="83"/>
      <c r="E72" s="83"/>
      <c r="F72" s="83"/>
      <c r="G72" s="83"/>
      <c r="H72" s="83"/>
      <c r="I72" s="83"/>
    </row>
    <row r="73" spans="1:9" ht="82.5" customHeight="1" x14ac:dyDescent="0.25">
      <c r="A73" s="76" t="s">
        <v>234</v>
      </c>
      <c r="B73" s="77"/>
      <c r="C73" s="77"/>
      <c r="D73" s="77"/>
      <c r="E73" s="77"/>
      <c r="F73" s="77"/>
      <c r="G73" s="77"/>
      <c r="H73" s="77"/>
      <c r="I73" s="77"/>
    </row>
    <row r="75" spans="1:9" x14ac:dyDescent="0.25">
      <c r="I75" s="13" t="s">
        <v>226</v>
      </c>
    </row>
    <row r="76" spans="1:9" x14ac:dyDescent="0.25">
      <c r="F76" s="67" t="s">
        <v>122</v>
      </c>
      <c r="G76" s="67"/>
      <c r="H76" s="67"/>
    </row>
    <row r="82" spans="5:8" x14ac:dyDescent="0.25">
      <c r="E82" s="1"/>
      <c r="F82" s="67" t="s">
        <v>55</v>
      </c>
      <c r="G82" s="67"/>
      <c r="H82" s="67"/>
    </row>
  </sheetData>
  <mergeCells count="24">
    <mergeCell ref="F82:H82"/>
    <mergeCell ref="B70:E70"/>
    <mergeCell ref="F70:I70"/>
    <mergeCell ref="A72:I72"/>
    <mergeCell ref="A73:I73"/>
    <mergeCell ref="F76:H76"/>
    <mergeCell ref="A5:I5"/>
    <mergeCell ref="A1:D1"/>
    <mergeCell ref="A2:D2"/>
    <mergeCell ref="E2:H2"/>
    <mergeCell ref="A3:D3"/>
    <mergeCell ref="F3:I3"/>
    <mergeCell ref="A17:I17"/>
    <mergeCell ref="A19:A20"/>
    <mergeCell ref="B19:B20"/>
    <mergeCell ref="C19:D20"/>
    <mergeCell ref="E19:E20"/>
    <mergeCell ref="F19:H19"/>
    <mergeCell ref="I19:I20"/>
    <mergeCell ref="K19:K20"/>
    <mergeCell ref="C55:D55"/>
    <mergeCell ref="A63:I63"/>
    <mergeCell ref="B65:E65"/>
    <mergeCell ref="F65:I65"/>
  </mergeCells>
  <pageMargins left="0.35" right="0.3" top="0.16" bottom="0.35" header="0.16" footer="0.16"/>
  <pageSetup paperSize="9" orientation="portrait" verticalDpi="0" r:id="rId1"/>
  <headerFooter>
    <oddFooter>&amp;C&amp;P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0"/>
  <sheetViews>
    <sheetView topLeftCell="A10" workbookViewId="0">
      <selection activeCell="B6" sqref="B6"/>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5" customWidth="1"/>
    <col min="6" max="6" width="9.140625" style="45"/>
    <col min="7" max="7" width="12.140625" style="45" customWidth="1"/>
    <col min="8" max="8" width="8.7109375" style="1" customWidth="1"/>
    <col min="9" max="9" width="13.28515625" style="1" customWidth="1"/>
    <col min="10" max="16384" width="9.140625" style="1"/>
  </cols>
  <sheetData>
    <row r="1" spans="1:9" s="3" customFormat="1" ht="15.75" x14ac:dyDescent="0.25">
      <c r="A1" s="65" t="s">
        <v>2</v>
      </c>
      <c r="B1" s="65"/>
      <c r="C1" s="65"/>
      <c r="D1" s="65"/>
      <c r="E1" s="19" t="s">
        <v>0</v>
      </c>
      <c r="F1" s="19"/>
      <c r="G1" s="19"/>
      <c r="H1" s="19"/>
      <c r="I1" s="19"/>
    </row>
    <row r="2" spans="1:9" s="3" customFormat="1" x14ac:dyDescent="0.25">
      <c r="A2" s="65" t="s">
        <v>3</v>
      </c>
      <c r="B2" s="65"/>
      <c r="C2" s="65"/>
      <c r="D2" s="65"/>
      <c r="E2" s="67" t="s">
        <v>1</v>
      </c>
      <c r="F2" s="67"/>
      <c r="G2" s="67"/>
      <c r="H2" s="67"/>
      <c r="I2" s="6"/>
    </row>
    <row r="3" spans="1:9" s="3" customFormat="1" x14ac:dyDescent="0.25">
      <c r="A3" s="66" t="s">
        <v>54</v>
      </c>
      <c r="B3" s="66"/>
      <c r="C3" s="66"/>
      <c r="D3" s="66"/>
      <c r="E3" s="19"/>
      <c r="F3" s="67"/>
      <c r="G3" s="67"/>
      <c r="H3" s="67"/>
      <c r="I3" s="67"/>
    </row>
    <row r="4" spans="1:9" s="3" customFormat="1" x14ac:dyDescent="0.25">
      <c r="A4" s="47"/>
      <c r="B4" s="47"/>
      <c r="C4" s="47"/>
      <c r="D4" s="47"/>
      <c r="E4" s="47"/>
      <c r="F4" s="44"/>
      <c r="G4" s="44"/>
      <c r="H4" s="44"/>
      <c r="I4" s="44"/>
    </row>
    <row r="5" spans="1:9" x14ac:dyDescent="0.25">
      <c r="A5" s="67" t="s">
        <v>4</v>
      </c>
      <c r="B5" s="67"/>
      <c r="C5" s="67"/>
      <c r="D5" s="67"/>
      <c r="E5" s="67"/>
      <c r="F5" s="67"/>
      <c r="G5" s="67"/>
      <c r="H5" s="67"/>
      <c r="I5" s="67"/>
    </row>
    <row r="6" spans="1:9" s="6" customFormat="1" x14ac:dyDescent="0.25">
      <c r="B6" s="8" t="s">
        <v>821</v>
      </c>
      <c r="C6" s="6" t="s">
        <v>536</v>
      </c>
      <c r="D6" s="20" t="s">
        <v>832</v>
      </c>
      <c r="F6" s="20" t="s">
        <v>120</v>
      </c>
    </row>
    <row r="7" spans="1:9" s="6" customFormat="1" x14ac:dyDescent="0.25">
      <c r="E7" s="44"/>
      <c r="F7" s="44"/>
      <c r="G7" s="44"/>
    </row>
    <row r="8" spans="1:9" x14ac:dyDescent="0.25">
      <c r="A8" s="8" t="s">
        <v>7</v>
      </c>
      <c r="B8" s="1" t="s">
        <v>134</v>
      </c>
    </row>
    <row r="9" spans="1:9" x14ac:dyDescent="0.25">
      <c r="A9" s="8" t="s">
        <v>10</v>
      </c>
      <c r="B9" s="6" t="s">
        <v>859</v>
      </c>
    </row>
    <row r="10" spans="1:9" x14ac:dyDescent="0.25">
      <c r="A10" s="8" t="s">
        <v>11</v>
      </c>
      <c r="B10" s="6" t="s">
        <v>12</v>
      </c>
    </row>
    <row r="11" spans="1:9" x14ac:dyDescent="0.25">
      <c r="A11" s="8"/>
      <c r="B11" s="1" t="s">
        <v>645</v>
      </c>
    </row>
    <row r="12" spans="1:9" x14ac:dyDescent="0.25">
      <c r="A12" s="8"/>
      <c r="B12" s="1" t="s">
        <v>840</v>
      </c>
    </row>
    <row r="13" spans="1:9" x14ac:dyDescent="0.25">
      <c r="A13" s="8"/>
      <c r="B13" s="1" t="s">
        <v>537</v>
      </c>
    </row>
    <row r="14" spans="1:9" x14ac:dyDescent="0.25">
      <c r="A14" s="8"/>
      <c r="B14" s="1" t="s">
        <v>841</v>
      </c>
    </row>
    <row r="15" spans="1:9" x14ac:dyDescent="0.25">
      <c r="A15" s="8"/>
      <c r="B15" s="1" t="s">
        <v>842</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72" t="s">
        <v>21</v>
      </c>
      <c r="B19" s="72" t="s">
        <v>22</v>
      </c>
      <c r="C19" s="78" t="s">
        <v>23</v>
      </c>
      <c r="D19" s="79"/>
      <c r="E19" s="70" t="s">
        <v>24</v>
      </c>
      <c r="F19" s="72" t="s">
        <v>25</v>
      </c>
      <c r="G19" s="72"/>
      <c r="H19" s="72"/>
      <c r="I19" s="73" t="s">
        <v>28</v>
      </c>
      <c r="K19" s="75" t="s">
        <v>89</v>
      </c>
      <c r="M19" s="30" t="s">
        <v>90</v>
      </c>
    </row>
    <row r="20" spans="1:13" ht="16.5" customHeight="1" x14ac:dyDescent="0.25">
      <c r="A20" s="72"/>
      <c r="B20" s="72"/>
      <c r="C20" s="80"/>
      <c r="D20" s="81"/>
      <c r="E20" s="71"/>
      <c r="F20" s="48" t="s">
        <v>26</v>
      </c>
      <c r="G20" s="48" t="s">
        <v>27</v>
      </c>
      <c r="H20" s="48" t="s">
        <v>91</v>
      </c>
      <c r="I20" s="73"/>
      <c r="K20" s="75"/>
      <c r="M20" s="1">
        <v>40</v>
      </c>
    </row>
    <row r="21" spans="1:13" x14ac:dyDescent="0.25">
      <c r="A21" s="16" t="s">
        <v>46</v>
      </c>
      <c r="B21" s="54" t="s">
        <v>566</v>
      </c>
      <c r="C21" s="64" t="s">
        <v>161</v>
      </c>
      <c r="D21" s="52" t="s">
        <v>92</v>
      </c>
      <c r="E21" s="34"/>
      <c r="F21" s="14">
        <f>E21</f>
        <v>0</v>
      </c>
      <c r="G21" s="14" t="str">
        <f>IF(AND(F21&gt;=90),"Xuất sắc",IF(AND(F21&gt;=80),"Tốt",IF(AND(F21&gt;=70),"Khá",IF(AND(F21&gt;=60),"TB",IF(AND(F21&gt;=50),"TB",IF(AND(F21&lt;50),IF(AND(F21&gt;0),"Yếu",IF(AND(F21=0),"Không XL"," "))))))))</f>
        <v>Không XL</v>
      </c>
      <c r="H21" s="14">
        <f>K21/$M$20*100</f>
        <v>100</v>
      </c>
      <c r="I21" s="33"/>
      <c r="K21" s="29">
        <v>40</v>
      </c>
    </row>
    <row r="22" spans="1:13" x14ac:dyDescent="0.25">
      <c r="A22" s="16" t="s">
        <v>47</v>
      </c>
      <c r="B22" s="54" t="s">
        <v>567</v>
      </c>
      <c r="C22" s="63" t="s">
        <v>199</v>
      </c>
      <c r="D22" s="52" t="s">
        <v>92</v>
      </c>
      <c r="E22" s="34"/>
      <c r="F22" s="14">
        <f t="shared" ref="F22:F60" si="0">E22</f>
        <v>0</v>
      </c>
      <c r="G22" s="14" t="str">
        <f t="shared" ref="G22:G60" si="1">IF(AND(F22&gt;=90),"Xuất sắc",IF(AND(F22&gt;=80),"Tốt",IF(AND(F22&gt;=70),"Khá",IF(AND(F22&gt;=60),"TB",IF(AND(F22&gt;=50),"TB",IF(AND(F22&lt;50),IF(AND(F22&gt;0),"Yếu",IF(AND(F22=0),"Không XL"," "))))))))</f>
        <v>Không XL</v>
      </c>
      <c r="H22" s="14">
        <f t="shared" ref="H22:H60" si="2">K22/$M$20*100</f>
        <v>100</v>
      </c>
      <c r="I22" s="33"/>
      <c r="K22" s="29">
        <v>40</v>
      </c>
    </row>
    <row r="23" spans="1:13" x14ac:dyDescent="0.25">
      <c r="A23" s="16" t="s">
        <v>48</v>
      </c>
      <c r="B23" s="54" t="s">
        <v>568</v>
      </c>
      <c r="C23" s="63" t="s">
        <v>214</v>
      </c>
      <c r="D23" s="52" t="s">
        <v>92</v>
      </c>
      <c r="E23" s="34"/>
      <c r="F23" s="14">
        <f t="shared" si="0"/>
        <v>0</v>
      </c>
      <c r="G23" s="14" t="str">
        <f t="shared" si="1"/>
        <v>Không XL</v>
      </c>
      <c r="H23" s="14">
        <f t="shared" si="2"/>
        <v>100</v>
      </c>
      <c r="I23" s="33"/>
      <c r="K23" s="29">
        <v>40</v>
      </c>
    </row>
    <row r="24" spans="1:13" x14ac:dyDescent="0.25">
      <c r="A24" s="16" t="s">
        <v>49</v>
      </c>
      <c r="B24" s="54" t="s">
        <v>569</v>
      </c>
      <c r="C24" s="63" t="s">
        <v>570</v>
      </c>
      <c r="D24" s="52" t="s">
        <v>93</v>
      </c>
      <c r="E24" s="34"/>
      <c r="F24" s="14">
        <f t="shared" si="0"/>
        <v>0</v>
      </c>
      <c r="G24" s="14" t="str">
        <f t="shared" si="1"/>
        <v>Không XL</v>
      </c>
      <c r="H24" s="14">
        <f t="shared" si="2"/>
        <v>100</v>
      </c>
      <c r="I24" s="33"/>
      <c r="K24" s="29">
        <v>40</v>
      </c>
    </row>
    <row r="25" spans="1:13" ht="30" x14ac:dyDescent="0.25">
      <c r="A25" s="16" t="s">
        <v>57</v>
      </c>
      <c r="B25" s="54" t="s">
        <v>571</v>
      </c>
      <c r="C25" s="63" t="s">
        <v>572</v>
      </c>
      <c r="D25" s="52" t="s">
        <v>149</v>
      </c>
      <c r="E25" s="34"/>
      <c r="F25" s="14">
        <f t="shared" si="0"/>
        <v>0</v>
      </c>
      <c r="G25" s="14" t="str">
        <f t="shared" si="1"/>
        <v>Không XL</v>
      </c>
      <c r="H25" s="14">
        <f t="shared" si="2"/>
        <v>100</v>
      </c>
      <c r="I25" s="33"/>
      <c r="K25" s="29">
        <v>40</v>
      </c>
    </row>
    <row r="26" spans="1:13" x14ac:dyDescent="0.25">
      <c r="A26" s="16" t="s">
        <v>58</v>
      </c>
      <c r="B26" s="54" t="s">
        <v>573</v>
      </c>
      <c r="C26" s="63" t="s">
        <v>574</v>
      </c>
      <c r="D26" s="52" t="s">
        <v>94</v>
      </c>
      <c r="E26" s="36"/>
      <c r="F26" s="42">
        <f t="shared" si="0"/>
        <v>0</v>
      </c>
      <c r="G26" s="42" t="str">
        <f t="shared" si="1"/>
        <v>Không XL</v>
      </c>
      <c r="H26" s="42">
        <f t="shared" si="2"/>
        <v>100</v>
      </c>
      <c r="I26" s="43"/>
      <c r="K26" s="29">
        <v>40</v>
      </c>
    </row>
    <row r="27" spans="1:13" x14ac:dyDescent="0.25">
      <c r="A27" s="16" t="s">
        <v>59</v>
      </c>
      <c r="B27" s="54" t="s">
        <v>575</v>
      </c>
      <c r="C27" s="63" t="s">
        <v>211</v>
      </c>
      <c r="D27" s="52" t="s">
        <v>96</v>
      </c>
      <c r="E27" s="34"/>
      <c r="F27" s="14">
        <f t="shared" si="0"/>
        <v>0</v>
      </c>
      <c r="G27" s="14" t="str">
        <f t="shared" si="1"/>
        <v>Không XL</v>
      </c>
      <c r="H27" s="14">
        <f t="shared" si="2"/>
        <v>100</v>
      </c>
      <c r="I27" s="33"/>
      <c r="K27" s="29">
        <v>40</v>
      </c>
    </row>
    <row r="28" spans="1:13" x14ac:dyDescent="0.25">
      <c r="A28" s="16" t="s">
        <v>60</v>
      </c>
      <c r="B28" s="54" t="s">
        <v>576</v>
      </c>
      <c r="C28" s="63" t="s">
        <v>577</v>
      </c>
      <c r="D28" s="52" t="s">
        <v>96</v>
      </c>
      <c r="E28" s="34"/>
      <c r="F28" s="14">
        <f t="shared" si="0"/>
        <v>0</v>
      </c>
      <c r="G28" s="14" t="str">
        <f t="shared" si="1"/>
        <v>Không XL</v>
      </c>
      <c r="H28" s="14">
        <f t="shared" si="2"/>
        <v>100</v>
      </c>
      <c r="I28" s="33"/>
      <c r="K28" s="29">
        <v>40</v>
      </c>
    </row>
    <row r="29" spans="1:13" x14ac:dyDescent="0.25">
      <c r="A29" s="16" t="s">
        <v>61</v>
      </c>
      <c r="B29" s="54" t="s">
        <v>578</v>
      </c>
      <c r="C29" s="63" t="s">
        <v>579</v>
      </c>
      <c r="D29" s="52" t="s">
        <v>96</v>
      </c>
      <c r="E29" s="34"/>
      <c r="F29" s="14">
        <f t="shared" si="0"/>
        <v>0</v>
      </c>
      <c r="G29" s="14" t="str">
        <f t="shared" si="1"/>
        <v>Không XL</v>
      </c>
      <c r="H29" s="14">
        <f t="shared" si="2"/>
        <v>100</v>
      </c>
      <c r="I29" s="33"/>
      <c r="K29" s="29">
        <v>40</v>
      </c>
    </row>
    <row r="30" spans="1:13" x14ac:dyDescent="0.25">
      <c r="A30" s="16" t="s">
        <v>62</v>
      </c>
      <c r="B30" s="54" t="s">
        <v>580</v>
      </c>
      <c r="C30" s="63" t="s">
        <v>581</v>
      </c>
      <c r="D30" s="52" t="s">
        <v>166</v>
      </c>
      <c r="E30" s="34"/>
      <c r="F30" s="14">
        <f t="shared" si="0"/>
        <v>0</v>
      </c>
      <c r="G30" s="14" t="str">
        <f t="shared" si="1"/>
        <v>Không XL</v>
      </c>
      <c r="H30" s="14">
        <f t="shared" si="2"/>
        <v>100</v>
      </c>
      <c r="I30" s="33"/>
      <c r="K30" s="29">
        <v>40</v>
      </c>
    </row>
    <row r="31" spans="1:13" x14ac:dyDescent="0.25">
      <c r="A31" s="16" t="s">
        <v>63</v>
      </c>
      <c r="B31" s="54" t="s">
        <v>582</v>
      </c>
      <c r="C31" s="63" t="s">
        <v>583</v>
      </c>
      <c r="D31" s="52" t="s">
        <v>180</v>
      </c>
      <c r="E31" s="34"/>
      <c r="F31" s="14">
        <f t="shared" si="0"/>
        <v>0</v>
      </c>
      <c r="G31" s="14" t="str">
        <f t="shared" si="1"/>
        <v>Không XL</v>
      </c>
      <c r="H31" s="14">
        <f t="shared" si="2"/>
        <v>100</v>
      </c>
      <c r="I31" s="33"/>
      <c r="K31" s="29">
        <v>40</v>
      </c>
    </row>
    <row r="32" spans="1:13" x14ac:dyDescent="0.25">
      <c r="A32" s="16" t="s">
        <v>64</v>
      </c>
      <c r="B32" s="54" t="s">
        <v>584</v>
      </c>
      <c r="C32" s="63" t="s">
        <v>244</v>
      </c>
      <c r="D32" s="52" t="s">
        <v>201</v>
      </c>
      <c r="E32" s="34"/>
      <c r="F32" s="14">
        <f t="shared" si="0"/>
        <v>0</v>
      </c>
      <c r="G32" s="14" t="str">
        <f t="shared" si="1"/>
        <v>Không XL</v>
      </c>
      <c r="H32" s="14">
        <f t="shared" si="2"/>
        <v>100</v>
      </c>
      <c r="I32" s="33"/>
      <c r="K32" s="29">
        <v>40</v>
      </c>
    </row>
    <row r="33" spans="1:11" x14ac:dyDescent="0.25">
      <c r="A33" s="16" t="s">
        <v>65</v>
      </c>
      <c r="B33" s="54" t="s">
        <v>585</v>
      </c>
      <c r="C33" s="63" t="s">
        <v>586</v>
      </c>
      <c r="D33" s="52" t="s">
        <v>175</v>
      </c>
      <c r="E33" s="34"/>
      <c r="F33" s="14">
        <f t="shared" si="0"/>
        <v>0</v>
      </c>
      <c r="G33" s="14" t="str">
        <f t="shared" si="1"/>
        <v>Không XL</v>
      </c>
      <c r="H33" s="14">
        <f t="shared" si="2"/>
        <v>100</v>
      </c>
      <c r="I33" s="33" t="s">
        <v>119</v>
      </c>
      <c r="K33" s="29">
        <v>40</v>
      </c>
    </row>
    <row r="34" spans="1:11" x14ac:dyDescent="0.25">
      <c r="A34" s="16" t="s">
        <v>66</v>
      </c>
      <c r="B34" s="54" t="s">
        <v>587</v>
      </c>
      <c r="C34" s="63" t="s">
        <v>588</v>
      </c>
      <c r="D34" s="52" t="s">
        <v>168</v>
      </c>
      <c r="E34" s="34"/>
      <c r="F34" s="14">
        <f t="shared" si="0"/>
        <v>0</v>
      </c>
      <c r="G34" s="14" t="str">
        <f t="shared" si="1"/>
        <v>Không XL</v>
      </c>
      <c r="H34" s="14">
        <f t="shared" si="2"/>
        <v>100</v>
      </c>
      <c r="I34" s="33"/>
      <c r="K34" s="29">
        <v>40</v>
      </c>
    </row>
    <row r="35" spans="1:11" x14ac:dyDescent="0.25">
      <c r="A35" s="16" t="s">
        <v>67</v>
      </c>
      <c r="B35" s="54" t="s">
        <v>589</v>
      </c>
      <c r="C35" s="63" t="s">
        <v>244</v>
      </c>
      <c r="D35" s="52" t="s">
        <v>100</v>
      </c>
      <c r="E35" s="34"/>
      <c r="F35" s="14">
        <f t="shared" si="0"/>
        <v>0</v>
      </c>
      <c r="G35" s="14" t="str">
        <f t="shared" si="1"/>
        <v>Không XL</v>
      </c>
      <c r="H35" s="14">
        <f t="shared" si="2"/>
        <v>100</v>
      </c>
      <c r="I35" s="33"/>
      <c r="K35" s="29">
        <v>40</v>
      </c>
    </row>
    <row r="36" spans="1:11" x14ac:dyDescent="0.25">
      <c r="A36" s="16" t="s">
        <v>68</v>
      </c>
      <c r="B36" s="54" t="s">
        <v>590</v>
      </c>
      <c r="C36" s="63" t="s">
        <v>591</v>
      </c>
      <c r="D36" s="52" t="s">
        <v>639</v>
      </c>
      <c r="E36" s="34"/>
      <c r="F36" s="14">
        <f t="shared" si="0"/>
        <v>0</v>
      </c>
      <c r="G36" s="14" t="str">
        <f t="shared" si="1"/>
        <v>Không XL</v>
      </c>
      <c r="H36" s="14">
        <f t="shared" si="2"/>
        <v>100</v>
      </c>
      <c r="I36" s="33"/>
      <c r="K36" s="29">
        <v>40</v>
      </c>
    </row>
    <row r="37" spans="1:11" x14ac:dyDescent="0.25">
      <c r="A37" s="16" t="s">
        <v>69</v>
      </c>
      <c r="B37" s="54" t="s">
        <v>592</v>
      </c>
      <c r="C37" s="63" t="s">
        <v>593</v>
      </c>
      <c r="D37" s="52" t="s">
        <v>101</v>
      </c>
      <c r="E37" s="34"/>
      <c r="F37" s="14">
        <f t="shared" si="0"/>
        <v>0</v>
      </c>
      <c r="G37" s="14" t="str">
        <f t="shared" si="1"/>
        <v>Không XL</v>
      </c>
      <c r="H37" s="14">
        <f t="shared" si="2"/>
        <v>100</v>
      </c>
      <c r="I37" s="33" t="s">
        <v>187</v>
      </c>
      <c r="K37" s="29">
        <v>40</v>
      </c>
    </row>
    <row r="38" spans="1:11" x14ac:dyDescent="0.25">
      <c r="A38" s="16" t="s">
        <v>70</v>
      </c>
      <c r="B38" s="54" t="s">
        <v>594</v>
      </c>
      <c r="C38" s="63" t="s">
        <v>595</v>
      </c>
      <c r="D38" s="52" t="s">
        <v>123</v>
      </c>
      <c r="E38" s="34"/>
      <c r="F38" s="14">
        <f t="shared" si="0"/>
        <v>0</v>
      </c>
      <c r="G38" s="14" t="str">
        <f t="shared" si="1"/>
        <v>Không XL</v>
      </c>
      <c r="H38" s="14">
        <f t="shared" si="2"/>
        <v>100</v>
      </c>
      <c r="I38" s="33"/>
      <c r="K38" s="29">
        <v>40</v>
      </c>
    </row>
    <row r="39" spans="1:11" x14ac:dyDescent="0.25">
      <c r="A39" s="16" t="s">
        <v>71</v>
      </c>
      <c r="B39" s="54" t="s">
        <v>596</v>
      </c>
      <c r="C39" s="63" t="s">
        <v>597</v>
      </c>
      <c r="D39" s="52" t="s">
        <v>640</v>
      </c>
      <c r="E39" s="34"/>
      <c r="F39" s="14">
        <f t="shared" si="0"/>
        <v>0</v>
      </c>
      <c r="G39" s="14" t="str">
        <f t="shared" si="1"/>
        <v>Không XL</v>
      </c>
      <c r="H39" s="14">
        <f t="shared" si="2"/>
        <v>100</v>
      </c>
      <c r="I39" s="33"/>
      <c r="K39" s="29">
        <v>40</v>
      </c>
    </row>
    <row r="40" spans="1:11" x14ac:dyDescent="0.25">
      <c r="A40" s="16" t="s">
        <v>72</v>
      </c>
      <c r="B40" s="54" t="s">
        <v>598</v>
      </c>
      <c r="C40" s="63" t="s">
        <v>599</v>
      </c>
      <c r="D40" s="52" t="s">
        <v>640</v>
      </c>
      <c r="E40" s="34"/>
      <c r="F40" s="14">
        <f t="shared" si="0"/>
        <v>0</v>
      </c>
      <c r="G40" s="14" t="str">
        <f t="shared" si="1"/>
        <v>Không XL</v>
      </c>
      <c r="H40" s="14">
        <f t="shared" si="2"/>
        <v>100</v>
      </c>
      <c r="I40" s="33"/>
      <c r="K40" s="29">
        <v>40</v>
      </c>
    </row>
    <row r="41" spans="1:11" x14ac:dyDescent="0.25">
      <c r="A41" s="16" t="s">
        <v>73</v>
      </c>
      <c r="B41" s="54" t="s">
        <v>600</v>
      </c>
      <c r="C41" s="63" t="s">
        <v>601</v>
      </c>
      <c r="D41" s="52" t="s">
        <v>640</v>
      </c>
      <c r="E41" s="34"/>
      <c r="F41" s="14">
        <f t="shared" si="0"/>
        <v>0</v>
      </c>
      <c r="G41" s="14" t="str">
        <f t="shared" si="1"/>
        <v>Không XL</v>
      </c>
      <c r="H41" s="14">
        <f t="shared" si="2"/>
        <v>100</v>
      </c>
      <c r="I41" s="33"/>
      <c r="K41" s="29">
        <v>40</v>
      </c>
    </row>
    <row r="42" spans="1:11" x14ac:dyDescent="0.25">
      <c r="A42" s="16" t="s">
        <v>74</v>
      </c>
      <c r="B42" s="54" t="s">
        <v>602</v>
      </c>
      <c r="C42" s="63" t="s">
        <v>603</v>
      </c>
      <c r="D42" s="52" t="s">
        <v>641</v>
      </c>
      <c r="E42" s="34"/>
      <c r="F42" s="14">
        <f t="shared" si="0"/>
        <v>0</v>
      </c>
      <c r="G42" s="14" t="str">
        <f t="shared" si="1"/>
        <v>Không XL</v>
      </c>
      <c r="H42" s="14">
        <f t="shared" si="2"/>
        <v>100</v>
      </c>
      <c r="I42" s="33"/>
      <c r="K42" s="29">
        <v>40</v>
      </c>
    </row>
    <row r="43" spans="1:11" x14ac:dyDescent="0.25">
      <c r="A43" s="16" t="s">
        <v>75</v>
      </c>
      <c r="B43" s="54" t="s">
        <v>604</v>
      </c>
      <c r="C43" s="63" t="s">
        <v>605</v>
      </c>
      <c r="D43" s="52" t="s">
        <v>202</v>
      </c>
      <c r="E43" s="34"/>
      <c r="F43" s="14">
        <f t="shared" si="0"/>
        <v>0</v>
      </c>
      <c r="G43" s="14" t="str">
        <f t="shared" si="1"/>
        <v>Không XL</v>
      </c>
      <c r="H43" s="14">
        <f t="shared" si="2"/>
        <v>100</v>
      </c>
      <c r="I43" s="33"/>
      <c r="K43" s="29">
        <v>40</v>
      </c>
    </row>
    <row r="44" spans="1:11" x14ac:dyDescent="0.25">
      <c r="A44" s="16" t="s">
        <v>76</v>
      </c>
      <c r="B44" s="54" t="s">
        <v>606</v>
      </c>
      <c r="C44" s="63" t="s">
        <v>607</v>
      </c>
      <c r="D44" s="52" t="s">
        <v>203</v>
      </c>
      <c r="E44" s="34"/>
      <c r="F44" s="14">
        <f t="shared" si="0"/>
        <v>0</v>
      </c>
      <c r="G44" s="14" t="str">
        <f t="shared" si="1"/>
        <v>Không XL</v>
      </c>
      <c r="H44" s="14">
        <f t="shared" si="2"/>
        <v>100</v>
      </c>
      <c r="I44" s="33"/>
      <c r="K44" s="29">
        <v>40</v>
      </c>
    </row>
    <row r="45" spans="1:11" x14ac:dyDescent="0.25">
      <c r="A45" s="16" t="s">
        <v>77</v>
      </c>
      <c r="B45" s="54" t="s">
        <v>608</v>
      </c>
      <c r="C45" s="63" t="s">
        <v>609</v>
      </c>
      <c r="D45" s="52" t="s">
        <v>124</v>
      </c>
      <c r="E45" s="34"/>
      <c r="F45" s="14">
        <f t="shared" si="0"/>
        <v>0</v>
      </c>
      <c r="G45" s="14" t="str">
        <f t="shared" si="1"/>
        <v>Không XL</v>
      </c>
      <c r="H45" s="14">
        <f t="shared" si="2"/>
        <v>100</v>
      </c>
      <c r="I45" s="33"/>
      <c r="K45" s="29">
        <v>40</v>
      </c>
    </row>
    <row r="46" spans="1:11" x14ac:dyDescent="0.25">
      <c r="A46" s="16" t="s">
        <v>78</v>
      </c>
      <c r="B46" s="54" t="s">
        <v>610</v>
      </c>
      <c r="C46" s="63" t="s">
        <v>611</v>
      </c>
      <c r="D46" s="52" t="s">
        <v>494</v>
      </c>
      <c r="E46" s="34"/>
      <c r="F46" s="14">
        <f t="shared" si="0"/>
        <v>0</v>
      </c>
      <c r="G46" s="14" t="str">
        <f t="shared" si="1"/>
        <v>Không XL</v>
      </c>
      <c r="H46" s="14">
        <f t="shared" si="2"/>
        <v>100</v>
      </c>
      <c r="I46" s="33"/>
      <c r="K46" s="29">
        <v>40</v>
      </c>
    </row>
    <row r="47" spans="1:11" x14ac:dyDescent="0.25">
      <c r="A47" s="16" t="s">
        <v>79</v>
      </c>
      <c r="B47" s="54" t="s">
        <v>612</v>
      </c>
      <c r="C47" s="63" t="s">
        <v>613</v>
      </c>
      <c r="D47" s="52" t="s">
        <v>103</v>
      </c>
      <c r="E47" s="34"/>
      <c r="F47" s="14">
        <f t="shared" si="0"/>
        <v>0</v>
      </c>
      <c r="G47" s="14" t="str">
        <f t="shared" si="1"/>
        <v>Không XL</v>
      </c>
      <c r="H47" s="14">
        <f t="shared" si="2"/>
        <v>100</v>
      </c>
      <c r="I47" s="33"/>
      <c r="K47" s="29">
        <v>40</v>
      </c>
    </row>
    <row r="48" spans="1:11" x14ac:dyDescent="0.25">
      <c r="A48" s="16" t="s">
        <v>80</v>
      </c>
      <c r="B48" s="54" t="s">
        <v>614</v>
      </c>
      <c r="C48" s="63" t="s">
        <v>615</v>
      </c>
      <c r="D48" s="52" t="s">
        <v>169</v>
      </c>
      <c r="E48" s="34"/>
      <c r="F48" s="14">
        <f t="shared" si="0"/>
        <v>0</v>
      </c>
      <c r="G48" s="14" t="str">
        <f t="shared" si="1"/>
        <v>Không XL</v>
      </c>
      <c r="H48" s="14">
        <f t="shared" si="2"/>
        <v>100</v>
      </c>
      <c r="I48" s="33"/>
      <c r="K48" s="29">
        <v>40</v>
      </c>
    </row>
    <row r="49" spans="1:11" x14ac:dyDescent="0.25">
      <c r="A49" s="16" t="s">
        <v>81</v>
      </c>
      <c r="B49" s="54" t="s">
        <v>616</v>
      </c>
      <c r="C49" s="63" t="s">
        <v>127</v>
      </c>
      <c r="D49" s="52" t="s">
        <v>126</v>
      </c>
      <c r="E49" s="34"/>
      <c r="F49" s="14">
        <f t="shared" si="0"/>
        <v>0</v>
      </c>
      <c r="G49" s="14" t="str">
        <f t="shared" si="1"/>
        <v>Không XL</v>
      </c>
      <c r="H49" s="14">
        <f t="shared" si="2"/>
        <v>100</v>
      </c>
      <c r="I49" s="33"/>
      <c r="K49" s="29">
        <v>40</v>
      </c>
    </row>
    <row r="50" spans="1:11" x14ac:dyDescent="0.25">
      <c r="A50" s="16" t="s">
        <v>82</v>
      </c>
      <c r="B50" s="54" t="s">
        <v>617</v>
      </c>
      <c r="C50" s="63" t="s">
        <v>618</v>
      </c>
      <c r="D50" s="52" t="s">
        <v>126</v>
      </c>
      <c r="E50" s="34"/>
      <c r="F50" s="14">
        <f t="shared" si="0"/>
        <v>0</v>
      </c>
      <c r="G50" s="14" t="str">
        <f t="shared" si="1"/>
        <v>Không XL</v>
      </c>
      <c r="H50" s="14">
        <f t="shared" si="2"/>
        <v>100</v>
      </c>
      <c r="I50" s="33"/>
      <c r="K50" s="29">
        <v>40</v>
      </c>
    </row>
    <row r="51" spans="1:11" x14ac:dyDescent="0.25">
      <c r="A51" s="16" t="s">
        <v>83</v>
      </c>
      <c r="B51" s="54" t="s">
        <v>619</v>
      </c>
      <c r="C51" s="63" t="s">
        <v>620</v>
      </c>
      <c r="D51" s="52" t="s">
        <v>420</v>
      </c>
      <c r="E51" s="34"/>
      <c r="F51" s="14">
        <f t="shared" si="0"/>
        <v>0</v>
      </c>
      <c r="G51" s="14" t="str">
        <f t="shared" si="1"/>
        <v>Không XL</v>
      </c>
      <c r="H51" s="14">
        <f t="shared" si="2"/>
        <v>100</v>
      </c>
      <c r="I51" s="33"/>
      <c r="K51" s="29">
        <v>40</v>
      </c>
    </row>
    <row r="52" spans="1:11" x14ac:dyDescent="0.25">
      <c r="A52" s="16" t="s">
        <v>84</v>
      </c>
      <c r="B52" s="54" t="s">
        <v>621</v>
      </c>
      <c r="C52" s="63" t="s">
        <v>622</v>
      </c>
      <c r="D52" s="52" t="s">
        <v>329</v>
      </c>
      <c r="E52" s="34"/>
      <c r="F52" s="14">
        <f t="shared" si="0"/>
        <v>0</v>
      </c>
      <c r="G52" s="14" t="str">
        <f t="shared" si="1"/>
        <v>Không XL</v>
      </c>
      <c r="H52" s="14">
        <f t="shared" si="2"/>
        <v>100</v>
      </c>
      <c r="I52" s="33"/>
      <c r="K52" s="29">
        <v>40</v>
      </c>
    </row>
    <row r="53" spans="1:11" x14ac:dyDescent="0.25">
      <c r="A53" s="16" t="s">
        <v>85</v>
      </c>
      <c r="B53" s="54" t="s">
        <v>623</v>
      </c>
      <c r="C53" s="63" t="s">
        <v>624</v>
      </c>
      <c r="D53" s="52" t="s">
        <v>108</v>
      </c>
      <c r="E53" s="34"/>
      <c r="F53" s="14">
        <f t="shared" si="0"/>
        <v>0</v>
      </c>
      <c r="G53" s="14" t="str">
        <f t="shared" si="1"/>
        <v>Không XL</v>
      </c>
      <c r="H53" s="14">
        <f t="shared" si="2"/>
        <v>100</v>
      </c>
      <c r="I53" s="33"/>
      <c r="K53" s="29">
        <v>40</v>
      </c>
    </row>
    <row r="54" spans="1:11" x14ac:dyDescent="0.25">
      <c r="A54" s="16" t="s">
        <v>86</v>
      </c>
      <c r="B54" s="54" t="s">
        <v>625</v>
      </c>
      <c r="C54" s="63" t="s">
        <v>626</v>
      </c>
      <c r="D54" s="52" t="s">
        <v>642</v>
      </c>
      <c r="E54" s="34"/>
      <c r="F54" s="14">
        <f t="shared" si="0"/>
        <v>0</v>
      </c>
      <c r="G54" s="14" t="str">
        <f t="shared" si="1"/>
        <v>Không XL</v>
      </c>
      <c r="H54" s="14">
        <f t="shared" si="2"/>
        <v>100</v>
      </c>
      <c r="I54" s="33"/>
      <c r="K54" s="29">
        <v>40</v>
      </c>
    </row>
    <row r="55" spans="1:11" x14ac:dyDescent="0.25">
      <c r="A55" s="16" t="s">
        <v>87</v>
      </c>
      <c r="B55" s="54" t="s">
        <v>627</v>
      </c>
      <c r="C55" s="63" t="s">
        <v>628</v>
      </c>
      <c r="D55" s="52" t="s">
        <v>642</v>
      </c>
      <c r="E55" s="34"/>
      <c r="F55" s="14">
        <f t="shared" si="0"/>
        <v>0</v>
      </c>
      <c r="G55" s="14" t="str">
        <f t="shared" si="1"/>
        <v>Không XL</v>
      </c>
      <c r="H55" s="14">
        <f t="shared" si="2"/>
        <v>100</v>
      </c>
      <c r="I55" s="33"/>
      <c r="K55" s="29">
        <v>40</v>
      </c>
    </row>
    <row r="56" spans="1:11" x14ac:dyDescent="0.25">
      <c r="A56" s="16" t="s">
        <v>88</v>
      </c>
      <c r="B56" s="54" t="s">
        <v>629</v>
      </c>
      <c r="C56" s="63" t="s">
        <v>630</v>
      </c>
      <c r="D56" s="52" t="s">
        <v>421</v>
      </c>
      <c r="E56" s="34"/>
      <c r="F56" s="14">
        <f t="shared" si="0"/>
        <v>0</v>
      </c>
      <c r="G56" s="14" t="str">
        <f t="shared" si="1"/>
        <v>Không XL</v>
      </c>
      <c r="H56" s="14">
        <f t="shared" si="2"/>
        <v>100</v>
      </c>
      <c r="I56" s="33"/>
      <c r="K56" s="29">
        <v>40</v>
      </c>
    </row>
    <row r="57" spans="1:11" x14ac:dyDescent="0.25">
      <c r="A57" s="16" t="s">
        <v>117</v>
      </c>
      <c r="B57" s="54" t="s">
        <v>631</v>
      </c>
      <c r="C57" s="63" t="s">
        <v>632</v>
      </c>
      <c r="D57" s="52" t="s">
        <v>643</v>
      </c>
      <c r="E57" s="34"/>
      <c r="F57" s="14">
        <f t="shared" si="0"/>
        <v>0</v>
      </c>
      <c r="G57" s="14" t="str">
        <f t="shared" si="1"/>
        <v>Không XL</v>
      </c>
      <c r="H57" s="14">
        <f t="shared" si="2"/>
        <v>100</v>
      </c>
      <c r="I57" s="33" t="s">
        <v>186</v>
      </c>
      <c r="K57" s="29">
        <v>40</v>
      </c>
    </row>
    <row r="58" spans="1:11" x14ac:dyDescent="0.25">
      <c r="A58" s="16" t="s">
        <v>118</v>
      </c>
      <c r="B58" s="54" t="s">
        <v>633</v>
      </c>
      <c r="C58" s="63" t="s">
        <v>634</v>
      </c>
      <c r="D58" s="52" t="s">
        <v>644</v>
      </c>
      <c r="E58" s="34"/>
      <c r="F58" s="14">
        <f t="shared" si="0"/>
        <v>0</v>
      </c>
      <c r="G58" s="14" t="str">
        <f t="shared" si="1"/>
        <v>Không XL</v>
      </c>
      <c r="H58" s="14">
        <f t="shared" si="2"/>
        <v>100</v>
      </c>
      <c r="I58" s="33"/>
      <c r="K58" s="29">
        <v>40</v>
      </c>
    </row>
    <row r="59" spans="1:11" ht="30" x14ac:dyDescent="0.25">
      <c r="A59" s="16" t="s">
        <v>135</v>
      </c>
      <c r="B59" s="54" t="s">
        <v>635</v>
      </c>
      <c r="C59" s="63" t="s">
        <v>636</v>
      </c>
      <c r="D59" s="52" t="s">
        <v>498</v>
      </c>
      <c r="E59" s="34"/>
      <c r="F59" s="14">
        <f t="shared" si="0"/>
        <v>0</v>
      </c>
      <c r="G59" s="14" t="str">
        <f t="shared" si="1"/>
        <v>Không XL</v>
      </c>
      <c r="H59" s="14">
        <f t="shared" si="2"/>
        <v>100</v>
      </c>
      <c r="I59" s="33"/>
      <c r="K59" s="29">
        <v>40</v>
      </c>
    </row>
    <row r="60" spans="1:11" x14ac:dyDescent="0.25">
      <c r="A60" s="16" t="s">
        <v>136</v>
      </c>
      <c r="B60" s="54" t="s">
        <v>637</v>
      </c>
      <c r="C60" s="63" t="s">
        <v>638</v>
      </c>
      <c r="D60" s="52" t="s">
        <v>498</v>
      </c>
      <c r="E60" s="34"/>
      <c r="F60" s="14">
        <f t="shared" si="0"/>
        <v>0</v>
      </c>
      <c r="G60" s="14" t="str">
        <f t="shared" si="1"/>
        <v>Không XL</v>
      </c>
      <c r="H60" s="14">
        <f t="shared" si="2"/>
        <v>100</v>
      </c>
      <c r="I60" s="33"/>
      <c r="K60" s="29">
        <v>40</v>
      </c>
    </row>
    <row r="62" spans="1:11" s="3" customFormat="1" x14ac:dyDescent="0.25">
      <c r="B62" s="1" t="s">
        <v>29</v>
      </c>
      <c r="E62" s="46"/>
      <c r="F62" s="46"/>
      <c r="G62" s="46"/>
    </row>
    <row r="63" spans="1:11" s="3" customFormat="1" ht="31.5" x14ac:dyDescent="0.25">
      <c r="B63" s="23"/>
      <c r="C63" s="68" t="s">
        <v>30</v>
      </c>
      <c r="D63" s="69"/>
      <c r="E63" s="48" t="s">
        <v>31</v>
      </c>
      <c r="F63" s="48" t="s">
        <v>32</v>
      </c>
      <c r="G63" s="46"/>
    </row>
    <row r="64" spans="1:11" s="3" customFormat="1" ht="15.75" x14ac:dyDescent="0.25">
      <c r="C64" s="22" t="s">
        <v>33</v>
      </c>
      <c r="D64" s="21"/>
      <c r="E64" s="15">
        <f>COUNTIF($G$21:$G$60,"Xuất sắc")</f>
        <v>0</v>
      </c>
      <c r="F64" s="32">
        <f>E64/$E$70</f>
        <v>0</v>
      </c>
      <c r="G64" s="46"/>
    </row>
    <row r="65" spans="1:10" s="3" customFormat="1" ht="15.75" x14ac:dyDescent="0.25">
      <c r="C65" s="22" t="s">
        <v>34</v>
      </c>
      <c r="D65" s="21"/>
      <c r="E65" s="15">
        <f>COUNTIF($G$21:$G$60,"Tốt")</f>
        <v>0</v>
      </c>
      <c r="F65" s="32">
        <f t="shared" ref="F65:F69" si="3">E65/$E$70</f>
        <v>0</v>
      </c>
      <c r="G65" s="46"/>
    </row>
    <row r="66" spans="1:10" s="3" customFormat="1" ht="15.75" x14ac:dyDescent="0.25">
      <c r="C66" s="22" t="s">
        <v>35</v>
      </c>
      <c r="D66" s="21"/>
      <c r="E66" s="15">
        <f>COUNTIF($G$21:$G$60,"Khá")</f>
        <v>0</v>
      </c>
      <c r="F66" s="32">
        <f t="shared" si="3"/>
        <v>0</v>
      </c>
      <c r="G66" s="46"/>
    </row>
    <row r="67" spans="1:10" s="3" customFormat="1" ht="15.75" x14ac:dyDescent="0.25">
      <c r="C67" s="22" t="s">
        <v>36</v>
      </c>
      <c r="D67" s="21"/>
      <c r="E67" s="15">
        <f>COUNTIF($G$21:$G$60,"TB")</f>
        <v>0</v>
      </c>
      <c r="F67" s="32">
        <f t="shared" si="3"/>
        <v>0</v>
      </c>
      <c r="G67" s="46"/>
    </row>
    <row r="68" spans="1:10" s="3" customFormat="1" ht="15.75" x14ac:dyDescent="0.25">
      <c r="C68" s="22" t="s">
        <v>37</v>
      </c>
      <c r="D68" s="21"/>
      <c r="E68" s="15">
        <f>COUNTIF($G$21:$G$60,"Yếu")</f>
        <v>0</v>
      </c>
      <c r="F68" s="32">
        <f t="shared" si="3"/>
        <v>0</v>
      </c>
      <c r="G68" s="46"/>
    </row>
    <row r="69" spans="1:10" s="3" customFormat="1" ht="15.75" x14ac:dyDescent="0.25">
      <c r="C69" s="22" t="s">
        <v>53</v>
      </c>
      <c r="D69" s="21"/>
      <c r="E69" s="15">
        <f>COUNTIF($G$21:$G$60,"Không XL")</f>
        <v>40</v>
      </c>
      <c r="F69" s="32">
        <f t="shared" si="3"/>
        <v>1</v>
      </c>
      <c r="G69" s="46"/>
    </row>
    <row r="70" spans="1:10" x14ac:dyDescent="0.25">
      <c r="E70" s="31">
        <f>SUM(E64:E69)</f>
        <v>40</v>
      </c>
    </row>
    <row r="71" spans="1:10" x14ac:dyDescent="0.25">
      <c r="A71" s="74" t="s">
        <v>38</v>
      </c>
      <c r="B71" s="74"/>
      <c r="C71" s="74"/>
      <c r="D71" s="74"/>
      <c r="E71" s="74"/>
      <c r="F71" s="74"/>
      <c r="G71" s="74"/>
      <c r="H71" s="74"/>
      <c r="I71" s="74"/>
      <c r="J71" s="9"/>
    </row>
    <row r="73" spans="1:10" s="6" customFormat="1" x14ac:dyDescent="0.25">
      <c r="B73" s="67" t="s">
        <v>39</v>
      </c>
      <c r="C73" s="67"/>
      <c r="D73" s="67"/>
      <c r="E73" s="67"/>
      <c r="F73" s="67" t="s">
        <v>40</v>
      </c>
      <c r="G73" s="67"/>
      <c r="H73" s="67"/>
      <c r="I73" s="67"/>
    </row>
    <row r="78" spans="1:10" x14ac:dyDescent="0.25">
      <c r="B78" s="82" t="s">
        <v>839</v>
      </c>
      <c r="C78" s="82"/>
      <c r="D78" s="82"/>
      <c r="E78" s="82"/>
      <c r="F78" s="82" t="s">
        <v>646</v>
      </c>
      <c r="G78" s="82"/>
      <c r="H78" s="82"/>
      <c r="I78" s="82"/>
    </row>
    <row r="79" spans="1:10" x14ac:dyDescent="0.25">
      <c r="B79" s="45"/>
      <c r="C79" s="45"/>
      <c r="D79" s="45"/>
      <c r="H79" s="45"/>
      <c r="I79" s="45"/>
    </row>
    <row r="80" spans="1:10" x14ac:dyDescent="0.25">
      <c r="A80" s="83" t="s">
        <v>41</v>
      </c>
      <c r="B80" s="83"/>
      <c r="C80" s="83"/>
      <c r="D80" s="83"/>
      <c r="E80" s="83"/>
      <c r="F80" s="83"/>
      <c r="G80" s="83"/>
      <c r="H80" s="83"/>
      <c r="I80" s="83"/>
    </row>
    <row r="81" spans="1:9" ht="84.75" customHeight="1" x14ac:dyDescent="0.25">
      <c r="A81" s="76" t="s">
        <v>234</v>
      </c>
      <c r="B81" s="77"/>
      <c r="C81" s="77"/>
      <c r="D81" s="77"/>
      <c r="E81" s="77"/>
      <c r="F81" s="77"/>
      <c r="G81" s="77"/>
      <c r="H81" s="77"/>
      <c r="I81" s="77"/>
    </row>
    <row r="83" spans="1:9" x14ac:dyDescent="0.25">
      <c r="I83" s="13" t="s">
        <v>226</v>
      </c>
    </row>
    <row r="84" spans="1:9" x14ac:dyDescent="0.25">
      <c r="F84" s="67" t="s">
        <v>122</v>
      </c>
      <c r="G84" s="67"/>
      <c r="H84" s="67"/>
    </row>
    <row r="90" spans="1:9" x14ac:dyDescent="0.25">
      <c r="E90" s="1"/>
      <c r="F90" s="67" t="s">
        <v>55</v>
      </c>
      <c r="G90" s="67"/>
      <c r="H90" s="67"/>
    </row>
  </sheetData>
  <mergeCells count="24">
    <mergeCell ref="A80:I80"/>
    <mergeCell ref="A81:I81"/>
    <mergeCell ref="F84:H84"/>
    <mergeCell ref="F90:H90"/>
    <mergeCell ref="K19:K20"/>
    <mergeCell ref="C63:D63"/>
    <mergeCell ref="A71:I71"/>
    <mergeCell ref="B73:E73"/>
    <mergeCell ref="F73:I73"/>
    <mergeCell ref="B78:E78"/>
    <mergeCell ref="F78:I78"/>
    <mergeCell ref="A17:I17"/>
    <mergeCell ref="A19:A20"/>
    <mergeCell ref="B19:B20"/>
    <mergeCell ref="C19:D20"/>
    <mergeCell ref="E19:E20"/>
    <mergeCell ref="F19:H19"/>
    <mergeCell ref="I19:I20"/>
    <mergeCell ref="A5:I5"/>
    <mergeCell ref="A1:D1"/>
    <mergeCell ref="A2:D2"/>
    <mergeCell ref="E2:H2"/>
    <mergeCell ref="A3:D3"/>
    <mergeCell ref="F3:I3"/>
  </mergeCells>
  <pageMargins left="0.35" right="0.28999999999999998" top="0.2" bottom="0.4" header="0.17" footer="0.18"/>
  <pageSetup paperSize="9" orientation="portrait" verticalDpi="0" r:id="rId1"/>
  <headerFooter>
    <oddFooter>&amp;C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
  <sheetViews>
    <sheetView tabSelected="1" topLeftCell="A25" workbookViewId="0">
      <selection activeCell="I50" sqref="I50:I53"/>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5" customWidth="1"/>
    <col min="6" max="6" width="9.140625" style="45"/>
    <col min="7" max="7" width="12.140625" style="45" customWidth="1"/>
    <col min="8" max="8" width="8.7109375" style="1" customWidth="1"/>
    <col min="9" max="9" width="13.28515625" style="1" customWidth="1"/>
    <col min="10" max="16384" width="9.140625" style="1"/>
  </cols>
  <sheetData>
    <row r="1" spans="1:9" s="3" customFormat="1" ht="15.75" x14ac:dyDescent="0.25">
      <c r="A1" s="65" t="s">
        <v>2</v>
      </c>
      <c r="B1" s="65"/>
      <c r="C1" s="65"/>
      <c r="D1" s="65"/>
      <c r="E1" s="19" t="s">
        <v>0</v>
      </c>
      <c r="F1" s="19"/>
      <c r="G1" s="19"/>
      <c r="H1" s="19"/>
      <c r="I1" s="19"/>
    </row>
    <row r="2" spans="1:9" s="3" customFormat="1" x14ac:dyDescent="0.25">
      <c r="A2" s="65" t="s">
        <v>3</v>
      </c>
      <c r="B2" s="65"/>
      <c r="C2" s="65"/>
      <c r="D2" s="65"/>
      <c r="E2" s="67" t="s">
        <v>1</v>
      </c>
      <c r="F2" s="67"/>
      <c r="G2" s="67"/>
      <c r="H2" s="67"/>
      <c r="I2" s="6"/>
    </row>
    <row r="3" spans="1:9" s="3" customFormat="1" x14ac:dyDescent="0.25">
      <c r="A3" s="66" t="s">
        <v>54</v>
      </c>
      <c r="B3" s="66"/>
      <c r="C3" s="66"/>
      <c r="D3" s="66"/>
      <c r="E3" s="19"/>
      <c r="F3" s="67"/>
      <c r="G3" s="67"/>
      <c r="H3" s="67"/>
      <c r="I3" s="67"/>
    </row>
    <row r="4" spans="1:9" s="3" customFormat="1" x14ac:dyDescent="0.25">
      <c r="A4" s="47"/>
      <c r="B4" s="47"/>
      <c r="C4" s="47"/>
      <c r="D4" s="47"/>
      <c r="E4" s="47"/>
      <c r="F4" s="44"/>
      <c r="G4" s="44"/>
      <c r="H4" s="44"/>
      <c r="I4" s="44"/>
    </row>
    <row r="5" spans="1:9" x14ac:dyDescent="0.25">
      <c r="A5" s="67" t="s">
        <v>4</v>
      </c>
      <c r="B5" s="67"/>
      <c r="C5" s="67"/>
      <c r="D5" s="67"/>
      <c r="E5" s="67"/>
      <c r="F5" s="67"/>
      <c r="G5" s="67"/>
      <c r="H5" s="67"/>
      <c r="I5" s="67"/>
    </row>
    <row r="6" spans="1:9" s="6" customFormat="1" x14ac:dyDescent="0.25">
      <c r="B6" s="8" t="s">
        <v>821</v>
      </c>
      <c r="C6" s="6" t="s">
        <v>701</v>
      </c>
      <c r="D6" s="20" t="s">
        <v>832</v>
      </c>
      <c r="F6" s="20" t="s">
        <v>120</v>
      </c>
    </row>
    <row r="7" spans="1:9" s="6" customFormat="1" x14ac:dyDescent="0.25">
      <c r="E7" s="44"/>
      <c r="F7" s="44"/>
      <c r="G7" s="44"/>
    </row>
    <row r="8" spans="1:9" x14ac:dyDescent="0.25">
      <c r="A8" s="8" t="s">
        <v>7</v>
      </c>
      <c r="B8" s="1" t="s">
        <v>827</v>
      </c>
    </row>
    <row r="9" spans="1:9" x14ac:dyDescent="0.25">
      <c r="A9" s="8" t="s">
        <v>10</v>
      </c>
      <c r="B9" s="6" t="s">
        <v>859</v>
      </c>
    </row>
    <row r="10" spans="1:9" x14ac:dyDescent="0.25">
      <c r="A10" s="8" t="s">
        <v>11</v>
      </c>
      <c r="B10" s="6" t="s">
        <v>12</v>
      </c>
    </row>
    <row r="11" spans="1:9" x14ac:dyDescent="0.25">
      <c r="A11" s="8"/>
      <c r="B11" s="1" t="s">
        <v>703</v>
      </c>
    </row>
    <row r="12" spans="1:9" x14ac:dyDescent="0.25">
      <c r="A12" s="8"/>
      <c r="B12" s="1" t="s">
        <v>843</v>
      </c>
    </row>
    <row r="13" spans="1:9" x14ac:dyDescent="0.25">
      <c r="A13" s="8"/>
      <c r="B13" s="1" t="s">
        <v>702</v>
      </c>
    </row>
    <row r="14" spans="1:9" x14ac:dyDescent="0.25">
      <c r="A14" s="8"/>
      <c r="B14" s="1" t="s">
        <v>860</v>
      </c>
    </row>
    <row r="15" spans="1:9" x14ac:dyDescent="0.25">
      <c r="A15" s="8"/>
      <c r="B15" s="1" t="s">
        <v>182</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72" t="s">
        <v>21</v>
      </c>
      <c r="B19" s="72" t="s">
        <v>22</v>
      </c>
      <c r="C19" s="78" t="s">
        <v>23</v>
      </c>
      <c r="D19" s="79"/>
      <c r="E19" s="70" t="s">
        <v>24</v>
      </c>
      <c r="F19" s="72" t="s">
        <v>25</v>
      </c>
      <c r="G19" s="72"/>
      <c r="H19" s="72"/>
      <c r="I19" s="73" t="s">
        <v>28</v>
      </c>
      <c r="K19" s="84" t="s">
        <v>89</v>
      </c>
      <c r="L19" s="57"/>
      <c r="M19" s="58" t="s">
        <v>90</v>
      </c>
    </row>
    <row r="20" spans="1:13" ht="16.5" customHeight="1" x14ac:dyDescent="0.25">
      <c r="A20" s="72"/>
      <c r="B20" s="72"/>
      <c r="C20" s="80"/>
      <c r="D20" s="81"/>
      <c r="E20" s="71"/>
      <c r="F20" s="48" t="s">
        <v>26</v>
      </c>
      <c r="G20" s="48" t="s">
        <v>27</v>
      </c>
      <c r="H20" s="48" t="s">
        <v>91</v>
      </c>
      <c r="I20" s="73"/>
      <c r="K20" s="84"/>
      <c r="L20" s="57"/>
      <c r="M20" s="57">
        <v>33</v>
      </c>
    </row>
    <row r="21" spans="1:13" x14ac:dyDescent="0.25">
      <c r="A21" s="16" t="s">
        <v>46</v>
      </c>
      <c r="B21" s="54" t="s">
        <v>647</v>
      </c>
      <c r="C21" s="51" t="s">
        <v>648</v>
      </c>
      <c r="D21" s="50" t="s">
        <v>147</v>
      </c>
      <c r="E21" s="34"/>
      <c r="F21" s="14">
        <f>E21</f>
        <v>0</v>
      </c>
      <c r="G21" s="14" t="str">
        <f>IF(AND(F21&gt;=90),"Xuất sắc",IF(AND(F21&gt;=80),"Tốt",IF(AND(F21&gt;=70),"Khá",IF(AND(F21&gt;=60),"TB",IF(AND(F21&gt;=50),"TB",IF(AND(F21&lt;50),IF(AND(F21&gt;0),"Yếu",IF(AND(F21=0),"Không XL"," "))))))))</f>
        <v>Không XL</v>
      </c>
      <c r="H21" s="14">
        <f>K21/$M$20*100</f>
        <v>100</v>
      </c>
      <c r="I21" s="33"/>
      <c r="K21" s="59">
        <v>33</v>
      </c>
      <c r="L21" s="57"/>
      <c r="M21" s="57"/>
    </row>
    <row r="22" spans="1:13" x14ac:dyDescent="0.25">
      <c r="A22" s="16" t="s">
        <v>47</v>
      </c>
      <c r="B22" s="54" t="s">
        <v>649</v>
      </c>
      <c r="C22" s="53" t="s">
        <v>650</v>
      </c>
      <c r="D22" s="50" t="s">
        <v>92</v>
      </c>
      <c r="E22" s="34"/>
      <c r="F22" s="14">
        <f t="shared" ref="F22:F53" si="0">E22</f>
        <v>0</v>
      </c>
      <c r="G22" s="14" t="str">
        <f t="shared" ref="G22:G53" si="1">IF(AND(F22&gt;=90),"Xuất sắc",IF(AND(F22&gt;=80),"Tốt",IF(AND(F22&gt;=70),"Khá",IF(AND(F22&gt;=60),"TB",IF(AND(F22&gt;=50),"TB",IF(AND(F22&lt;50),IF(AND(F22&gt;0),"Yếu",IF(AND(F22=0),"Không XL"," "))))))))</f>
        <v>Không XL</v>
      </c>
      <c r="H22" s="14">
        <f t="shared" ref="H22:H53" si="2">K22/$M$20*100</f>
        <v>100</v>
      </c>
      <c r="I22" s="33"/>
      <c r="K22" s="59">
        <v>33</v>
      </c>
      <c r="L22" s="57"/>
      <c r="M22" s="57"/>
    </row>
    <row r="23" spans="1:13" x14ac:dyDescent="0.25">
      <c r="A23" s="16" t="s">
        <v>48</v>
      </c>
      <c r="B23" s="54" t="s">
        <v>651</v>
      </c>
      <c r="C23" s="53" t="s">
        <v>176</v>
      </c>
      <c r="D23" s="50" t="s">
        <v>213</v>
      </c>
      <c r="E23" s="34"/>
      <c r="F23" s="14">
        <f t="shared" si="0"/>
        <v>0</v>
      </c>
      <c r="G23" s="14" t="str">
        <f t="shared" si="1"/>
        <v>Không XL</v>
      </c>
      <c r="H23" s="14">
        <f t="shared" si="2"/>
        <v>100</v>
      </c>
      <c r="I23" s="33"/>
      <c r="K23" s="59">
        <v>33</v>
      </c>
      <c r="L23" s="57"/>
      <c r="M23" s="57"/>
    </row>
    <row r="24" spans="1:13" x14ac:dyDescent="0.25">
      <c r="A24" s="16" t="s">
        <v>49</v>
      </c>
      <c r="B24" s="54" t="s">
        <v>652</v>
      </c>
      <c r="C24" s="53" t="s">
        <v>653</v>
      </c>
      <c r="D24" s="50" t="s">
        <v>326</v>
      </c>
      <c r="E24" s="34"/>
      <c r="F24" s="14">
        <f t="shared" si="0"/>
        <v>0</v>
      </c>
      <c r="G24" s="14" t="str">
        <f t="shared" si="1"/>
        <v>Không XL</v>
      </c>
      <c r="H24" s="14">
        <f t="shared" si="2"/>
        <v>100</v>
      </c>
      <c r="I24" s="33"/>
      <c r="K24" s="59">
        <v>33</v>
      </c>
      <c r="L24" s="57"/>
      <c r="M24" s="57"/>
    </row>
    <row r="25" spans="1:13" x14ac:dyDescent="0.25">
      <c r="A25" s="16" t="s">
        <v>57</v>
      </c>
      <c r="B25" s="54" t="s">
        <v>654</v>
      </c>
      <c r="C25" s="53" t="s">
        <v>208</v>
      </c>
      <c r="D25" s="50" t="s">
        <v>94</v>
      </c>
      <c r="E25" s="34"/>
      <c r="F25" s="14">
        <f t="shared" si="0"/>
        <v>0</v>
      </c>
      <c r="G25" s="14" t="str">
        <f t="shared" si="1"/>
        <v>Không XL</v>
      </c>
      <c r="H25" s="14">
        <f t="shared" si="2"/>
        <v>100</v>
      </c>
      <c r="I25" s="33"/>
      <c r="K25" s="59">
        <v>33</v>
      </c>
      <c r="L25" s="57"/>
      <c r="M25" s="57"/>
    </row>
    <row r="26" spans="1:13" x14ac:dyDescent="0.25">
      <c r="A26" s="16" t="s">
        <v>58</v>
      </c>
      <c r="B26" s="54" t="s">
        <v>655</v>
      </c>
      <c r="C26" s="53" t="s">
        <v>218</v>
      </c>
      <c r="D26" s="50" t="s">
        <v>171</v>
      </c>
      <c r="E26" s="34"/>
      <c r="F26" s="42">
        <f t="shared" si="0"/>
        <v>0</v>
      </c>
      <c r="G26" s="42" t="str">
        <f t="shared" si="1"/>
        <v>Không XL</v>
      </c>
      <c r="H26" s="42">
        <f t="shared" si="2"/>
        <v>100</v>
      </c>
      <c r="I26" s="43"/>
      <c r="K26" s="59">
        <v>33</v>
      </c>
      <c r="L26" s="57"/>
      <c r="M26" s="57"/>
    </row>
    <row r="27" spans="1:13" x14ac:dyDescent="0.25">
      <c r="A27" s="16" t="s">
        <v>59</v>
      </c>
      <c r="B27" s="54" t="s">
        <v>656</v>
      </c>
      <c r="C27" s="53" t="s">
        <v>657</v>
      </c>
      <c r="D27" s="50" t="s">
        <v>215</v>
      </c>
      <c r="E27" s="34"/>
      <c r="F27" s="14">
        <f t="shared" si="0"/>
        <v>0</v>
      </c>
      <c r="G27" s="14" t="str">
        <f t="shared" si="1"/>
        <v>Không XL</v>
      </c>
      <c r="H27" s="14">
        <f t="shared" si="2"/>
        <v>100</v>
      </c>
      <c r="I27" s="33"/>
      <c r="K27" s="59">
        <v>33</v>
      </c>
      <c r="L27" s="57"/>
      <c r="M27" s="57"/>
    </row>
    <row r="28" spans="1:13" x14ac:dyDescent="0.25">
      <c r="A28" s="16" t="s">
        <v>60</v>
      </c>
      <c r="B28" s="54" t="s">
        <v>658</v>
      </c>
      <c r="C28" s="53" t="s">
        <v>659</v>
      </c>
      <c r="D28" s="50" t="s">
        <v>699</v>
      </c>
      <c r="E28" s="34"/>
      <c r="F28" s="14">
        <f t="shared" si="0"/>
        <v>0</v>
      </c>
      <c r="G28" s="14" t="str">
        <f t="shared" si="1"/>
        <v>Không XL</v>
      </c>
      <c r="H28" s="14">
        <f t="shared" si="2"/>
        <v>100</v>
      </c>
      <c r="I28" s="33"/>
      <c r="K28" s="59">
        <v>33</v>
      </c>
      <c r="L28" s="57"/>
      <c r="M28" s="57"/>
    </row>
    <row r="29" spans="1:13" x14ac:dyDescent="0.25">
      <c r="A29" s="16" t="s">
        <v>61</v>
      </c>
      <c r="B29" s="54" t="s">
        <v>660</v>
      </c>
      <c r="C29" s="53" t="s">
        <v>661</v>
      </c>
      <c r="D29" s="50" t="s">
        <v>96</v>
      </c>
      <c r="E29" s="34"/>
      <c r="F29" s="14">
        <f t="shared" si="0"/>
        <v>0</v>
      </c>
      <c r="G29" s="14" t="str">
        <f t="shared" si="1"/>
        <v>Không XL</v>
      </c>
      <c r="H29" s="14">
        <f t="shared" si="2"/>
        <v>100</v>
      </c>
      <c r="I29" s="33"/>
      <c r="K29" s="59">
        <v>33</v>
      </c>
      <c r="L29" s="57"/>
      <c r="M29" s="57"/>
    </row>
    <row r="30" spans="1:13" x14ac:dyDescent="0.25">
      <c r="A30" s="16" t="s">
        <v>62</v>
      </c>
      <c r="B30" s="54" t="s">
        <v>662</v>
      </c>
      <c r="C30" s="53" t="s">
        <v>663</v>
      </c>
      <c r="D30" s="50" t="s">
        <v>96</v>
      </c>
      <c r="E30" s="34"/>
      <c r="F30" s="14">
        <f t="shared" si="0"/>
        <v>0</v>
      </c>
      <c r="G30" s="14" t="str">
        <f t="shared" si="1"/>
        <v>Không XL</v>
      </c>
      <c r="H30" s="14">
        <f t="shared" si="2"/>
        <v>100</v>
      </c>
      <c r="I30" s="33"/>
      <c r="K30" s="59">
        <v>33</v>
      </c>
      <c r="L30" s="57"/>
      <c r="M30" s="57"/>
    </row>
    <row r="31" spans="1:13" x14ac:dyDescent="0.25">
      <c r="A31" s="16" t="s">
        <v>63</v>
      </c>
      <c r="B31" s="54" t="s">
        <v>664</v>
      </c>
      <c r="C31" s="53" t="s">
        <v>125</v>
      </c>
      <c r="D31" s="50" t="s">
        <v>96</v>
      </c>
      <c r="E31" s="34"/>
      <c r="F31" s="14">
        <f t="shared" si="0"/>
        <v>0</v>
      </c>
      <c r="G31" s="14" t="str">
        <f t="shared" si="1"/>
        <v>Không XL</v>
      </c>
      <c r="H31" s="14">
        <f t="shared" si="2"/>
        <v>100</v>
      </c>
      <c r="I31" s="33"/>
      <c r="K31" s="59">
        <v>33</v>
      </c>
      <c r="L31" s="57"/>
      <c r="M31" s="57"/>
    </row>
    <row r="32" spans="1:13" x14ac:dyDescent="0.25">
      <c r="A32" s="16" t="s">
        <v>64</v>
      </c>
      <c r="B32" s="54" t="s">
        <v>665</v>
      </c>
      <c r="C32" s="53" t="s">
        <v>666</v>
      </c>
      <c r="D32" s="50" t="s">
        <v>98</v>
      </c>
      <c r="E32" s="34"/>
      <c r="F32" s="14">
        <f t="shared" si="0"/>
        <v>0</v>
      </c>
      <c r="G32" s="14" t="str">
        <f t="shared" si="1"/>
        <v>Không XL</v>
      </c>
      <c r="H32" s="14">
        <f t="shared" si="2"/>
        <v>100</v>
      </c>
      <c r="I32" s="33"/>
      <c r="K32" s="59">
        <v>33</v>
      </c>
      <c r="L32" s="57"/>
      <c r="M32" s="57"/>
    </row>
    <row r="33" spans="1:13" x14ac:dyDescent="0.25">
      <c r="A33" s="16" t="s">
        <v>65</v>
      </c>
      <c r="B33" s="54" t="s">
        <v>667</v>
      </c>
      <c r="C33" s="53" t="s">
        <v>668</v>
      </c>
      <c r="D33" s="50" t="s">
        <v>98</v>
      </c>
      <c r="E33" s="34"/>
      <c r="F33" s="14">
        <f t="shared" si="0"/>
        <v>0</v>
      </c>
      <c r="G33" s="14" t="str">
        <f t="shared" si="1"/>
        <v>Không XL</v>
      </c>
      <c r="H33" s="14">
        <f t="shared" si="2"/>
        <v>100</v>
      </c>
      <c r="I33" s="33"/>
      <c r="K33" s="59">
        <v>33</v>
      </c>
      <c r="L33" s="57"/>
      <c r="M33" s="57"/>
    </row>
    <row r="34" spans="1:13" x14ac:dyDescent="0.25">
      <c r="A34" s="16" t="s">
        <v>66</v>
      </c>
      <c r="B34" s="54" t="s">
        <v>669</v>
      </c>
      <c r="C34" s="53" t="s">
        <v>105</v>
      </c>
      <c r="D34" s="50" t="s">
        <v>99</v>
      </c>
      <c r="E34" s="34"/>
      <c r="F34" s="14">
        <f t="shared" si="0"/>
        <v>0</v>
      </c>
      <c r="G34" s="14" t="str">
        <f t="shared" si="1"/>
        <v>Không XL</v>
      </c>
      <c r="H34" s="14">
        <f t="shared" si="2"/>
        <v>100</v>
      </c>
      <c r="I34" s="33"/>
      <c r="K34" s="59">
        <v>33</v>
      </c>
      <c r="L34" s="57"/>
      <c r="M34" s="57"/>
    </row>
    <row r="35" spans="1:13" x14ac:dyDescent="0.25">
      <c r="A35" s="16" t="s">
        <v>67</v>
      </c>
      <c r="B35" s="54" t="s">
        <v>670</v>
      </c>
      <c r="C35" s="53" t="s">
        <v>671</v>
      </c>
      <c r="D35" s="50" t="s">
        <v>100</v>
      </c>
      <c r="E35" s="34"/>
      <c r="F35" s="14">
        <f t="shared" si="0"/>
        <v>0</v>
      </c>
      <c r="G35" s="14" t="str">
        <f t="shared" si="1"/>
        <v>Không XL</v>
      </c>
      <c r="H35" s="14">
        <f t="shared" si="2"/>
        <v>100</v>
      </c>
      <c r="I35" s="33"/>
      <c r="K35" s="59">
        <v>33</v>
      </c>
      <c r="L35" s="57"/>
      <c r="M35" s="57"/>
    </row>
    <row r="36" spans="1:13" x14ac:dyDescent="0.25">
      <c r="A36" s="16" t="s">
        <v>68</v>
      </c>
      <c r="B36" s="54" t="s">
        <v>672</v>
      </c>
      <c r="C36" s="53" t="s">
        <v>673</v>
      </c>
      <c r="D36" s="50" t="s">
        <v>100</v>
      </c>
      <c r="E36" s="34"/>
      <c r="F36" s="14">
        <f t="shared" si="0"/>
        <v>0</v>
      </c>
      <c r="G36" s="14" t="str">
        <f t="shared" si="1"/>
        <v>Không XL</v>
      </c>
      <c r="H36" s="14">
        <f t="shared" si="2"/>
        <v>100</v>
      </c>
      <c r="I36" s="33"/>
      <c r="K36" s="59">
        <v>33</v>
      </c>
      <c r="L36" s="57"/>
      <c r="M36" s="57"/>
    </row>
    <row r="37" spans="1:13" x14ac:dyDescent="0.25">
      <c r="A37" s="16" t="s">
        <v>69</v>
      </c>
      <c r="B37" s="54" t="s">
        <v>674</v>
      </c>
      <c r="C37" s="53" t="s">
        <v>675</v>
      </c>
      <c r="D37" s="50" t="s">
        <v>154</v>
      </c>
      <c r="E37" s="34"/>
      <c r="F37" s="14">
        <f t="shared" si="0"/>
        <v>0</v>
      </c>
      <c r="G37" s="14" t="str">
        <f t="shared" si="1"/>
        <v>Không XL</v>
      </c>
      <c r="H37" s="14">
        <f t="shared" si="2"/>
        <v>100</v>
      </c>
      <c r="I37" s="33"/>
      <c r="K37" s="59">
        <v>33</v>
      </c>
      <c r="L37" s="57"/>
      <c r="M37" s="57"/>
    </row>
    <row r="38" spans="1:13" x14ac:dyDescent="0.25">
      <c r="A38" s="16" t="s">
        <v>70</v>
      </c>
      <c r="B38" s="54" t="s">
        <v>676</v>
      </c>
      <c r="C38" s="53" t="s">
        <v>677</v>
      </c>
      <c r="D38" s="50" t="s">
        <v>123</v>
      </c>
      <c r="E38" s="34"/>
      <c r="F38" s="14">
        <f t="shared" si="0"/>
        <v>0</v>
      </c>
      <c r="G38" s="14" t="str">
        <f t="shared" si="1"/>
        <v>Không XL</v>
      </c>
      <c r="H38" s="14">
        <f t="shared" si="2"/>
        <v>100</v>
      </c>
      <c r="I38" s="33"/>
      <c r="K38" s="59">
        <v>33</v>
      </c>
      <c r="L38" s="57"/>
      <c r="M38" s="57"/>
    </row>
    <row r="39" spans="1:13" x14ac:dyDescent="0.25">
      <c r="A39" s="16" t="s">
        <v>71</v>
      </c>
      <c r="B39" s="54" t="s">
        <v>678</v>
      </c>
      <c r="C39" s="53" t="s">
        <v>679</v>
      </c>
      <c r="D39" s="50" t="s">
        <v>202</v>
      </c>
      <c r="E39" s="34"/>
      <c r="F39" s="14">
        <f t="shared" si="0"/>
        <v>0</v>
      </c>
      <c r="G39" s="14" t="str">
        <f t="shared" si="1"/>
        <v>Không XL</v>
      </c>
      <c r="H39" s="14">
        <f t="shared" si="2"/>
        <v>100</v>
      </c>
      <c r="I39" s="33"/>
      <c r="K39" s="59">
        <v>33</v>
      </c>
      <c r="L39" s="57"/>
      <c r="M39" s="57"/>
    </row>
    <row r="40" spans="1:13" x14ac:dyDescent="0.25">
      <c r="A40" s="16" t="s">
        <v>72</v>
      </c>
      <c r="B40" s="54" t="s">
        <v>680</v>
      </c>
      <c r="C40" s="53" t="s">
        <v>681</v>
      </c>
      <c r="D40" s="50" t="s">
        <v>202</v>
      </c>
      <c r="E40" s="34"/>
      <c r="F40" s="14">
        <f t="shared" si="0"/>
        <v>0</v>
      </c>
      <c r="G40" s="14" t="str">
        <f t="shared" si="1"/>
        <v>Không XL</v>
      </c>
      <c r="H40" s="14">
        <f t="shared" si="2"/>
        <v>100</v>
      </c>
      <c r="I40" s="33"/>
      <c r="K40" s="59">
        <v>33</v>
      </c>
      <c r="L40" s="57"/>
      <c r="M40" s="57"/>
    </row>
    <row r="41" spans="1:13" x14ac:dyDescent="0.25">
      <c r="A41" s="16" t="s">
        <v>73</v>
      </c>
      <c r="B41" s="54" t="s">
        <v>682</v>
      </c>
      <c r="C41" s="53" t="s">
        <v>170</v>
      </c>
      <c r="D41" s="50" t="s">
        <v>700</v>
      </c>
      <c r="E41" s="34"/>
      <c r="F41" s="14">
        <f t="shared" si="0"/>
        <v>0</v>
      </c>
      <c r="G41" s="14" t="str">
        <f t="shared" si="1"/>
        <v>Không XL</v>
      </c>
      <c r="H41" s="14">
        <f t="shared" si="2"/>
        <v>100</v>
      </c>
      <c r="I41" s="33"/>
      <c r="K41" s="59">
        <v>33</v>
      </c>
      <c r="L41" s="57"/>
      <c r="M41" s="57"/>
    </row>
    <row r="42" spans="1:13" x14ac:dyDescent="0.25">
      <c r="A42" s="16" t="s">
        <v>74</v>
      </c>
      <c r="B42" s="54" t="s">
        <v>683</v>
      </c>
      <c r="C42" s="53" t="s">
        <v>177</v>
      </c>
      <c r="D42" s="50" t="s">
        <v>203</v>
      </c>
      <c r="E42" s="34"/>
      <c r="F42" s="14">
        <f t="shared" si="0"/>
        <v>0</v>
      </c>
      <c r="G42" s="14" t="str">
        <f t="shared" si="1"/>
        <v>Không XL</v>
      </c>
      <c r="H42" s="14">
        <f t="shared" si="2"/>
        <v>100</v>
      </c>
      <c r="I42" s="33"/>
      <c r="K42" s="59">
        <v>33</v>
      </c>
      <c r="L42" s="57"/>
      <c r="M42" s="57"/>
    </row>
    <row r="43" spans="1:13" x14ac:dyDescent="0.25">
      <c r="A43" s="16" t="s">
        <v>75</v>
      </c>
      <c r="B43" s="54" t="s">
        <v>684</v>
      </c>
      <c r="C43" s="53" t="s">
        <v>685</v>
      </c>
      <c r="D43" s="50" t="s">
        <v>103</v>
      </c>
      <c r="E43" s="34"/>
      <c r="F43" s="14">
        <f t="shared" si="0"/>
        <v>0</v>
      </c>
      <c r="G43" s="14" t="str">
        <f t="shared" si="1"/>
        <v>Không XL</v>
      </c>
      <c r="H43" s="14">
        <f t="shared" si="2"/>
        <v>100</v>
      </c>
      <c r="I43" s="33"/>
      <c r="K43" s="59">
        <v>33</v>
      </c>
      <c r="L43" s="57"/>
      <c r="M43" s="57"/>
    </row>
    <row r="44" spans="1:13" x14ac:dyDescent="0.25">
      <c r="A44" s="16" t="s">
        <v>76</v>
      </c>
      <c r="B44" s="54" t="s">
        <v>686</v>
      </c>
      <c r="C44" s="53" t="s">
        <v>687</v>
      </c>
      <c r="D44" s="50" t="s">
        <v>126</v>
      </c>
      <c r="E44" s="34"/>
      <c r="F44" s="14">
        <f t="shared" si="0"/>
        <v>0</v>
      </c>
      <c r="G44" s="14" t="str">
        <f t="shared" si="1"/>
        <v>Không XL</v>
      </c>
      <c r="H44" s="14">
        <f t="shared" si="2"/>
        <v>100</v>
      </c>
      <c r="I44" s="33"/>
      <c r="K44" s="59">
        <v>33</v>
      </c>
      <c r="L44" s="57"/>
      <c r="M44" s="57"/>
    </row>
    <row r="45" spans="1:13" x14ac:dyDescent="0.25">
      <c r="A45" s="16" t="s">
        <v>77</v>
      </c>
      <c r="B45" s="54" t="s">
        <v>688</v>
      </c>
      <c r="C45" s="53" t="s">
        <v>125</v>
      </c>
      <c r="D45" s="50" t="s">
        <v>156</v>
      </c>
      <c r="E45" s="34"/>
      <c r="F45" s="14">
        <f t="shared" si="0"/>
        <v>0</v>
      </c>
      <c r="G45" s="14" t="str">
        <f t="shared" si="1"/>
        <v>Không XL</v>
      </c>
      <c r="H45" s="14">
        <f t="shared" si="2"/>
        <v>100</v>
      </c>
      <c r="I45" s="33"/>
      <c r="K45" s="59">
        <v>33</v>
      </c>
      <c r="L45" s="57"/>
      <c r="M45" s="57"/>
    </row>
    <row r="46" spans="1:13" x14ac:dyDescent="0.25">
      <c r="A46" s="16" t="s">
        <v>78</v>
      </c>
      <c r="B46" s="54" t="s">
        <v>689</v>
      </c>
      <c r="C46" s="53" t="s">
        <v>198</v>
      </c>
      <c r="D46" s="50" t="s">
        <v>156</v>
      </c>
      <c r="E46" s="34"/>
      <c r="F46" s="14">
        <f t="shared" si="0"/>
        <v>0</v>
      </c>
      <c r="G46" s="14" t="str">
        <f t="shared" si="1"/>
        <v>Không XL</v>
      </c>
      <c r="H46" s="14">
        <f t="shared" si="2"/>
        <v>100</v>
      </c>
      <c r="I46" s="33"/>
      <c r="K46" s="59">
        <v>33</v>
      </c>
      <c r="L46" s="57"/>
      <c r="M46" s="57"/>
    </row>
    <row r="47" spans="1:13" x14ac:dyDescent="0.25">
      <c r="A47" s="16" t="s">
        <v>79</v>
      </c>
      <c r="B47" s="54" t="s">
        <v>690</v>
      </c>
      <c r="C47" s="53" t="s">
        <v>691</v>
      </c>
      <c r="D47" s="50" t="s">
        <v>108</v>
      </c>
      <c r="E47" s="34"/>
      <c r="F47" s="14">
        <f t="shared" si="0"/>
        <v>0</v>
      </c>
      <c r="G47" s="14" t="str">
        <f t="shared" si="1"/>
        <v>Không XL</v>
      </c>
      <c r="H47" s="14">
        <f t="shared" si="2"/>
        <v>100</v>
      </c>
      <c r="I47" s="33"/>
      <c r="K47" s="59">
        <v>33</v>
      </c>
      <c r="L47" s="57"/>
      <c r="M47" s="57"/>
    </row>
    <row r="48" spans="1:13" x14ac:dyDescent="0.25">
      <c r="A48" s="16" t="s">
        <v>80</v>
      </c>
      <c r="B48" s="54" t="s">
        <v>692</v>
      </c>
      <c r="C48" s="53" t="s">
        <v>206</v>
      </c>
      <c r="D48" s="50" t="s">
        <v>496</v>
      </c>
      <c r="E48" s="34"/>
      <c r="F48" s="14">
        <f t="shared" si="0"/>
        <v>0</v>
      </c>
      <c r="G48" s="14" t="str">
        <f t="shared" si="1"/>
        <v>Không XL</v>
      </c>
      <c r="H48" s="14">
        <f t="shared" si="2"/>
        <v>100</v>
      </c>
      <c r="I48" s="33"/>
      <c r="K48" s="59">
        <v>33</v>
      </c>
      <c r="L48" s="57"/>
      <c r="M48" s="57"/>
    </row>
    <row r="49" spans="1:13" x14ac:dyDescent="0.25">
      <c r="A49" s="16" t="s">
        <v>81</v>
      </c>
      <c r="B49" s="54" t="s">
        <v>693</v>
      </c>
      <c r="C49" s="53" t="s">
        <v>393</v>
      </c>
      <c r="D49" s="50" t="s">
        <v>111</v>
      </c>
      <c r="E49" s="34"/>
      <c r="F49" s="14">
        <f t="shared" si="0"/>
        <v>0</v>
      </c>
      <c r="G49" s="14" t="str">
        <f t="shared" si="1"/>
        <v>Không XL</v>
      </c>
      <c r="H49" s="14">
        <f t="shared" si="2"/>
        <v>100</v>
      </c>
      <c r="I49" s="33"/>
      <c r="K49" s="59">
        <v>33</v>
      </c>
      <c r="L49" s="57"/>
      <c r="M49" s="57"/>
    </row>
    <row r="50" spans="1:13" x14ac:dyDescent="0.25">
      <c r="A50" s="16" t="s">
        <v>82</v>
      </c>
      <c r="B50" s="54" t="s">
        <v>694</v>
      </c>
      <c r="C50" s="53" t="s">
        <v>128</v>
      </c>
      <c r="D50" s="50" t="s">
        <v>179</v>
      </c>
      <c r="E50" s="34"/>
      <c r="F50" s="14">
        <f t="shared" si="0"/>
        <v>0</v>
      </c>
      <c r="G50" s="14" t="str">
        <f t="shared" si="1"/>
        <v>Không XL</v>
      </c>
      <c r="H50" s="14">
        <f t="shared" si="2"/>
        <v>100</v>
      </c>
      <c r="I50" s="33" t="s">
        <v>187</v>
      </c>
      <c r="K50" s="59">
        <v>33</v>
      </c>
      <c r="L50" s="57"/>
      <c r="M50" s="57"/>
    </row>
    <row r="51" spans="1:13" x14ac:dyDescent="0.25">
      <c r="A51" s="16" t="s">
        <v>83</v>
      </c>
      <c r="B51" s="54" t="s">
        <v>695</v>
      </c>
      <c r="C51" s="53" t="s">
        <v>696</v>
      </c>
      <c r="D51" s="50" t="s">
        <v>114</v>
      </c>
      <c r="E51" s="34"/>
      <c r="F51" s="14">
        <f t="shared" si="0"/>
        <v>0</v>
      </c>
      <c r="G51" s="14" t="str">
        <f t="shared" si="1"/>
        <v>Không XL</v>
      </c>
      <c r="H51" s="14">
        <f t="shared" si="2"/>
        <v>100</v>
      </c>
      <c r="I51" s="33"/>
      <c r="K51" s="59">
        <v>33</v>
      </c>
      <c r="L51" s="57"/>
      <c r="M51" s="57"/>
    </row>
    <row r="52" spans="1:13" x14ac:dyDescent="0.25">
      <c r="A52" s="16" t="s">
        <v>84</v>
      </c>
      <c r="B52" s="54" t="s">
        <v>697</v>
      </c>
      <c r="C52" s="53" t="s">
        <v>208</v>
      </c>
      <c r="D52" s="50" t="s">
        <v>114</v>
      </c>
      <c r="E52" s="34"/>
      <c r="F52" s="14">
        <f t="shared" si="0"/>
        <v>0</v>
      </c>
      <c r="G52" s="14" t="str">
        <f t="shared" si="1"/>
        <v>Không XL</v>
      </c>
      <c r="H52" s="14">
        <f t="shared" si="2"/>
        <v>100</v>
      </c>
      <c r="I52" s="33"/>
      <c r="K52" s="59">
        <v>33</v>
      </c>
      <c r="L52" s="57"/>
      <c r="M52" s="57"/>
    </row>
    <row r="53" spans="1:13" x14ac:dyDescent="0.25">
      <c r="A53" s="16" t="s">
        <v>85</v>
      </c>
      <c r="B53" s="54" t="s">
        <v>698</v>
      </c>
      <c r="C53" s="53" t="s">
        <v>302</v>
      </c>
      <c r="D53" s="50" t="s">
        <v>116</v>
      </c>
      <c r="E53" s="34"/>
      <c r="F53" s="14">
        <f t="shared" si="0"/>
        <v>0</v>
      </c>
      <c r="G53" s="14" t="str">
        <f t="shared" si="1"/>
        <v>Không XL</v>
      </c>
      <c r="H53" s="14">
        <f t="shared" si="2"/>
        <v>100</v>
      </c>
      <c r="I53" s="33" t="s">
        <v>119</v>
      </c>
      <c r="K53" s="59">
        <v>33</v>
      </c>
      <c r="L53" s="57"/>
      <c r="M53" s="57"/>
    </row>
    <row r="55" spans="1:13" s="3" customFormat="1" x14ac:dyDescent="0.25">
      <c r="B55" s="1" t="s">
        <v>29</v>
      </c>
      <c r="E55" s="46"/>
      <c r="F55" s="46"/>
      <c r="G55" s="46"/>
    </row>
    <row r="56" spans="1:13" s="3" customFormat="1" ht="31.5" x14ac:dyDescent="0.25">
      <c r="B56" s="23"/>
      <c r="C56" s="68" t="s">
        <v>30</v>
      </c>
      <c r="D56" s="69"/>
      <c r="E56" s="48" t="s">
        <v>31</v>
      </c>
      <c r="F56" s="48" t="s">
        <v>32</v>
      </c>
      <c r="G56" s="46"/>
    </row>
    <row r="57" spans="1:13" s="3" customFormat="1" ht="15.75" x14ac:dyDescent="0.25">
      <c r="C57" s="22" t="s">
        <v>33</v>
      </c>
      <c r="D57" s="21"/>
      <c r="E57" s="15">
        <f>COUNTIF($G$21:$G$53,"Xuất sắc")</f>
        <v>0</v>
      </c>
      <c r="F57" s="32">
        <f>E57/$E$63</f>
        <v>0</v>
      </c>
      <c r="G57" s="46"/>
    </row>
    <row r="58" spans="1:13" s="3" customFormat="1" ht="15.75" x14ac:dyDescent="0.25">
      <c r="C58" s="22" t="s">
        <v>34</v>
      </c>
      <c r="D58" s="21"/>
      <c r="E58" s="15">
        <f>COUNTIF($G$21:$G$53,"Tốt")</f>
        <v>0</v>
      </c>
      <c r="F58" s="32">
        <f t="shared" ref="F58:F62" si="3">E58/$E$63</f>
        <v>0</v>
      </c>
      <c r="G58" s="46"/>
    </row>
    <row r="59" spans="1:13" s="3" customFormat="1" ht="15.75" x14ac:dyDescent="0.25">
      <c r="C59" s="22" t="s">
        <v>35</v>
      </c>
      <c r="D59" s="21"/>
      <c r="E59" s="15">
        <f>COUNTIF($G$21:$G$53,"Khá")</f>
        <v>0</v>
      </c>
      <c r="F59" s="32">
        <f t="shared" si="3"/>
        <v>0</v>
      </c>
      <c r="G59" s="46"/>
    </row>
    <row r="60" spans="1:13" s="3" customFormat="1" ht="15.75" x14ac:dyDescent="0.25">
      <c r="C60" s="22" t="s">
        <v>36</v>
      </c>
      <c r="D60" s="21"/>
      <c r="E60" s="15">
        <f>COUNTIF($G$21:$G$53,"TB")</f>
        <v>0</v>
      </c>
      <c r="F60" s="32">
        <f t="shared" si="3"/>
        <v>0</v>
      </c>
      <c r="G60" s="46"/>
    </row>
    <row r="61" spans="1:13" s="3" customFormat="1" ht="15.75" x14ac:dyDescent="0.25">
      <c r="C61" s="22" t="s">
        <v>37</v>
      </c>
      <c r="D61" s="21"/>
      <c r="E61" s="15">
        <f>COUNTIF($G$21:$G$53,"Yếu")</f>
        <v>0</v>
      </c>
      <c r="F61" s="32">
        <f t="shared" si="3"/>
        <v>0</v>
      </c>
      <c r="G61" s="46"/>
    </row>
    <row r="62" spans="1:13" s="3" customFormat="1" ht="15.75" x14ac:dyDescent="0.25">
      <c r="C62" s="22" t="s">
        <v>53</v>
      </c>
      <c r="D62" s="21"/>
      <c r="E62" s="15">
        <f>COUNTIF($G$21:$G$53,"Không XL")</f>
        <v>33</v>
      </c>
      <c r="F62" s="32">
        <f t="shared" si="3"/>
        <v>1</v>
      </c>
      <c r="G62" s="46"/>
    </row>
    <row r="63" spans="1:13" x14ac:dyDescent="0.25">
      <c r="E63" s="31">
        <f>SUM(E57:E62)</f>
        <v>33</v>
      </c>
    </row>
    <row r="64" spans="1:13" x14ac:dyDescent="0.25">
      <c r="A64" s="74" t="s">
        <v>38</v>
      </c>
      <c r="B64" s="74"/>
      <c r="C64" s="74"/>
      <c r="D64" s="74"/>
      <c r="E64" s="74"/>
      <c r="F64" s="74"/>
      <c r="G64" s="74"/>
      <c r="H64" s="74"/>
      <c r="I64" s="74"/>
      <c r="J64" s="9"/>
    </row>
    <row r="66" spans="1:9" s="6" customFormat="1" x14ac:dyDescent="0.25">
      <c r="B66" s="67" t="s">
        <v>39</v>
      </c>
      <c r="C66" s="67"/>
      <c r="D66" s="67"/>
      <c r="E66" s="67"/>
      <c r="F66" s="67" t="s">
        <v>40</v>
      </c>
      <c r="G66" s="67"/>
      <c r="H66" s="67"/>
      <c r="I66" s="67"/>
    </row>
    <row r="71" spans="1:9" x14ac:dyDescent="0.25">
      <c r="B71" s="82" t="s">
        <v>828</v>
      </c>
      <c r="C71" s="82"/>
      <c r="D71" s="82"/>
      <c r="E71" s="82"/>
      <c r="F71" s="82" t="s">
        <v>704</v>
      </c>
      <c r="G71" s="82"/>
      <c r="H71" s="82"/>
      <c r="I71" s="82"/>
    </row>
    <row r="72" spans="1:9" x14ac:dyDescent="0.25">
      <c r="B72" s="45"/>
      <c r="C72" s="45"/>
      <c r="D72" s="45"/>
      <c r="H72" s="45"/>
      <c r="I72" s="45"/>
    </row>
    <row r="73" spans="1:9" x14ac:dyDescent="0.25">
      <c r="A73" s="83" t="s">
        <v>41</v>
      </c>
      <c r="B73" s="83"/>
      <c r="C73" s="83"/>
      <c r="D73" s="83"/>
      <c r="E73" s="83"/>
      <c r="F73" s="83"/>
      <c r="G73" s="83"/>
      <c r="H73" s="83"/>
      <c r="I73" s="83"/>
    </row>
    <row r="74" spans="1:9" ht="84.75" customHeight="1" x14ac:dyDescent="0.25">
      <c r="A74" s="76" t="s">
        <v>234</v>
      </c>
      <c r="B74" s="77"/>
      <c r="C74" s="77"/>
      <c r="D74" s="77"/>
      <c r="E74" s="77"/>
      <c r="F74" s="77"/>
      <c r="G74" s="77"/>
      <c r="H74" s="77"/>
      <c r="I74" s="77"/>
    </row>
    <row r="76" spans="1:9" x14ac:dyDescent="0.25">
      <c r="I76" s="13" t="s">
        <v>226</v>
      </c>
    </row>
    <row r="77" spans="1:9" x14ac:dyDescent="0.25">
      <c r="F77" s="67" t="s">
        <v>122</v>
      </c>
      <c r="G77" s="67"/>
      <c r="H77" s="67"/>
    </row>
    <row r="83" spans="5:8" x14ac:dyDescent="0.25">
      <c r="E83" s="1"/>
      <c r="F83" s="67" t="s">
        <v>55</v>
      </c>
      <c r="G83" s="67"/>
      <c r="H83" s="67"/>
    </row>
  </sheetData>
  <mergeCells count="24">
    <mergeCell ref="A73:I73"/>
    <mergeCell ref="A74:I74"/>
    <mergeCell ref="F77:H77"/>
    <mergeCell ref="F83:H83"/>
    <mergeCell ref="K19:K20"/>
    <mergeCell ref="C56:D56"/>
    <mergeCell ref="A64:I64"/>
    <mergeCell ref="B66:E66"/>
    <mergeCell ref="F66:I66"/>
    <mergeCell ref="B71:E71"/>
    <mergeCell ref="F71:I71"/>
    <mergeCell ref="A17:I17"/>
    <mergeCell ref="A19:A20"/>
    <mergeCell ref="B19:B20"/>
    <mergeCell ref="C19:D20"/>
    <mergeCell ref="E19:E20"/>
    <mergeCell ref="F19:H19"/>
    <mergeCell ref="I19:I20"/>
    <mergeCell ref="A5:I5"/>
    <mergeCell ref="A1:D1"/>
    <mergeCell ref="A2:D2"/>
    <mergeCell ref="E2:H2"/>
    <mergeCell ref="A3:D3"/>
    <mergeCell ref="F3:I3"/>
  </mergeCells>
  <pageMargins left="0.37" right="0.3" top="0.18" bottom="0.55000000000000004" header="0.16" footer="0.18"/>
  <pageSetup paperSize="9" orientation="portrait" verticalDpi="0" r:id="rId1"/>
  <headerFooter>
    <oddFooter>&amp;C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5"/>
  <sheetViews>
    <sheetView topLeftCell="A36" workbookViewId="0">
      <selection activeCell="I21" sqref="I21:I47"/>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38" customWidth="1"/>
    <col min="6" max="6" width="9.140625" style="38"/>
    <col min="7" max="7" width="12.140625" style="38" customWidth="1"/>
    <col min="8" max="8" width="8.7109375" style="1" customWidth="1"/>
    <col min="9" max="9" width="13.28515625" style="1" customWidth="1"/>
    <col min="10" max="16384" width="9.140625" style="1"/>
  </cols>
  <sheetData>
    <row r="1" spans="1:9" s="3" customFormat="1" ht="15.75" x14ac:dyDescent="0.25">
      <c r="A1" s="65" t="s">
        <v>2</v>
      </c>
      <c r="B1" s="65"/>
      <c r="C1" s="65"/>
      <c r="D1" s="65"/>
      <c r="E1" s="19" t="s">
        <v>0</v>
      </c>
      <c r="F1" s="19"/>
      <c r="G1" s="19"/>
      <c r="H1" s="19"/>
      <c r="I1" s="19"/>
    </row>
    <row r="2" spans="1:9" s="3" customFormat="1" x14ac:dyDescent="0.25">
      <c r="A2" s="65" t="s">
        <v>3</v>
      </c>
      <c r="B2" s="65"/>
      <c r="C2" s="65"/>
      <c r="D2" s="65"/>
      <c r="E2" s="67" t="s">
        <v>1</v>
      </c>
      <c r="F2" s="67"/>
      <c r="G2" s="67"/>
      <c r="H2" s="67"/>
      <c r="I2" s="6"/>
    </row>
    <row r="3" spans="1:9" s="3" customFormat="1" x14ac:dyDescent="0.25">
      <c r="A3" s="66" t="s">
        <v>54</v>
      </c>
      <c r="B3" s="66"/>
      <c r="C3" s="66"/>
      <c r="D3" s="66"/>
      <c r="E3" s="19"/>
      <c r="F3" s="67"/>
      <c r="G3" s="67"/>
      <c r="H3" s="67"/>
      <c r="I3" s="67"/>
    </row>
    <row r="4" spans="1:9" s="3" customFormat="1" x14ac:dyDescent="0.25">
      <c r="A4" s="40"/>
      <c r="B4" s="40"/>
      <c r="C4" s="40"/>
      <c r="D4" s="40"/>
      <c r="E4" s="40"/>
      <c r="F4" s="37"/>
      <c r="G4" s="37"/>
      <c r="H4" s="37"/>
      <c r="I4" s="37"/>
    </row>
    <row r="5" spans="1:9" ht="23.25" customHeight="1" x14ac:dyDescent="0.25">
      <c r="A5" s="67" t="s">
        <v>4</v>
      </c>
      <c r="B5" s="67"/>
      <c r="C5" s="67"/>
      <c r="D5" s="67"/>
      <c r="E5" s="67"/>
      <c r="F5" s="67"/>
      <c r="G5" s="67"/>
      <c r="H5" s="67"/>
      <c r="I5" s="67"/>
    </row>
    <row r="6" spans="1:9" s="6" customFormat="1" x14ac:dyDescent="0.25">
      <c r="B6" s="8" t="s">
        <v>821</v>
      </c>
      <c r="C6" s="6" t="s">
        <v>844</v>
      </c>
      <c r="D6" s="20" t="s">
        <v>832</v>
      </c>
      <c r="F6" s="20" t="s">
        <v>120</v>
      </c>
    </row>
    <row r="7" spans="1:9" s="6" customFormat="1" x14ac:dyDescent="0.25">
      <c r="E7" s="37"/>
      <c r="F7" s="37"/>
      <c r="G7" s="37"/>
    </row>
    <row r="8" spans="1:9" ht="21.75" customHeight="1" x14ac:dyDescent="0.25">
      <c r="A8" s="8" t="s">
        <v>7</v>
      </c>
      <c r="B8" s="1" t="s">
        <v>134</v>
      </c>
    </row>
    <row r="9" spans="1:9" ht="21.75" customHeight="1" x14ac:dyDescent="0.25">
      <c r="A9" s="8" t="s">
        <v>10</v>
      </c>
      <c r="B9" s="6" t="s">
        <v>859</v>
      </c>
    </row>
    <row r="10" spans="1:9" ht="21.75" customHeight="1" x14ac:dyDescent="0.25">
      <c r="A10" s="8" t="s">
        <v>11</v>
      </c>
      <c r="B10" s="6" t="s">
        <v>12</v>
      </c>
    </row>
    <row r="11" spans="1:9" ht="22.5" customHeight="1" x14ac:dyDescent="0.25">
      <c r="A11" s="8"/>
      <c r="B11" s="1" t="s">
        <v>853</v>
      </c>
    </row>
    <row r="12" spans="1:9" ht="22.5" customHeight="1" x14ac:dyDescent="0.25">
      <c r="A12" s="8"/>
      <c r="B12" s="1" t="s">
        <v>854</v>
      </c>
    </row>
    <row r="13" spans="1:9" ht="22.5" customHeight="1" x14ac:dyDescent="0.25">
      <c r="A13" s="8"/>
      <c r="B13" s="1" t="s">
        <v>845</v>
      </c>
    </row>
    <row r="14" spans="1:9" ht="22.5" customHeight="1" x14ac:dyDescent="0.25">
      <c r="A14" s="8"/>
      <c r="B14" s="1" t="s">
        <v>861</v>
      </c>
    </row>
    <row r="15" spans="1:9" ht="22.5" customHeight="1" x14ac:dyDescent="0.25">
      <c r="A15" s="8"/>
      <c r="B15" s="1" t="s">
        <v>182</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72" t="s">
        <v>21</v>
      </c>
      <c r="B19" s="72" t="s">
        <v>22</v>
      </c>
      <c r="C19" s="78" t="s">
        <v>23</v>
      </c>
      <c r="D19" s="79"/>
      <c r="E19" s="70" t="s">
        <v>24</v>
      </c>
      <c r="F19" s="72" t="s">
        <v>25</v>
      </c>
      <c r="G19" s="72"/>
      <c r="H19" s="72"/>
      <c r="I19" s="73" t="s">
        <v>28</v>
      </c>
      <c r="K19" s="75" t="s">
        <v>89</v>
      </c>
      <c r="M19" s="30" t="s">
        <v>90</v>
      </c>
    </row>
    <row r="20" spans="1:13" ht="16.5" customHeight="1" x14ac:dyDescent="0.25">
      <c r="A20" s="72"/>
      <c r="B20" s="72"/>
      <c r="C20" s="80"/>
      <c r="D20" s="81"/>
      <c r="E20" s="71"/>
      <c r="F20" s="41" t="s">
        <v>26</v>
      </c>
      <c r="G20" s="41" t="s">
        <v>27</v>
      </c>
      <c r="H20" s="41" t="s">
        <v>91</v>
      </c>
      <c r="I20" s="73"/>
      <c r="K20" s="75"/>
      <c r="M20" s="1">
        <v>35</v>
      </c>
    </row>
    <row r="21" spans="1:13" x14ac:dyDescent="0.25">
      <c r="A21" s="16" t="s">
        <v>46</v>
      </c>
      <c r="B21" s="54" t="s">
        <v>705</v>
      </c>
      <c r="C21" s="51" t="s">
        <v>706</v>
      </c>
      <c r="D21" s="52" t="s">
        <v>93</v>
      </c>
      <c r="E21" s="34"/>
      <c r="F21" s="14">
        <f>E21</f>
        <v>0</v>
      </c>
      <c r="G21" s="14" t="str">
        <f>IF(AND(F21&gt;=90),"Xuất sắc",IF(AND(F21&gt;=80),"Tốt",IF(AND(F21&gt;=70),"Khá",IF(AND(F21&gt;=60),"TB",IF(AND(F21&gt;=50),"TB",IF(AND(F21&lt;50),IF(AND(F21&gt;0),"Yếu",IF(AND(F21=0),"Không XL"," "))))))))</f>
        <v>Không XL</v>
      </c>
      <c r="H21" s="14">
        <f>K21/$M$20*100</f>
        <v>100</v>
      </c>
      <c r="I21" s="33"/>
      <c r="K21" s="29">
        <v>35</v>
      </c>
    </row>
    <row r="22" spans="1:13" x14ac:dyDescent="0.25">
      <c r="A22" s="16" t="s">
        <v>47</v>
      </c>
      <c r="B22" s="54" t="s">
        <v>707</v>
      </c>
      <c r="C22" s="53" t="s">
        <v>708</v>
      </c>
      <c r="D22" s="52" t="s">
        <v>93</v>
      </c>
      <c r="E22" s="34"/>
      <c r="F22" s="14">
        <f t="shared" ref="F22:F23" si="0">E22</f>
        <v>0</v>
      </c>
      <c r="G22" s="14" t="str">
        <f t="shared" ref="G22:G23" si="1">IF(AND(F22&gt;=90),"Xuất sắc",IF(AND(F22&gt;=80),"Tốt",IF(AND(F22&gt;=70),"Khá",IF(AND(F22&gt;=60),"TB",IF(AND(F22&gt;=50),"TB",IF(AND(F22&lt;50),IF(AND(F22&gt;0),"Yếu",IF(AND(F22=0),"Không XL"," "))))))))</f>
        <v>Không XL</v>
      </c>
      <c r="H22" s="14">
        <f t="shared" ref="H22:H23" si="2">K22/$M$20*100</f>
        <v>100</v>
      </c>
      <c r="I22" s="33"/>
      <c r="K22" s="29">
        <v>35</v>
      </c>
    </row>
    <row r="23" spans="1:13" x14ac:dyDescent="0.25">
      <c r="A23" s="16" t="s">
        <v>48</v>
      </c>
      <c r="B23" s="54" t="s">
        <v>709</v>
      </c>
      <c r="C23" s="53" t="s">
        <v>710</v>
      </c>
      <c r="D23" s="52" t="s">
        <v>765</v>
      </c>
      <c r="E23" s="34"/>
      <c r="F23" s="14">
        <f t="shared" si="0"/>
        <v>0</v>
      </c>
      <c r="G23" s="14" t="str">
        <f t="shared" si="1"/>
        <v>Không XL</v>
      </c>
      <c r="H23" s="14">
        <f t="shared" si="2"/>
        <v>100</v>
      </c>
      <c r="I23" s="33"/>
      <c r="K23" s="29">
        <v>35</v>
      </c>
    </row>
    <row r="24" spans="1:13" x14ac:dyDescent="0.25">
      <c r="A24" s="16" t="s">
        <v>49</v>
      </c>
      <c r="B24" s="54" t="s">
        <v>711</v>
      </c>
      <c r="C24" s="53" t="s">
        <v>207</v>
      </c>
      <c r="D24" s="52" t="s">
        <v>149</v>
      </c>
      <c r="E24" s="34"/>
      <c r="F24" s="14">
        <f t="shared" ref="F24:F55" si="3">E24</f>
        <v>0</v>
      </c>
      <c r="G24" s="14" t="str">
        <f t="shared" ref="G24:G55" si="4">IF(AND(F24&gt;=90),"Xuất sắc",IF(AND(F24&gt;=80),"Tốt",IF(AND(F24&gt;=70),"Khá",IF(AND(F24&gt;=60),"TB",IF(AND(F24&gt;=50),"TB",IF(AND(F24&lt;50),IF(AND(F24&gt;0),"Yếu",IF(AND(F24=0),"Không XL"," "))))))))</f>
        <v>Không XL</v>
      </c>
      <c r="H24" s="14">
        <f t="shared" ref="H24:H55" si="5">K24/$M$20*100</f>
        <v>100</v>
      </c>
      <c r="I24" s="33"/>
      <c r="K24" s="29">
        <v>35</v>
      </c>
    </row>
    <row r="25" spans="1:13" x14ac:dyDescent="0.25">
      <c r="A25" s="16" t="s">
        <v>57</v>
      </c>
      <c r="B25" s="54" t="s">
        <v>712</v>
      </c>
      <c r="C25" s="53" t="s">
        <v>713</v>
      </c>
      <c r="D25" s="52" t="s">
        <v>150</v>
      </c>
      <c r="E25" s="34"/>
      <c r="F25" s="14">
        <f t="shared" si="3"/>
        <v>0</v>
      </c>
      <c r="G25" s="14" t="str">
        <f t="shared" si="4"/>
        <v>Không XL</v>
      </c>
      <c r="H25" s="14">
        <f t="shared" si="5"/>
        <v>100</v>
      </c>
      <c r="I25" s="33"/>
      <c r="K25" s="29">
        <v>35</v>
      </c>
    </row>
    <row r="26" spans="1:13" x14ac:dyDescent="0.25">
      <c r="A26" s="16" t="s">
        <v>58</v>
      </c>
      <c r="B26" s="54" t="s">
        <v>714</v>
      </c>
      <c r="C26" s="53" t="s">
        <v>715</v>
      </c>
      <c r="D26" s="52" t="s">
        <v>326</v>
      </c>
      <c r="E26" s="34"/>
      <c r="F26" s="14">
        <f t="shared" si="3"/>
        <v>0</v>
      </c>
      <c r="G26" s="14" t="str">
        <f t="shared" si="4"/>
        <v>Không XL</v>
      </c>
      <c r="H26" s="14">
        <f t="shared" si="5"/>
        <v>100</v>
      </c>
      <c r="I26" s="33"/>
      <c r="K26" s="29">
        <v>35</v>
      </c>
    </row>
    <row r="27" spans="1:13" x14ac:dyDescent="0.25">
      <c r="A27" s="16" t="s">
        <v>59</v>
      </c>
      <c r="B27" s="54" t="s">
        <v>716</v>
      </c>
      <c r="C27" s="53" t="s">
        <v>717</v>
      </c>
      <c r="D27" s="52" t="s">
        <v>766</v>
      </c>
      <c r="E27" s="34"/>
      <c r="F27" s="14">
        <f t="shared" si="3"/>
        <v>0</v>
      </c>
      <c r="G27" s="14" t="str">
        <f t="shared" si="4"/>
        <v>Không XL</v>
      </c>
      <c r="H27" s="14">
        <f t="shared" si="5"/>
        <v>100</v>
      </c>
      <c r="I27" s="33"/>
      <c r="K27" s="29">
        <v>35</v>
      </c>
    </row>
    <row r="28" spans="1:13" x14ac:dyDescent="0.25">
      <c r="A28" s="16" t="s">
        <v>60</v>
      </c>
      <c r="B28" s="54" t="s">
        <v>718</v>
      </c>
      <c r="C28" s="53" t="s">
        <v>719</v>
      </c>
      <c r="D28" s="52" t="s">
        <v>94</v>
      </c>
      <c r="E28" s="34"/>
      <c r="F28" s="14">
        <f t="shared" si="3"/>
        <v>0</v>
      </c>
      <c r="G28" s="14" t="str">
        <f t="shared" si="4"/>
        <v>Không XL</v>
      </c>
      <c r="H28" s="14">
        <f t="shared" si="5"/>
        <v>100</v>
      </c>
      <c r="I28" s="33"/>
      <c r="K28" s="29">
        <v>35</v>
      </c>
    </row>
    <row r="29" spans="1:13" x14ac:dyDescent="0.25">
      <c r="A29" s="16" t="s">
        <v>61</v>
      </c>
      <c r="B29" s="54" t="s">
        <v>720</v>
      </c>
      <c r="C29" s="53" t="s">
        <v>721</v>
      </c>
      <c r="D29" s="52" t="s">
        <v>767</v>
      </c>
      <c r="E29" s="34"/>
      <c r="F29" s="14">
        <f t="shared" si="3"/>
        <v>0</v>
      </c>
      <c r="G29" s="14" t="str">
        <f t="shared" si="4"/>
        <v>Không XL</v>
      </c>
      <c r="H29" s="14">
        <f t="shared" si="5"/>
        <v>100</v>
      </c>
      <c r="I29" s="33" t="s">
        <v>186</v>
      </c>
      <c r="K29" s="29">
        <v>35</v>
      </c>
    </row>
    <row r="30" spans="1:13" x14ac:dyDescent="0.25">
      <c r="A30" s="16" t="s">
        <v>62</v>
      </c>
      <c r="B30" s="54" t="s">
        <v>722</v>
      </c>
      <c r="C30" s="53" t="s">
        <v>225</v>
      </c>
      <c r="D30" s="52" t="s">
        <v>164</v>
      </c>
      <c r="E30" s="34"/>
      <c r="F30" s="14">
        <f t="shared" si="3"/>
        <v>0</v>
      </c>
      <c r="G30" s="14" t="str">
        <f t="shared" si="4"/>
        <v>Không XL</v>
      </c>
      <c r="H30" s="14">
        <f t="shared" si="5"/>
        <v>100</v>
      </c>
      <c r="I30" s="33"/>
      <c r="K30" s="29">
        <v>35</v>
      </c>
    </row>
    <row r="31" spans="1:13" x14ac:dyDescent="0.25">
      <c r="A31" s="16" t="s">
        <v>63</v>
      </c>
      <c r="B31" s="54" t="s">
        <v>723</v>
      </c>
      <c r="C31" s="53" t="s">
        <v>724</v>
      </c>
      <c r="D31" s="52" t="s">
        <v>96</v>
      </c>
      <c r="E31" s="34"/>
      <c r="F31" s="14">
        <f t="shared" si="3"/>
        <v>0</v>
      </c>
      <c r="G31" s="14" t="str">
        <f t="shared" si="4"/>
        <v>Không XL</v>
      </c>
      <c r="H31" s="14">
        <f t="shared" si="5"/>
        <v>100</v>
      </c>
      <c r="I31" s="33"/>
      <c r="K31" s="29">
        <v>35</v>
      </c>
    </row>
    <row r="32" spans="1:13" x14ac:dyDescent="0.25">
      <c r="A32" s="16" t="s">
        <v>64</v>
      </c>
      <c r="B32" s="54" t="s">
        <v>725</v>
      </c>
      <c r="C32" s="53" t="s">
        <v>210</v>
      </c>
      <c r="D32" s="52" t="s">
        <v>96</v>
      </c>
      <c r="E32" s="34"/>
      <c r="F32" s="14">
        <f t="shared" si="3"/>
        <v>0</v>
      </c>
      <c r="G32" s="14" t="str">
        <f t="shared" si="4"/>
        <v>Không XL</v>
      </c>
      <c r="H32" s="14">
        <f t="shared" si="5"/>
        <v>100</v>
      </c>
      <c r="I32" s="33"/>
      <c r="K32" s="29">
        <v>35</v>
      </c>
    </row>
    <row r="33" spans="1:11" x14ac:dyDescent="0.25">
      <c r="A33" s="16" t="s">
        <v>65</v>
      </c>
      <c r="B33" s="54" t="s">
        <v>726</v>
      </c>
      <c r="C33" s="53" t="s">
        <v>727</v>
      </c>
      <c r="D33" s="52" t="s">
        <v>97</v>
      </c>
      <c r="E33" s="34"/>
      <c r="F33" s="14">
        <f t="shared" si="3"/>
        <v>0</v>
      </c>
      <c r="G33" s="14" t="str">
        <f t="shared" si="4"/>
        <v>Không XL</v>
      </c>
      <c r="H33" s="14">
        <f t="shared" si="5"/>
        <v>100</v>
      </c>
      <c r="I33" s="33"/>
      <c r="K33" s="29">
        <v>35</v>
      </c>
    </row>
    <row r="34" spans="1:11" x14ac:dyDescent="0.25">
      <c r="A34" s="16" t="s">
        <v>66</v>
      </c>
      <c r="B34" s="54" t="s">
        <v>728</v>
      </c>
      <c r="C34" s="53" t="s">
        <v>729</v>
      </c>
      <c r="D34" s="52" t="s">
        <v>174</v>
      </c>
      <c r="E34" s="34"/>
      <c r="F34" s="14">
        <f t="shared" si="3"/>
        <v>0</v>
      </c>
      <c r="G34" s="14" t="str">
        <f t="shared" si="4"/>
        <v>Không XL</v>
      </c>
      <c r="H34" s="14">
        <f t="shared" si="5"/>
        <v>100</v>
      </c>
      <c r="I34" s="33"/>
      <c r="K34" s="29">
        <v>35</v>
      </c>
    </row>
    <row r="35" spans="1:11" x14ac:dyDescent="0.25">
      <c r="A35" s="16" t="s">
        <v>67</v>
      </c>
      <c r="B35" s="54" t="s">
        <v>730</v>
      </c>
      <c r="C35" s="53" t="s">
        <v>731</v>
      </c>
      <c r="D35" s="52" t="s">
        <v>166</v>
      </c>
      <c r="E35" s="34"/>
      <c r="F35" s="14">
        <f t="shared" si="3"/>
        <v>0</v>
      </c>
      <c r="G35" s="14" t="str">
        <f t="shared" si="4"/>
        <v>Không XL</v>
      </c>
      <c r="H35" s="14">
        <f t="shared" si="5"/>
        <v>100</v>
      </c>
      <c r="I35" s="33"/>
      <c r="K35" s="29">
        <v>35</v>
      </c>
    </row>
    <row r="36" spans="1:11" x14ac:dyDescent="0.25">
      <c r="A36" s="16" t="s">
        <v>68</v>
      </c>
      <c r="B36" s="54" t="s">
        <v>732</v>
      </c>
      <c r="C36" s="53" t="s">
        <v>717</v>
      </c>
      <c r="D36" s="52" t="s">
        <v>166</v>
      </c>
      <c r="E36" s="34"/>
      <c r="F36" s="14">
        <f t="shared" si="3"/>
        <v>0</v>
      </c>
      <c r="G36" s="14" t="str">
        <f t="shared" si="4"/>
        <v>Không XL</v>
      </c>
      <c r="H36" s="14">
        <f t="shared" si="5"/>
        <v>100</v>
      </c>
      <c r="I36" s="33"/>
      <c r="K36" s="29">
        <v>35</v>
      </c>
    </row>
    <row r="37" spans="1:11" x14ac:dyDescent="0.25">
      <c r="A37" s="16" t="s">
        <v>69</v>
      </c>
      <c r="B37" s="54" t="s">
        <v>733</v>
      </c>
      <c r="C37" s="53" t="s">
        <v>734</v>
      </c>
      <c r="D37" s="52" t="s">
        <v>180</v>
      </c>
      <c r="E37" s="34"/>
      <c r="F37" s="14">
        <f t="shared" si="3"/>
        <v>0</v>
      </c>
      <c r="G37" s="14" t="str">
        <f t="shared" si="4"/>
        <v>Không XL</v>
      </c>
      <c r="H37" s="14">
        <f t="shared" si="5"/>
        <v>100</v>
      </c>
      <c r="I37" s="33" t="s">
        <v>119</v>
      </c>
      <c r="K37" s="29">
        <v>35</v>
      </c>
    </row>
    <row r="38" spans="1:11" x14ac:dyDescent="0.25">
      <c r="A38" s="16" t="s">
        <v>70</v>
      </c>
      <c r="B38" s="54" t="s">
        <v>735</v>
      </c>
      <c r="C38" s="53" t="s">
        <v>128</v>
      </c>
      <c r="D38" s="52" t="s">
        <v>100</v>
      </c>
      <c r="E38" s="34"/>
      <c r="F38" s="14">
        <f t="shared" si="3"/>
        <v>0</v>
      </c>
      <c r="G38" s="14" t="str">
        <f t="shared" si="4"/>
        <v>Không XL</v>
      </c>
      <c r="H38" s="14">
        <f t="shared" si="5"/>
        <v>100</v>
      </c>
      <c r="I38" s="33"/>
      <c r="K38" s="29">
        <v>35</v>
      </c>
    </row>
    <row r="39" spans="1:11" x14ac:dyDescent="0.25">
      <c r="A39" s="16" t="s">
        <v>71</v>
      </c>
      <c r="B39" s="54" t="s">
        <v>736</v>
      </c>
      <c r="C39" s="53" t="s">
        <v>737</v>
      </c>
      <c r="D39" s="52" t="s">
        <v>101</v>
      </c>
      <c r="E39" s="34"/>
      <c r="F39" s="14">
        <f t="shared" si="3"/>
        <v>0</v>
      </c>
      <c r="G39" s="14" t="str">
        <f t="shared" si="4"/>
        <v>Không XL</v>
      </c>
      <c r="H39" s="14">
        <f t="shared" si="5"/>
        <v>100</v>
      </c>
      <c r="I39" s="33"/>
      <c r="K39" s="29">
        <v>35</v>
      </c>
    </row>
    <row r="40" spans="1:11" x14ac:dyDescent="0.25">
      <c r="A40" s="16" t="s">
        <v>72</v>
      </c>
      <c r="B40" s="54" t="s">
        <v>738</v>
      </c>
      <c r="C40" s="53" t="s">
        <v>739</v>
      </c>
      <c r="D40" s="52" t="s">
        <v>123</v>
      </c>
      <c r="E40" s="34"/>
      <c r="F40" s="14">
        <f t="shared" si="3"/>
        <v>0</v>
      </c>
      <c r="G40" s="14" t="str">
        <f t="shared" si="4"/>
        <v>Không XL</v>
      </c>
      <c r="H40" s="14">
        <f t="shared" si="5"/>
        <v>100</v>
      </c>
      <c r="I40" s="33"/>
      <c r="K40" s="29">
        <v>35</v>
      </c>
    </row>
    <row r="41" spans="1:11" x14ac:dyDescent="0.25">
      <c r="A41" s="16" t="s">
        <v>73</v>
      </c>
      <c r="B41" s="54" t="s">
        <v>740</v>
      </c>
      <c r="C41" s="53" t="s">
        <v>741</v>
      </c>
      <c r="D41" s="52" t="s">
        <v>123</v>
      </c>
      <c r="E41" s="34"/>
      <c r="F41" s="14">
        <f t="shared" si="3"/>
        <v>0</v>
      </c>
      <c r="G41" s="14" t="str">
        <f t="shared" si="4"/>
        <v>Không XL</v>
      </c>
      <c r="H41" s="14">
        <f t="shared" si="5"/>
        <v>100</v>
      </c>
      <c r="I41" s="33"/>
      <c r="K41" s="29">
        <v>35</v>
      </c>
    </row>
    <row r="42" spans="1:11" x14ac:dyDescent="0.25">
      <c r="A42" s="16" t="s">
        <v>74</v>
      </c>
      <c r="B42" s="54" t="s">
        <v>742</v>
      </c>
      <c r="C42" s="53" t="s">
        <v>743</v>
      </c>
      <c r="D42" s="52" t="s">
        <v>768</v>
      </c>
      <c r="E42" s="34"/>
      <c r="F42" s="14">
        <f t="shared" si="3"/>
        <v>0</v>
      </c>
      <c r="G42" s="14" t="str">
        <f t="shared" si="4"/>
        <v>Không XL</v>
      </c>
      <c r="H42" s="14">
        <f t="shared" si="5"/>
        <v>100</v>
      </c>
      <c r="I42" s="33"/>
      <c r="K42" s="29">
        <v>35</v>
      </c>
    </row>
    <row r="43" spans="1:11" x14ac:dyDescent="0.25">
      <c r="A43" s="16" t="s">
        <v>75</v>
      </c>
      <c r="B43" s="54" t="s">
        <v>744</v>
      </c>
      <c r="C43" s="53" t="s">
        <v>244</v>
      </c>
      <c r="D43" s="52" t="s">
        <v>203</v>
      </c>
      <c r="E43" s="34"/>
      <c r="F43" s="14">
        <f t="shared" si="3"/>
        <v>0</v>
      </c>
      <c r="G43" s="14" t="str">
        <f t="shared" si="4"/>
        <v>Không XL</v>
      </c>
      <c r="H43" s="14">
        <f t="shared" si="5"/>
        <v>100</v>
      </c>
      <c r="I43" s="33"/>
      <c r="K43" s="29">
        <v>35</v>
      </c>
    </row>
    <row r="44" spans="1:11" x14ac:dyDescent="0.25">
      <c r="A44" s="16" t="s">
        <v>76</v>
      </c>
      <c r="B44" s="54" t="s">
        <v>745</v>
      </c>
      <c r="C44" s="53" t="s">
        <v>112</v>
      </c>
      <c r="D44" s="52" t="s">
        <v>155</v>
      </c>
      <c r="E44" s="34"/>
      <c r="F44" s="14">
        <f t="shared" si="3"/>
        <v>0</v>
      </c>
      <c r="G44" s="14" t="str">
        <f t="shared" si="4"/>
        <v>Không XL</v>
      </c>
      <c r="H44" s="14">
        <f t="shared" si="5"/>
        <v>100</v>
      </c>
      <c r="I44" s="33"/>
      <c r="K44" s="29">
        <v>35</v>
      </c>
    </row>
    <row r="45" spans="1:11" x14ac:dyDescent="0.25">
      <c r="A45" s="16" t="s">
        <v>77</v>
      </c>
      <c r="B45" s="54" t="s">
        <v>746</v>
      </c>
      <c r="C45" s="53" t="s">
        <v>747</v>
      </c>
      <c r="D45" s="52" t="s">
        <v>102</v>
      </c>
      <c r="E45" s="34"/>
      <c r="F45" s="14">
        <f t="shared" si="3"/>
        <v>0</v>
      </c>
      <c r="G45" s="14" t="str">
        <f t="shared" si="4"/>
        <v>Không XL</v>
      </c>
      <c r="H45" s="14">
        <f t="shared" si="5"/>
        <v>100</v>
      </c>
      <c r="I45" s="33"/>
      <c r="K45" s="29">
        <v>35</v>
      </c>
    </row>
    <row r="46" spans="1:11" x14ac:dyDescent="0.25">
      <c r="A46" s="16" t="s">
        <v>78</v>
      </c>
      <c r="B46" s="54" t="s">
        <v>748</v>
      </c>
      <c r="C46" s="53" t="s">
        <v>558</v>
      </c>
      <c r="D46" s="52" t="s">
        <v>126</v>
      </c>
      <c r="E46" s="34"/>
      <c r="F46" s="14">
        <f t="shared" si="3"/>
        <v>0</v>
      </c>
      <c r="G46" s="14" t="str">
        <f t="shared" si="4"/>
        <v>Không XL</v>
      </c>
      <c r="H46" s="14">
        <f t="shared" si="5"/>
        <v>100</v>
      </c>
      <c r="I46" s="33"/>
      <c r="K46" s="29">
        <v>35</v>
      </c>
    </row>
    <row r="47" spans="1:11" x14ac:dyDescent="0.25">
      <c r="A47" s="16" t="s">
        <v>79</v>
      </c>
      <c r="B47" s="54" t="s">
        <v>749</v>
      </c>
      <c r="C47" s="53" t="s">
        <v>750</v>
      </c>
      <c r="D47" s="52" t="s">
        <v>104</v>
      </c>
      <c r="E47" s="34"/>
      <c r="F47" s="14">
        <f t="shared" si="3"/>
        <v>0</v>
      </c>
      <c r="G47" s="14" t="str">
        <f t="shared" si="4"/>
        <v>Không XL</v>
      </c>
      <c r="H47" s="14">
        <f t="shared" si="5"/>
        <v>100</v>
      </c>
      <c r="I47" s="33"/>
      <c r="K47" s="29">
        <v>35</v>
      </c>
    </row>
    <row r="48" spans="1:11" x14ac:dyDescent="0.25">
      <c r="A48" s="16" t="s">
        <v>80</v>
      </c>
      <c r="B48" s="54" t="s">
        <v>751</v>
      </c>
      <c r="C48" s="53" t="s">
        <v>752</v>
      </c>
      <c r="D48" s="52" t="s">
        <v>157</v>
      </c>
      <c r="E48" s="34"/>
      <c r="F48" s="14">
        <f t="shared" si="3"/>
        <v>0</v>
      </c>
      <c r="G48" s="14" t="str">
        <f t="shared" si="4"/>
        <v>Không XL</v>
      </c>
      <c r="H48" s="14">
        <f t="shared" si="5"/>
        <v>100</v>
      </c>
      <c r="I48" s="33"/>
      <c r="K48" s="29">
        <v>35</v>
      </c>
    </row>
    <row r="49" spans="1:11" x14ac:dyDescent="0.25">
      <c r="A49" s="16" t="s">
        <v>81</v>
      </c>
      <c r="B49" s="54" t="s">
        <v>753</v>
      </c>
      <c r="C49" s="53" t="s">
        <v>754</v>
      </c>
      <c r="D49" s="52" t="s">
        <v>110</v>
      </c>
      <c r="E49" s="34"/>
      <c r="F49" s="14">
        <f t="shared" si="3"/>
        <v>0</v>
      </c>
      <c r="G49" s="14" t="str">
        <f t="shared" si="4"/>
        <v>Không XL</v>
      </c>
      <c r="H49" s="14">
        <f t="shared" si="5"/>
        <v>100</v>
      </c>
      <c r="I49" s="33"/>
      <c r="K49" s="29">
        <v>35</v>
      </c>
    </row>
    <row r="50" spans="1:11" x14ac:dyDescent="0.25">
      <c r="A50" s="16" t="s">
        <v>82</v>
      </c>
      <c r="B50" s="54" t="s">
        <v>755</v>
      </c>
      <c r="C50" s="53" t="s">
        <v>756</v>
      </c>
      <c r="D50" s="52" t="s">
        <v>109</v>
      </c>
      <c r="E50" s="34"/>
      <c r="F50" s="14">
        <f t="shared" si="3"/>
        <v>0</v>
      </c>
      <c r="G50" s="14" t="str">
        <f t="shared" si="4"/>
        <v>Không XL</v>
      </c>
      <c r="H50" s="14">
        <f t="shared" si="5"/>
        <v>100</v>
      </c>
      <c r="I50" s="33"/>
      <c r="K50" s="29">
        <v>35</v>
      </c>
    </row>
    <row r="51" spans="1:11" x14ac:dyDescent="0.25">
      <c r="A51" s="16" t="s">
        <v>83</v>
      </c>
      <c r="B51" s="54" t="s">
        <v>757</v>
      </c>
      <c r="C51" s="53" t="s">
        <v>758</v>
      </c>
      <c r="D51" s="52" t="s">
        <v>421</v>
      </c>
      <c r="E51" s="34"/>
      <c r="F51" s="14">
        <f t="shared" si="3"/>
        <v>0</v>
      </c>
      <c r="G51" s="14" t="str">
        <f t="shared" si="4"/>
        <v>Không XL</v>
      </c>
      <c r="H51" s="14">
        <f t="shared" si="5"/>
        <v>100</v>
      </c>
      <c r="I51" s="33"/>
      <c r="K51" s="29">
        <v>35</v>
      </c>
    </row>
    <row r="52" spans="1:11" x14ac:dyDescent="0.25">
      <c r="A52" s="16" t="s">
        <v>84</v>
      </c>
      <c r="B52" s="54" t="s">
        <v>759</v>
      </c>
      <c r="C52" s="53" t="s">
        <v>760</v>
      </c>
      <c r="D52" s="52" t="s">
        <v>769</v>
      </c>
      <c r="E52" s="34"/>
      <c r="F52" s="14">
        <f t="shared" si="3"/>
        <v>0</v>
      </c>
      <c r="G52" s="14" t="str">
        <f t="shared" si="4"/>
        <v>Không XL</v>
      </c>
      <c r="H52" s="14">
        <f t="shared" si="5"/>
        <v>100</v>
      </c>
      <c r="I52" s="33"/>
      <c r="K52" s="29">
        <v>35</v>
      </c>
    </row>
    <row r="53" spans="1:11" x14ac:dyDescent="0.25">
      <c r="A53" s="16" t="s">
        <v>85</v>
      </c>
      <c r="B53" s="54" t="s">
        <v>761</v>
      </c>
      <c r="C53" s="53" t="s">
        <v>128</v>
      </c>
      <c r="D53" s="52" t="s">
        <v>113</v>
      </c>
      <c r="E53" s="34"/>
      <c r="F53" s="14">
        <f t="shared" si="3"/>
        <v>0</v>
      </c>
      <c r="G53" s="14" t="str">
        <f t="shared" si="4"/>
        <v>Không XL</v>
      </c>
      <c r="H53" s="14">
        <f t="shared" si="5"/>
        <v>100</v>
      </c>
      <c r="I53" s="33"/>
      <c r="K53" s="29">
        <v>35</v>
      </c>
    </row>
    <row r="54" spans="1:11" x14ac:dyDescent="0.25">
      <c r="A54" s="16" t="s">
        <v>86</v>
      </c>
      <c r="B54" s="54" t="s">
        <v>762</v>
      </c>
      <c r="C54" s="53" t="s">
        <v>192</v>
      </c>
      <c r="D54" s="52" t="s">
        <v>160</v>
      </c>
      <c r="E54" s="34"/>
      <c r="F54" s="14">
        <f t="shared" si="3"/>
        <v>0</v>
      </c>
      <c r="G54" s="14" t="str">
        <f t="shared" si="4"/>
        <v>Không XL</v>
      </c>
      <c r="H54" s="14">
        <f t="shared" si="5"/>
        <v>100</v>
      </c>
      <c r="I54" s="33"/>
      <c r="K54" s="29">
        <v>35</v>
      </c>
    </row>
    <row r="55" spans="1:11" x14ac:dyDescent="0.25">
      <c r="A55" s="16" t="s">
        <v>87</v>
      </c>
      <c r="B55" s="54" t="s">
        <v>763</v>
      </c>
      <c r="C55" s="53" t="s">
        <v>764</v>
      </c>
      <c r="D55" s="52" t="s">
        <v>115</v>
      </c>
      <c r="E55" s="34"/>
      <c r="F55" s="14">
        <f t="shared" si="3"/>
        <v>0</v>
      </c>
      <c r="G55" s="14" t="str">
        <f t="shared" si="4"/>
        <v>Không XL</v>
      </c>
      <c r="H55" s="14">
        <f t="shared" si="5"/>
        <v>100</v>
      </c>
      <c r="I55" s="33"/>
      <c r="K55" s="29">
        <v>35</v>
      </c>
    </row>
    <row r="57" spans="1:11" s="3" customFormat="1" x14ac:dyDescent="0.25">
      <c r="B57" s="1" t="s">
        <v>29</v>
      </c>
      <c r="E57" s="39"/>
      <c r="F57" s="39"/>
      <c r="G57" s="39"/>
    </row>
    <row r="58" spans="1:11" s="3" customFormat="1" ht="31.5" x14ac:dyDescent="0.25">
      <c r="B58" s="23"/>
      <c r="C58" s="68" t="s">
        <v>30</v>
      </c>
      <c r="D58" s="69"/>
      <c r="E58" s="41" t="s">
        <v>31</v>
      </c>
      <c r="F58" s="41" t="s">
        <v>32</v>
      </c>
      <c r="G58" s="39"/>
    </row>
    <row r="59" spans="1:11" s="3" customFormat="1" ht="15.75" x14ac:dyDescent="0.25">
      <c r="C59" s="22" t="s">
        <v>33</v>
      </c>
      <c r="D59" s="21"/>
      <c r="E59" s="15">
        <f>COUNTIF($G$21:$G$55,"Xuất sắc")</f>
        <v>0</v>
      </c>
      <c r="F59" s="32">
        <f>E59/$E$65</f>
        <v>0</v>
      </c>
      <c r="G59" s="39"/>
    </row>
    <row r="60" spans="1:11" s="3" customFormat="1" ht="15.75" x14ac:dyDescent="0.25">
      <c r="C60" s="22" t="s">
        <v>34</v>
      </c>
      <c r="D60" s="21"/>
      <c r="E60" s="15">
        <f>COUNTIF($G$21:$G$55,"Tốt")</f>
        <v>0</v>
      </c>
      <c r="F60" s="32">
        <f t="shared" ref="F60:F64" si="6">E60/$E$65</f>
        <v>0</v>
      </c>
      <c r="G60" s="39"/>
    </row>
    <row r="61" spans="1:11" s="3" customFormat="1" ht="15.75" x14ac:dyDescent="0.25">
      <c r="C61" s="22" t="s">
        <v>35</v>
      </c>
      <c r="D61" s="21"/>
      <c r="E61" s="15">
        <f>COUNTIF($G$21:$G$55,"Khá")</f>
        <v>0</v>
      </c>
      <c r="F61" s="32">
        <f t="shared" si="6"/>
        <v>0</v>
      </c>
      <c r="G61" s="39"/>
    </row>
    <row r="62" spans="1:11" s="3" customFormat="1" ht="15.75" x14ac:dyDescent="0.25">
      <c r="C62" s="22" t="s">
        <v>36</v>
      </c>
      <c r="D62" s="21"/>
      <c r="E62" s="15">
        <f>COUNTIF($G$21:$G$55,"TB")</f>
        <v>0</v>
      </c>
      <c r="F62" s="32">
        <f t="shared" si="6"/>
        <v>0</v>
      </c>
      <c r="G62" s="39"/>
    </row>
    <row r="63" spans="1:11" s="3" customFormat="1" ht="15.75" x14ac:dyDescent="0.25">
      <c r="C63" s="22" t="s">
        <v>37</v>
      </c>
      <c r="D63" s="21"/>
      <c r="E63" s="15">
        <f>COUNTIF($G$21:$G$55,"Yếu")</f>
        <v>0</v>
      </c>
      <c r="F63" s="32">
        <f t="shared" si="6"/>
        <v>0</v>
      </c>
      <c r="G63" s="39"/>
    </row>
    <row r="64" spans="1:11" s="3" customFormat="1" ht="15.75" x14ac:dyDescent="0.25">
      <c r="C64" s="22" t="s">
        <v>53</v>
      </c>
      <c r="D64" s="21"/>
      <c r="E64" s="15">
        <f>COUNTIF($G$21:$G$55,"Không XL")</f>
        <v>35</v>
      </c>
      <c r="F64" s="32">
        <f t="shared" si="6"/>
        <v>1</v>
      </c>
      <c r="G64" s="39"/>
    </row>
    <row r="65" spans="1:10" x14ac:dyDescent="0.25">
      <c r="E65" s="31">
        <f>SUM(E59:E64)</f>
        <v>35</v>
      </c>
    </row>
    <row r="66" spans="1:10" x14ac:dyDescent="0.25">
      <c r="A66" s="74" t="s">
        <v>38</v>
      </c>
      <c r="B66" s="74"/>
      <c r="C66" s="74"/>
      <c r="D66" s="74"/>
      <c r="E66" s="74"/>
      <c r="F66" s="74"/>
      <c r="G66" s="74"/>
      <c r="H66" s="74"/>
      <c r="I66" s="74"/>
      <c r="J66" s="9"/>
    </row>
    <row r="68" spans="1:10" s="6" customFormat="1" x14ac:dyDescent="0.25">
      <c r="B68" s="67" t="s">
        <v>39</v>
      </c>
      <c r="C68" s="67"/>
      <c r="D68" s="67"/>
      <c r="E68" s="67"/>
      <c r="F68" s="67" t="s">
        <v>40</v>
      </c>
      <c r="G68" s="67"/>
      <c r="H68" s="67"/>
      <c r="I68" s="67"/>
    </row>
    <row r="73" spans="1:10" x14ac:dyDescent="0.25">
      <c r="B73" s="82" t="s">
        <v>856</v>
      </c>
      <c r="C73" s="82"/>
      <c r="D73" s="82"/>
      <c r="E73" s="82"/>
      <c r="F73" s="82" t="s">
        <v>855</v>
      </c>
      <c r="G73" s="82"/>
      <c r="H73" s="82"/>
      <c r="I73" s="82"/>
    </row>
    <row r="74" spans="1:10" x14ac:dyDescent="0.25">
      <c r="B74" s="38"/>
      <c r="C74" s="38"/>
      <c r="D74" s="38"/>
      <c r="H74" s="38"/>
      <c r="I74" s="38"/>
    </row>
    <row r="75" spans="1:10" x14ac:dyDescent="0.25">
      <c r="A75" s="83" t="s">
        <v>41</v>
      </c>
      <c r="B75" s="83"/>
      <c r="C75" s="83"/>
      <c r="D75" s="83"/>
      <c r="E75" s="83"/>
      <c r="F75" s="83"/>
      <c r="G75" s="83"/>
      <c r="H75" s="83"/>
      <c r="I75" s="83"/>
    </row>
    <row r="76" spans="1:10" ht="84.75" customHeight="1" x14ac:dyDescent="0.25">
      <c r="A76" s="76" t="s">
        <v>234</v>
      </c>
      <c r="B76" s="77"/>
      <c r="C76" s="77"/>
      <c r="D76" s="77"/>
      <c r="E76" s="77"/>
      <c r="F76" s="77"/>
      <c r="G76" s="77"/>
      <c r="H76" s="77"/>
      <c r="I76" s="77"/>
    </row>
    <row r="78" spans="1:10" x14ac:dyDescent="0.25">
      <c r="I78" s="13" t="s">
        <v>226</v>
      </c>
    </row>
    <row r="79" spans="1:10" x14ac:dyDescent="0.25">
      <c r="F79" s="67" t="s">
        <v>122</v>
      </c>
      <c r="G79" s="67"/>
      <c r="H79" s="67"/>
    </row>
    <row r="85" spans="5:8" x14ac:dyDescent="0.25">
      <c r="E85" s="1"/>
      <c r="F85" s="67" t="s">
        <v>55</v>
      </c>
      <c r="G85" s="67"/>
      <c r="H85" s="67"/>
    </row>
  </sheetData>
  <mergeCells count="24">
    <mergeCell ref="F85:H85"/>
    <mergeCell ref="B73:E73"/>
    <mergeCell ref="F73:I73"/>
    <mergeCell ref="A75:I75"/>
    <mergeCell ref="A76:I76"/>
    <mergeCell ref="F79:H79"/>
    <mergeCell ref="A5:I5"/>
    <mergeCell ref="A1:D1"/>
    <mergeCell ref="A2:D2"/>
    <mergeCell ref="E2:H2"/>
    <mergeCell ref="A3:D3"/>
    <mergeCell ref="F3:I3"/>
    <mergeCell ref="A17:I17"/>
    <mergeCell ref="A19:A20"/>
    <mergeCell ref="B19:B20"/>
    <mergeCell ref="C19:D20"/>
    <mergeCell ref="E19:E20"/>
    <mergeCell ref="F19:H19"/>
    <mergeCell ref="I19:I20"/>
    <mergeCell ref="K19:K20"/>
    <mergeCell ref="C58:D58"/>
    <mergeCell ref="A66:I66"/>
    <mergeCell ref="B68:E68"/>
    <mergeCell ref="F68:I6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6"/>
  <sheetViews>
    <sheetView topLeftCell="A19" workbookViewId="0">
      <selection activeCell="B6" sqref="B6"/>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45" customWidth="1"/>
    <col min="6" max="6" width="9.140625" style="45"/>
    <col min="7" max="7" width="12.140625" style="45" customWidth="1"/>
    <col min="8" max="8" width="8.7109375" style="1" customWidth="1"/>
    <col min="9" max="9" width="13.28515625" style="1" customWidth="1"/>
    <col min="10" max="16384" width="9.140625" style="1"/>
  </cols>
  <sheetData>
    <row r="1" spans="1:9" s="3" customFormat="1" ht="15.75" x14ac:dyDescent="0.25">
      <c r="A1" s="65" t="s">
        <v>2</v>
      </c>
      <c r="B1" s="65"/>
      <c r="C1" s="65"/>
      <c r="D1" s="65"/>
      <c r="E1" s="19" t="s">
        <v>0</v>
      </c>
      <c r="F1" s="19"/>
      <c r="G1" s="19"/>
      <c r="H1" s="19"/>
      <c r="I1" s="19"/>
    </row>
    <row r="2" spans="1:9" s="3" customFormat="1" x14ac:dyDescent="0.25">
      <c r="A2" s="65" t="s">
        <v>3</v>
      </c>
      <c r="B2" s="65"/>
      <c r="C2" s="65"/>
      <c r="D2" s="65"/>
      <c r="E2" s="67" t="s">
        <v>1</v>
      </c>
      <c r="F2" s="67"/>
      <c r="G2" s="67"/>
      <c r="H2" s="67"/>
      <c r="I2" s="6"/>
    </row>
    <row r="3" spans="1:9" s="3" customFormat="1" x14ac:dyDescent="0.25">
      <c r="A3" s="66" t="s">
        <v>54</v>
      </c>
      <c r="B3" s="66"/>
      <c r="C3" s="66"/>
      <c r="D3" s="66"/>
      <c r="E3" s="19"/>
      <c r="F3" s="67"/>
      <c r="G3" s="67"/>
      <c r="H3" s="67"/>
      <c r="I3" s="67"/>
    </row>
    <row r="4" spans="1:9" s="3" customFormat="1" x14ac:dyDescent="0.25">
      <c r="A4" s="47"/>
      <c r="B4" s="47"/>
      <c r="C4" s="47"/>
      <c r="D4" s="47"/>
      <c r="E4" s="47"/>
      <c r="F4" s="44"/>
      <c r="G4" s="44"/>
      <c r="H4" s="44"/>
      <c r="I4" s="44"/>
    </row>
    <row r="5" spans="1:9" x14ac:dyDescent="0.25">
      <c r="A5" s="67" t="s">
        <v>4</v>
      </c>
      <c r="B5" s="67"/>
      <c r="C5" s="67"/>
      <c r="D5" s="67"/>
      <c r="E5" s="67"/>
      <c r="F5" s="67"/>
      <c r="G5" s="67"/>
      <c r="H5" s="67"/>
      <c r="I5" s="67"/>
    </row>
    <row r="6" spans="1:9" s="6" customFormat="1" x14ac:dyDescent="0.25">
      <c r="B6" s="8" t="s">
        <v>821</v>
      </c>
      <c r="C6" s="6" t="s">
        <v>846</v>
      </c>
      <c r="D6" s="20" t="s">
        <v>832</v>
      </c>
      <c r="F6" s="20" t="s">
        <v>120</v>
      </c>
    </row>
    <row r="7" spans="1:9" s="6" customFormat="1" x14ac:dyDescent="0.25">
      <c r="E7" s="44"/>
      <c r="F7" s="44"/>
      <c r="G7" s="44"/>
    </row>
    <row r="8" spans="1:9" x14ac:dyDescent="0.25">
      <c r="A8" s="8" t="s">
        <v>7</v>
      </c>
      <c r="B8" s="1" t="s">
        <v>134</v>
      </c>
    </row>
    <row r="9" spans="1:9" x14ac:dyDescent="0.25">
      <c r="A9" s="8" t="s">
        <v>10</v>
      </c>
      <c r="B9" s="6" t="s">
        <v>859</v>
      </c>
    </row>
    <row r="10" spans="1:9" x14ac:dyDescent="0.25">
      <c r="A10" s="8" t="s">
        <v>11</v>
      </c>
      <c r="B10" s="6" t="s">
        <v>12</v>
      </c>
    </row>
    <row r="11" spans="1:9" x14ac:dyDescent="0.25">
      <c r="A11" s="8"/>
      <c r="B11" s="1" t="s">
        <v>852</v>
      </c>
    </row>
    <row r="12" spans="1:9" x14ac:dyDescent="0.25">
      <c r="A12" s="8"/>
      <c r="B12" s="1" t="s">
        <v>851</v>
      </c>
    </row>
    <row r="13" spans="1:9" x14ac:dyDescent="0.25">
      <c r="A13" s="8"/>
      <c r="B13" s="1" t="s">
        <v>847</v>
      </c>
    </row>
    <row r="14" spans="1:9" x14ac:dyDescent="0.25">
      <c r="A14" s="8"/>
      <c r="B14" s="1" t="s">
        <v>848</v>
      </c>
    </row>
    <row r="15" spans="1:9" x14ac:dyDescent="0.25">
      <c r="A15" s="8"/>
      <c r="B15" s="1" t="s">
        <v>182</v>
      </c>
    </row>
    <row r="16" spans="1:9" x14ac:dyDescent="0.25">
      <c r="A16" s="8" t="s">
        <v>19</v>
      </c>
      <c r="B16" s="6" t="s">
        <v>18</v>
      </c>
    </row>
    <row r="17" spans="1:13" ht="46.5" customHeight="1" x14ac:dyDescent="0.25">
      <c r="A17" s="74" t="s">
        <v>20</v>
      </c>
      <c r="B17" s="74"/>
      <c r="C17" s="74"/>
      <c r="D17" s="74"/>
      <c r="E17" s="74"/>
      <c r="F17" s="74"/>
      <c r="G17" s="74"/>
      <c r="H17" s="74"/>
      <c r="I17" s="74"/>
      <c r="J17" s="9"/>
    </row>
    <row r="18" spans="1:13" x14ac:dyDescent="0.25">
      <c r="A18" s="7"/>
    </row>
    <row r="19" spans="1:13" ht="33" customHeight="1" x14ac:dyDescent="0.25">
      <c r="A19" s="72" t="s">
        <v>21</v>
      </c>
      <c r="B19" s="72" t="s">
        <v>22</v>
      </c>
      <c r="C19" s="78" t="s">
        <v>23</v>
      </c>
      <c r="D19" s="79"/>
      <c r="E19" s="70" t="s">
        <v>24</v>
      </c>
      <c r="F19" s="72" t="s">
        <v>25</v>
      </c>
      <c r="G19" s="72"/>
      <c r="H19" s="72"/>
      <c r="I19" s="73" t="s">
        <v>28</v>
      </c>
      <c r="K19" s="75" t="s">
        <v>89</v>
      </c>
      <c r="M19" s="30" t="s">
        <v>90</v>
      </c>
    </row>
    <row r="20" spans="1:13" ht="16.5" customHeight="1" x14ac:dyDescent="0.25">
      <c r="A20" s="72"/>
      <c r="B20" s="72"/>
      <c r="C20" s="80"/>
      <c r="D20" s="81"/>
      <c r="E20" s="71"/>
      <c r="F20" s="48" t="s">
        <v>26</v>
      </c>
      <c r="G20" s="48" t="s">
        <v>27</v>
      </c>
      <c r="H20" s="48" t="s">
        <v>91</v>
      </c>
      <c r="I20" s="73"/>
      <c r="K20" s="75"/>
      <c r="M20" s="1">
        <v>26</v>
      </c>
    </row>
    <row r="21" spans="1:13" x14ac:dyDescent="0.25">
      <c r="A21" s="16" t="s">
        <v>46</v>
      </c>
      <c r="B21" s="54" t="s">
        <v>770</v>
      </c>
      <c r="C21" s="51" t="s">
        <v>771</v>
      </c>
      <c r="D21" s="52" t="s">
        <v>163</v>
      </c>
      <c r="E21" s="34"/>
      <c r="F21" s="14">
        <f>E21</f>
        <v>0</v>
      </c>
      <c r="G21" s="14" t="str">
        <f>IF(AND(F21&gt;=90),"Xuất sắc",IF(AND(F21&gt;=80),"Tốt",IF(AND(F21&gt;=70),"Khá",IF(AND(F21&gt;=60),"TB",IF(AND(F21&gt;=50),"TB",IF(AND(F21&lt;50),IF(AND(F21&gt;0),"Yếu",IF(AND(F21=0),"Không XL"," "))))))))</f>
        <v>Không XL</v>
      </c>
      <c r="H21" s="14">
        <f>K21/$M$20*100</f>
        <v>100</v>
      </c>
      <c r="I21" s="33"/>
      <c r="K21" s="29">
        <v>26</v>
      </c>
    </row>
    <row r="22" spans="1:13" x14ac:dyDescent="0.25">
      <c r="A22" s="16" t="s">
        <v>47</v>
      </c>
      <c r="B22" s="54" t="s">
        <v>772</v>
      </c>
      <c r="C22" s="53" t="s">
        <v>773</v>
      </c>
      <c r="D22" s="52" t="s">
        <v>93</v>
      </c>
      <c r="E22" s="34"/>
      <c r="F22" s="14">
        <f t="shared" ref="F22:F46" si="0">E22</f>
        <v>0</v>
      </c>
      <c r="G22" s="14" t="str">
        <f t="shared" ref="G22:G46" si="1">IF(AND(F22&gt;=90),"Xuất sắc",IF(AND(F22&gt;=80),"Tốt",IF(AND(F22&gt;=70),"Khá",IF(AND(F22&gt;=60),"TB",IF(AND(F22&gt;=50),"TB",IF(AND(F22&lt;50),IF(AND(F22&gt;0),"Yếu",IF(AND(F22=0),"Không XL"," "))))))))</f>
        <v>Không XL</v>
      </c>
      <c r="H22" s="14">
        <f t="shared" ref="H22:H46" si="2">K22/$M$20*100</f>
        <v>100</v>
      </c>
      <c r="I22" s="33" t="s">
        <v>119</v>
      </c>
      <c r="K22" s="29">
        <v>26</v>
      </c>
    </row>
    <row r="23" spans="1:13" x14ac:dyDescent="0.25">
      <c r="A23" s="16" t="s">
        <v>48</v>
      </c>
      <c r="B23" s="54" t="s">
        <v>774</v>
      </c>
      <c r="C23" s="53" t="s">
        <v>708</v>
      </c>
      <c r="D23" s="52" t="s">
        <v>93</v>
      </c>
      <c r="E23" s="34"/>
      <c r="F23" s="14">
        <f t="shared" si="0"/>
        <v>0</v>
      </c>
      <c r="G23" s="14" t="str">
        <f t="shared" si="1"/>
        <v>Không XL</v>
      </c>
      <c r="H23" s="14">
        <f t="shared" si="2"/>
        <v>100</v>
      </c>
      <c r="I23" s="33"/>
      <c r="K23" s="29">
        <v>26</v>
      </c>
    </row>
    <row r="24" spans="1:13" x14ac:dyDescent="0.25">
      <c r="A24" s="16" t="s">
        <v>49</v>
      </c>
      <c r="B24" s="54" t="s">
        <v>775</v>
      </c>
      <c r="C24" s="53" t="s">
        <v>776</v>
      </c>
      <c r="D24" s="52" t="s">
        <v>149</v>
      </c>
      <c r="E24" s="34"/>
      <c r="F24" s="14">
        <f t="shared" si="0"/>
        <v>0</v>
      </c>
      <c r="G24" s="14" t="str">
        <f t="shared" si="1"/>
        <v>Không XL</v>
      </c>
      <c r="H24" s="14">
        <f t="shared" si="2"/>
        <v>100</v>
      </c>
      <c r="I24" s="33"/>
      <c r="K24" s="29">
        <v>26</v>
      </c>
    </row>
    <row r="25" spans="1:13" ht="31.5" x14ac:dyDescent="0.25">
      <c r="A25" s="16" t="s">
        <v>57</v>
      </c>
      <c r="B25" s="54" t="s">
        <v>777</v>
      </c>
      <c r="C25" s="53" t="s">
        <v>778</v>
      </c>
      <c r="D25" s="52" t="s">
        <v>245</v>
      </c>
      <c r="E25" s="34"/>
      <c r="F25" s="14">
        <f t="shared" si="0"/>
        <v>0</v>
      </c>
      <c r="G25" s="14" t="str">
        <f t="shared" si="1"/>
        <v>Không XL</v>
      </c>
      <c r="H25" s="14">
        <f t="shared" si="2"/>
        <v>100</v>
      </c>
      <c r="I25" s="33" t="s">
        <v>184</v>
      </c>
      <c r="K25" s="29">
        <v>26</v>
      </c>
    </row>
    <row r="26" spans="1:13" x14ac:dyDescent="0.25">
      <c r="A26" s="16" t="s">
        <v>58</v>
      </c>
      <c r="B26" s="54" t="s">
        <v>779</v>
      </c>
      <c r="C26" s="53" t="s">
        <v>780</v>
      </c>
      <c r="D26" s="52" t="s">
        <v>94</v>
      </c>
      <c r="E26" s="36"/>
      <c r="F26" s="42">
        <f t="shared" si="0"/>
        <v>0</v>
      </c>
      <c r="G26" s="42" t="str">
        <f t="shared" si="1"/>
        <v>Không XL</v>
      </c>
      <c r="H26" s="42">
        <f t="shared" si="2"/>
        <v>100</v>
      </c>
      <c r="I26" s="43"/>
      <c r="K26" s="29">
        <v>26</v>
      </c>
    </row>
    <row r="27" spans="1:13" ht="31.5" x14ac:dyDescent="0.25">
      <c r="A27" s="16" t="s">
        <v>59</v>
      </c>
      <c r="B27" s="54" t="s">
        <v>781</v>
      </c>
      <c r="C27" s="53" t="s">
        <v>782</v>
      </c>
      <c r="D27" s="52" t="s">
        <v>819</v>
      </c>
      <c r="E27" s="34"/>
      <c r="F27" s="14">
        <f t="shared" si="0"/>
        <v>0</v>
      </c>
      <c r="G27" s="14" t="str">
        <f t="shared" si="1"/>
        <v>Không XL</v>
      </c>
      <c r="H27" s="14">
        <f t="shared" si="2"/>
        <v>100</v>
      </c>
      <c r="I27" s="33" t="s">
        <v>185</v>
      </c>
      <c r="K27" s="29">
        <v>26</v>
      </c>
    </row>
    <row r="28" spans="1:13" x14ac:dyDescent="0.25">
      <c r="A28" s="16" t="s">
        <v>60</v>
      </c>
      <c r="B28" s="54" t="s">
        <v>783</v>
      </c>
      <c r="C28" s="53" t="s">
        <v>173</v>
      </c>
      <c r="D28" s="52" t="s">
        <v>95</v>
      </c>
      <c r="E28" s="34"/>
      <c r="F28" s="14">
        <f t="shared" si="0"/>
        <v>0</v>
      </c>
      <c r="G28" s="14" t="str">
        <f t="shared" si="1"/>
        <v>Không XL</v>
      </c>
      <c r="H28" s="14">
        <f t="shared" si="2"/>
        <v>100</v>
      </c>
      <c r="I28" s="33"/>
      <c r="K28" s="29">
        <v>26</v>
      </c>
    </row>
    <row r="29" spans="1:13" x14ac:dyDescent="0.25">
      <c r="A29" s="16" t="s">
        <v>61</v>
      </c>
      <c r="B29" s="54" t="s">
        <v>784</v>
      </c>
      <c r="C29" s="53" t="s">
        <v>785</v>
      </c>
      <c r="D29" s="52" t="s">
        <v>97</v>
      </c>
      <c r="E29" s="34"/>
      <c r="F29" s="14">
        <f t="shared" si="0"/>
        <v>0</v>
      </c>
      <c r="G29" s="14" t="str">
        <f t="shared" si="1"/>
        <v>Không XL</v>
      </c>
      <c r="H29" s="14">
        <f t="shared" si="2"/>
        <v>100</v>
      </c>
      <c r="I29" s="33"/>
      <c r="K29" s="29">
        <v>26</v>
      </c>
    </row>
    <row r="30" spans="1:13" x14ac:dyDescent="0.25">
      <c r="A30" s="16" t="s">
        <v>62</v>
      </c>
      <c r="B30" s="54" t="s">
        <v>786</v>
      </c>
      <c r="C30" s="53" t="s">
        <v>787</v>
      </c>
      <c r="D30" s="52" t="s">
        <v>97</v>
      </c>
      <c r="E30" s="34"/>
      <c r="F30" s="14">
        <f t="shared" ref="F30:F39" si="3">E30</f>
        <v>0</v>
      </c>
      <c r="G30" s="14" t="str">
        <f t="shared" ref="G30:G39" si="4">IF(AND(F30&gt;=90),"Xuất sắc",IF(AND(F30&gt;=80),"Tốt",IF(AND(F30&gt;=70),"Khá",IF(AND(F30&gt;=60),"TB",IF(AND(F30&gt;=50),"TB",IF(AND(F30&lt;50),IF(AND(F30&gt;0),"Yếu",IF(AND(F30=0),"Không XL"," "))))))))</f>
        <v>Không XL</v>
      </c>
      <c r="H30" s="14">
        <f t="shared" ref="H30:H39" si="5">K30/$M$20*100</f>
        <v>100</v>
      </c>
      <c r="I30" s="33"/>
      <c r="K30" s="29">
        <v>26</v>
      </c>
    </row>
    <row r="31" spans="1:13" ht="31.5" x14ac:dyDescent="0.25">
      <c r="A31" s="16" t="s">
        <v>63</v>
      </c>
      <c r="B31" s="54" t="s">
        <v>788</v>
      </c>
      <c r="C31" s="53" t="s">
        <v>789</v>
      </c>
      <c r="D31" s="52" t="s">
        <v>174</v>
      </c>
      <c r="E31" s="34"/>
      <c r="F31" s="14">
        <f t="shared" si="3"/>
        <v>0</v>
      </c>
      <c r="G31" s="14" t="str">
        <f t="shared" si="4"/>
        <v>Không XL</v>
      </c>
      <c r="H31" s="14">
        <f t="shared" si="5"/>
        <v>100</v>
      </c>
      <c r="I31" s="33" t="s">
        <v>183</v>
      </c>
      <c r="K31" s="29">
        <v>26</v>
      </c>
    </row>
    <row r="32" spans="1:13" x14ac:dyDescent="0.25">
      <c r="A32" s="16" t="s">
        <v>64</v>
      </c>
      <c r="B32" s="54" t="s">
        <v>790</v>
      </c>
      <c r="C32" s="53" t="s">
        <v>791</v>
      </c>
      <c r="D32" s="52" t="s">
        <v>166</v>
      </c>
      <c r="E32" s="34"/>
      <c r="F32" s="14">
        <f t="shared" si="3"/>
        <v>0</v>
      </c>
      <c r="G32" s="14" t="str">
        <f t="shared" si="4"/>
        <v>Không XL</v>
      </c>
      <c r="H32" s="14">
        <f t="shared" si="5"/>
        <v>100</v>
      </c>
      <c r="I32" s="33"/>
      <c r="K32" s="29">
        <v>26</v>
      </c>
    </row>
    <row r="33" spans="1:11" x14ac:dyDescent="0.25">
      <c r="A33" s="16" t="s">
        <v>65</v>
      </c>
      <c r="B33" s="54" t="s">
        <v>792</v>
      </c>
      <c r="C33" s="53" t="s">
        <v>793</v>
      </c>
      <c r="D33" s="52" t="s">
        <v>166</v>
      </c>
      <c r="E33" s="34"/>
      <c r="F33" s="14">
        <f t="shared" si="3"/>
        <v>0</v>
      </c>
      <c r="G33" s="14" t="str">
        <f t="shared" si="4"/>
        <v>Không XL</v>
      </c>
      <c r="H33" s="14">
        <f t="shared" si="5"/>
        <v>100</v>
      </c>
      <c r="I33" s="33"/>
      <c r="K33" s="29">
        <v>26</v>
      </c>
    </row>
    <row r="34" spans="1:11" x14ac:dyDescent="0.25">
      <c r="A34" s="16" t="s">
        <v>66</v>
      </c>
      <c r="B34" s="54" t="s">
        <v>794</v>
      </c>
      <c r="C34" s="53" t="s">
        <v>795</v>
      </c>
      <c r="D34" s="52" t="s">
        <v>167</v>
      </c>
      <c r="E34" s="34"/>
      <c r="F34" s="14">
        <f t="shared" si="3"/>
        <v>0</v>
      </c>
      <c r="G34" s="14" t="str">
        <f t="shared" si="4"/>
        <v>Không XL</v>
      </c>
      <c r="H34" s="14">
        <f t="shared" si="5"/>
        <v>100</v>
      </c>
      <c r="I34" s="33"/>
      <c r="K34" s="29">
        <v>26</v>
      </c>
    </row>
    <row r="35" spans="1:11" x14ac:dyDescent="0.25">
      <c r="A35" s="16" t="s">
        <v>67</v>
      </c>
      <c r="B35" s="54" t="s">
        <v>796</v>
      </c>
      <c r="C35" s="53" t="s">
        <v>797</v>
      </c>
      <c r="D35" s="52" t="s">
        <v>180</v>
      </c>
      <c r="E35" s="34"/>
      <c r="F35" s="14">
        <f t="shared" si="3"/>
        <v>0</v>
      </c>
      <c r="G35" s="14" t="str">
        <f t="shared" si="4"/>
        <v>Không XL</v>
      </c>
      <c r="H35" s="14">
        <f t="shared" si="5"/>
        <v>100</v>
      </c>
      <c r="I35" s="33"/>
      <c r="K35" s="29">
        <v>26</v>
      </c>
    </row>
    <row r="36" spans="1:11" x14ac:dyDescent="0.25">
      <c r="A36" s="16" t="s">
        <v>68</v>
      </c>
      <c r="B36" s="54" t="s">
        <v>798</v>
      </c>
      <c r="C36" s="53" t="s">
        <v>799</v>
      </c>
      <c r="D36" s="52" t="s">
        <v>820</v>
      </c>
      <c r="E36" s="34"/>
      <c r="F36" s="14">
        <f t="shared" si="3"/>
        <v>0</v>
      </c>
      <c r="G36" s="14" t="str">
        <f t="shared" si="4"/>
        <v>Không XL</v>
      </c>
      <c r="H36" s="14">
        <f t="shared" si="5"/>
        <v>100</v>
      </c>
      <c r="I36" s="33" t="s">
        <v>187</v>
      </c>
      <c r="K36" s="29">
        <v>26</v>
      </c>
    </row>
    <row r="37" spans="1:11" x14ac:dyDescent="0.25">
      <c r="A37" s="16" t="s">
        <v>69</v>
      </c>
      <c r="B37" s="54" t="s">
        <v>800</v>
      </c>
      <c r="C37" s="53" t="s">
        <v>801</v>
      </c>
      <c r="D37" s="52" t="s">
        <v>640</v>
      </c>
      <c r="E37" s="34"/>
      <c r="F37" s="14">
        <f t="shared" si="3"/>
        <v>0</v>
      </c>
      <c r="G37" s="14" t="str">
        <f t="shared" si="4"/>
        <v>Không XL</v>
      </c>
      <c r="H37" s="14">
        <f t="shared" si="5"/>
        <v>100</v>
      </c>
      <c r="I37" s="33"/>
      <c r="K37" s="29">
        <v>26</v>
      </c>
    </row>
    <row r="38" spans="1:11" x14ac:dyDescent="0.25">
      <c r="A38" s="16" t="s">
        <v>70</v>
      </c>
      <c r="B38" s="54" t="s">
        <v>802</v>
      </c>
      <c r="C38" s="53" t="s">
        <v>803</v>
      </c>
      <c r="D38" s="52" t="s">
        <v>131</v>
      </c>
      <c r="E38" s="34"/>
      <c r="F38" s="14">
        <f t="shared" si="3"/>
        <v>0</v>
      </c>
      <c r="G38" s="14" t="str">
        <f t="shared" si="4"/>
        <v>Không XL</v>
      </c>
      <c r="H38" s="14">
        <f t="shared" si="5"/>
        <v>100</v>
      </c>
      <c r="I38" s="33"/>
      <c r="K38" s="29">
        <v>26</v>
      </c>
    </row>
    <row r="39" spans="1:11" x14ac:dyDescent="0.25">
      <c r="A39" s="16" t="s">
        <v>71</v>
      </c>
      <c r="B39" s="54" t="s">
        <v>804</v>
      </c>
      <c r="C39" s="53" t="s">
        <v>170</v>
      </c>
      <c r="D39" s="52" t="s">
        <v>219</v>
      </c>
      <c r="E39" s="34"/>
      <c r="F39" s="14">
        <f t="shared" si="3"/>
        <v>0</v>
      </c>
      <c r="G39" s="14" t="str">
        <f t="shared" si="4"/>
        <v>Không XL</v>
      </c>
      <c r="H39" s="14">
        <f t="shared" si="5"/>
        <v>100</v>
      </c>
      <c r="I39" s="33" t="s">
        <v>186</v>
      </c>
      <c r="K39" s="29">
        <v>26</v>
      </c>
    </row>
    <row r="40" spans="1:11" x14ac:dyDescent="0.25">
      <c r="A40" s="16" t="s">
        <v>72</v>
      </c>
      <c r="B40" s="54" t="s">
        <v>805</v>
      </c>
      <c r="C40" s="53" t="s">
        <v>806</v>
      </c>
      <c r="D40" s="52" t="s">
        <v>220</v>
      </c>
      <c r="E40" s="34"/>
      <c r="F40" s="14">
        <f t="shared" si="0"/>
        <v>0</v>
      </c>
      <c r="G40" s="14" t="str">
        <f t="shared" si="1"/>
        <v>Không XL</v>
      </c>
      <c r="H40" s="14">
        <f t="shared" si="2"/>
        <v>100</v>
      </c>
      <c r="I40" s="33"/>
      <c r="K40" s="29">
        <v>26</v>
      </c>
    </row>
    <row r="41" spans="1:11" x14ac:dyDescent="0.25">
      <c r="A41" s="16" t="s">
        <v>73</v>
      </c>
      <c r="B41" s="54" t="s">
        <v>807</v>
      </c>
      <c r="C41" s="53" t="s">
        <v>808</v>
      </c>
      <c r="D41" s="52" t="s">
        <v>104</v>
      </c>
      <c r="E41" s="34"/>
      <c r="F41" s="14">
        <f t="shared" si="0"/>
        <v>0</v>
      </c>
      <c r="G41" s="14" t="str">
        <f t="shared" si="1"/>
        <v>Không XL</v>
      </c>
      <c r="H41" s="14">
        <f t="shared" si="2"/>
        <v>100</v>
      </c>
      <c r="I41" s="33"/>
      <c r="K41" s="29">
        <v>26</v>
      </c>
    </row>
    <row r="42" spans="1:11" x14ac:dyDescent="0.25">
      <c r="A42" s="16" t="s">
        <v>74</v>
      </c>
      <c r="B42" s="54" t="s">
        <v>809</v>
      </c>
      <c r="C42" s="53" t="s">
        <v>810</v>
      </c>
      <c r="D42" s="52" t="s">
        <v>495</v>
      </c>
      <c r="E42" s="34"/>
      <c r="F42" s="14">
        <f t="shared" si="0"/>
        <v>0</v>
      </c>
      <c r="G42" s="14" t="str">
        <f t="shared" si="1"/>
        <v>Không XL</v>
      </c>
      <c r="H42" s="14">
        <f t="shared" si="2"/>
        <v>100</v>
      </c>
      <c r="I42" s="33"/>
      <c r="K42" s="29">
        <v>26</v>
      </c>
    </row>
    <row r="43" spans="1:11" x14ac:dyDescent="0.25">
      <c r="A43" s="16" t="s">
        <v>75</v>
      </c>
      <c r="B43" s="54" t="s">
        <v>811</v>
      </c>
      <c r="C43" s="53" t="s">
        <v>812</v>
      </c>
      <c r="D43" s="52" t="s">
        <v>495</v>
      </c>
      <c r="E43" s="34"/>
      <c r="F43" s="14">
        <f t="shared" si="0"/>
        <v>0</v>
      </c>
      <c r="G43" s="14" t="str">
        <f t="shared" si="1"/>
        <v>Không XL</v>
      </c>
      <c r="H43" s="14">
        <f t="shared" si="2"/>
        <v>100</v>
      </c>
      <c r="I43" s="33"/>
      <c r="K43" s="29">
        <v>26</v>
      </c>
    </row>
    <row r="44" spans="1:11" x14ac:dyDescent="0.25">
      <c r="A44" s="16" t="s">
        <v>76</v>
      </c>
      <c r="B44" s="54" t="s">
        <v>813</v>
      </c>
      <c r="C44" s="53" t="s">
        <v>814</v>
      </c>
      <c r="D44" s="52" t="s">
        <v>110</v>
      </c>
      <c r="E44" s="34"/>
      <c r="F44" s="14">
        <f t="shared" si="0"/>
        <v>0</v>
      </c>
      <c r="G44" s="14" t="str">
        <f t="shared" si="1"/>
        <v>Không XL</v>
      </c>
      <c r="H44" s="14">
        <f t="shared" si="2"/>
        <v>100</v>
      </c>
      <c r="I44" s="33"/>
      <c r="K44" s="29">
        <v>26</v>
      </c>
    </row>
    <row r="45" spans="1:11" x14ac:dyDescent="0.25">
      <c r="A45" s="16" t="s">
        <v>77</v>
      </c>
      <c r="B45" s="54" t="s">
        <v>815</v>
      </c>
      <c r="C45" s="53" t="s">
        <v>816</v>
      </c>
      <c r="D45" s="52" t="s">
        <v>108</v>
      </c>
      <c r="E45" s="34"/>
      <c r="F45" s="14">
        <f t="shared" si="0"/>
        <v>0</v>
      </c>
      <c r="G45" s="14" t="str">
        <f t="shared" si="1"/>
        <v>Không XL</v>
      </c>
      <c r="H45" s="14">
        <f t="shared" si="2"/>
        <v>100</v>
      </c>
      <c r="I45" s="33"/>
      <c r="K45" s="29">
        <v>26</v>
      </c>
    </row>
    <row r="46" spans="1:11" x14ac:dyDescent="0.25">
      <c r="A46" s="16" t="s">
        <v>78</v>
      </c>
      <c r="B46" s="54" t="s">
        <v>817</v>
      </c>
      <c r="C46" s="53" t="s">
        <v>818</v>
      </c>
      <c r="D46" s="52" t="s">
        <v>159</v>
      </c>
      <c r="E46" s="34"/>
      <c r="F46" s="14">
        <f t="shared" si="0"/>
        <v>0</v>
      </c>
      <c r="G46" s="14" t="str">
        <f t="shared" si="1"/>
        <v>Không XL</v>
      </c>
      <c r="H46" s="14">
        <f t="shared" si="2"/>
        <v>100</v>
      </c>
      <c r="I46" s="33"/>
      <c r="K46" s="29">
        <v>26</v>
      </c>
    </row>
    <row r="48" spans="1:11" s="3" customFormat="1" x14ac:dyDescent="0.25">
      <c r="B48" s="1" t="s">
        <v>29</v>
      </c>
      <c r="E48" s="46"/>
      <c r="F48" s="46"/>
      <c r="G48" s="46"/>
    </row>
    <row r="49" spans="1:10" s="3" customFormat="1" ht="31.5" x14ac:dyDescent="0.25">
      <c r="B49" s="23"/>
      <c r="C49" s="68" t="s">
        <v>30</v>
      </c>
      <c r="D49" s="69"/>
      <c r="E49" s="48" t="s">
        <v>31</v>
      </c>
      <c r="F49" s="48" t="s">
        <v>32</v>
      </c>
      <c r="G49" s="46"/>
    </row>
    <row r="50" spans="1:10" s="3" customFormat="1" ht="15.75" x14ac:dyDescent="0.25">
      <c r="C50" s="22" t="s">
        <v>33</v>
      </c>
      <c r="D50" s="21"/>
      <c r="E50" s="15">
        <f>COUNTIF($G$21:$G$46,"Xuất sắc")</f>
        <v>0</v>
      </c>
      <c r="F50" s="32">
        <f>E50/$E$56</f>
        <v>0</v>
      </c>
      <c r="G50" s="46"/>
    </row>
    <row r="51" spans="1:10" s="3" customFormat="1" ht="15.75" x14ac:dyDescent="0.25">
      <c r="C51" s="22" t="s">
        <v>34</v>
      </c>
      <c r="D51" s="21"/>
      <c r="E51" s="15">
        <f>COUNTIF($G$21:$G$46,"Tốt")</f>
        <v>0</v>
      </c>
      <c r="F51" s="32">
        <f t="shared" ref="F51:F55" si="6">E51/$E$56</f>
        <v>0</v>
      </c>
      <c r="G51" s="46"/>
    </row>
    <row r="52" spans="1:10" s="3" customFormat="1" ht="15.75" x14ac:dyDescent="0.25">
      <c r="C52" s="22" t="s">
        <v>35</v>
      </c>
      <c r="D52" s="21"/>
      <c r="E52" s="15">
        <f>COUNTIF($G$21:$G$46,"Khá")</f>
        <v>0</v>
      </c>
      <c r="F52" s="32">
        <f t="shared" si="6"/>
        <v>0</v>
      </c>
      <c r="G52" s="46"/>
    </row>
    <row r="53" spans="1:10" s="3" customFormat="1" ht="15.75" x14ac:dyDescent="0.25">
      <c r="C53" s="22" t="s">
        <v>36</v>
      </c>
      <c r="D53" s="21"/>
      <c r="E53" s="15">
        <f>COUNTIF($G$21:$G$46,"TB")</f>
        <v>0</v>
      </c>
      <c r="F53" s="32">
        <f t="shared" si="6"/>
        <v>0</v>
      </c>
      <c r="G53" s="46"/>
    </row>
    <row r="54" spans="1:10" s="3" customFormat="1" ht="15.75" x14ac:dyDescent="0.25">
      <c r="C54" s="22" t="s">
        <v>37</v>
      </c>
      <c r="D54" s="21"/>
      <c r="E54" s="15">
        <f>COUNTIF($G$21:$G$46,"Yếu")</f>
        <v>0</v>
      </c>
      <c r="F54" s="32">
        <f t="shared" si="6"/>
        <v>0</v>
      </c>
      <c r="G54" s="46"/>
    </row>
    <row r="55" spans="1:10" s="3" customFormat="1" ht="15.75" x14ac:dyDescent="0.25">
      <c r="C55" s="22" t="s">
        <v>53</v>
      </c>
      <c r="D55" s="21"/>
      <c r="E55" s="15">
        <f>COUNTIF($G$21:$G$46,"Không XL")</f>
        <v>26</v>
      </c>
      <c r="F55" s="32">
        <f t="shared" si="6"/>
        <v>1</v>
      </c>
      <c r="G55" s="46"/>
    </row>
    <row r="56" spans="1:10" x14ac:dyDescent="0.25">
      <c r="E56" s="31">
        <f>SUM(E50:E55)</f>
        <v>26</v>
      </c>
    </row>
    <row r="57" spans="1:10" x14ac:dyDescent="0.25">
      <c r="A57" s="74" t="s">
        <v>38</v>
      </c>
      <c r="B57" s="74"/>
      <c r="C57" s="74"/>
      <c r="D57" s="74"/>
      <c r="E57" s="74"/>
      <c r="F57" s="74"/>
      <c r="G57" s="74"/>
      <c r="H57" s="74"/>
      <c r="I57" s="74"/>
      <c r="J57" s="9"/>
    </row>
    <row r="59" spans="1:10" s="6" customFormat="1" x14ac:dyDescent="0.25">
      <c r="B59" s="67" t="s">
        <v>39</v>
      </c>
      <c r="C59" s="67"/>
      <c r="D59" s="67"/>
      <c r="E59" s="67"/>
      <c r="F59" s="67" t="s">
        <v>40</v>
      </c>
      <c r="G59" s="67"/>
      <c r="H59" s="67"/>
      <c r="I59" s="67"/>
    </row>
    <row r="64" spans="1:10" x14ac:dyDescent="0.25">
      <c r="B64" s="82" t="s">
        <v>849</v>
      </c>
      <c r="C64" s="82"/>
      <c r="D64" s="82"/>
      <c r="E64" s="82"/>
      <c r="F64" s="82" t="s">
        <v>850</v>
      </c>
      <c r="G64" s="82"/>
      <c r="H64" s="82"/>
      <c r="I64" s="82"/>
    </row>
    <row r="65" spans="1:9" x14ac:dyDescent="0.25">
      <c r="B65" s="45"/>
      <c r="C65" s="45"/>
      <c r="D65" s="45"/>
      <c r="H65" s="45"/>
      <c r="I65" s="45"/>
    </row>
    <row r="66" spans="1:9" x14ac:dyDescent="0.25">
      <c r="A66" s="83" t="s">
        <v>41</v>
      </c>
      <c r="B66" s="83"/>
      <c r="C66" s="83"/>
      <c r="D66" s="83"/>
      <c r="E66" s="83"/>
      <c r="F66" s="83"/>
      <c r="G66" s="83"/>
      <c r="H66" s="83"/>
      <c r="I66" s="83"/>
    </row>
    <row r="67" spans="1:9" ht="90" customHeight="1" x14ac:dyDescent="0.25">
      <c r="A67" s="76" t="s">
        <v>234</v>
      </c>
      <c r="B67" s="77"/>
      <c r="C67" s="77"/>
      <c r="D67" s="77"/>
      <c r="E67" s="77"/>
      <c r="F67" s="77"/>
      <c r="G67" s="77"/>
      <c r="H67" s="77"/>
      <c r="I67" s="77"/>
    </row>
    <row r="69" spans="1:9" x14ac:dyDescent="0.25">
      <c r="I69" s="13" t="s">
        <v>226</v>
      </c>
    </row>
    <row r="70" spans="1:9" x14ac:dyDescent="0.25">
      <c r="F70" s="67" t="s">
        <v>122</v>
      </c>
      <c r="G70" s="67"/>
      <c r="H70" s="67"/>
    </row>
    <row r="76" spans="1:9" x14ac:dyDescent="0.25">
      <c r="E76" s="1"/>
      <c r="F76" s="67" t="s">
        <v>55</v>
      </c>
      <c r="G76" s="67"/>
      <c r="H76" s="67"/>
    </row>
  </sheetData>
  <mergeCells count="24">
    <mergeCell ref="A66:I66"/>
    <mergeCell ref="A67:I67"/>
    <mergeCell ref="F70:H70"/>
    <mergeCell ref="F76:H76"/>
    <mergeCell ref="K19:K20"/>
    <mergeCell ref="C49:D49"/>
    <mergeCell ref="A57:I57"/>
    <mergeCell ref="B59:E59"/>
    <mergeCell ref="F59:I59"/>
    <mergeCell ref="B64:E64"/>
    <mergeCell ref="F64:I64"/>
    <mergeCell ref="A17:I17"/>
    <mergeCell ref="A19:A20"/>
    <mergeCell ref="B19:B20"/>
    <mergeCell ref="C19:D20"/>
    <mergeCell ref="E19:E20"/>
    <mergeCell ref="F19:H19"/>
    <mergeCell ref="I19:I20"/>
    <mergeCell ref="A5:I5"/>
    <mergeCell ref="A1:D1"/>
    <mergeCell ref="A2:D2"/>
    <mergeCell ref="E2:H2"/>
    <mergeCell ref="A3:D3"/>
    <mergeCell ref="F3:I3"/>
  </mergeCells>
  <pageMargins left="0.37" right="0.3" top="0.22" bottom="0.48" header="0.16" footer="0.18"/>
  <pageSetup paperSize="9" orientation="portrait" verticalDpi="0" r:id="rId1"/>
  <headerFooter>
    <oddFooter>&amp;C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Sheet1</vt:lpstr>
      <vt:lpstr>23C2-ANM1</vt:lpstr>
      <vt:lpstr>23C2-CMT1</vt:lpstr>
      <vt:lpstr>23C2-LTM1</vt:lpstr>
      <vt:lpstr>23C2-ĐHĐ1</vt:lpstr>
      <vt:lpstr>23C2-TKĐ1</vt:lpstr>
      <vt:lpstr>23C2-TKĐ2</vt:lpstr>
      <vt:lpstr>23C2-THU1</vt:lpstr>
      <vt:lpstr>23C2-QTM1</vt:lpstr>
      <vt:lpstr>23C2-TKW1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thhhh</cp:lastModifiedBy>
  <cp:lastPrinted>2024-07-03T07:10:02Z</cp:lastPrinted>
  <dcterms:created xsi:type="dcterms:W3CDTF">2023-12-01T01:41:38Z</dcterms:created>
  <dcterms:modified xsi:type="dcterms:W3CDTF">2024-07-03T07:59:44Z</dcterms:modified>
</cp:coreProperties>
</file>