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F01CBBF7-BD7E-41B6-97E4-901C52AF4C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Area" localSheetId="0">'M. Tong hop'!$A$1:$I$75</definedName>
  </definedNames>
  <calcPr calcId="181029"/>
</workbook>
</file>

<file path=xl/calcChain.xml><?xml version="1.0" encoding="utf-8"?>
<calcChain xmlns="http://schemas.openxmlformats.org/spreadsheetml/2006/main">
  <c r="G65" i="25" l="1"/>
  <c r="H65" i="25" s="1"/>
  <c r="G64" i="25"/>
  <c r="H64" i="25" s="1"/>
  <c r="G63" i="25"/>
  <c r="H63" i="25" s="1"/>
  <c r="G62" i="25"/>
  <c r="H62" i="25" s="1"/>
  <c r="G61" i="25"/>
  <c r="H61" i="25" s="1"/>
  <c r="G60" i="25"/>
  <c r="H60" i="25" s="1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49" i="25"/>
  <c r="H50" i="25"/>
  <c r="H51" i="25"/>
  <c r="H52" i="25"/>
  <c r="H53" i="25"/>
  <c r="H54" i="25"/>
  <c r="H55" i="25"/>
  <c r="H56" i="25"/>
  <c r="H12" i="25"/>
  <c r="F13" i="25" l="1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12" i="25" l="1"/>
  <c r="E65" i="25" l="1"/>
  <c r="F65" i="25" s="1"/>
  <c r="E60" i="25"/>
  <c r="F60" i="25" s="1"/>
  <c r="E61" i="25"/>
  <c r="F61" i="25" s="1"/>
  <c r="E62" i="25"/>
  <c r="F62" i="25" s="1"/>
  <c r="E63" i="25"/>
  <c r="F63" i="25" s="1"/>
  <c r="E64" i="25"/>
  <c r="F64" i="25" s="1"/>
</calcChain>
</file>

<file path=xl/sharedStrings.xml><?xml version="1.0" encoding="utf-8"?>
<sst xmlns="http://schemas.openxmlformats.org/spreadsheetml/2006/main" count="175" uniqueCount="157">
  <si>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</si>
  <si>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</si>
  <si>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</si>
  <si>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</si>
  <si>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</si>
  <si>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</si>
  <si>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</si>
  <si>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</si>
  <si>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</si>
  <si>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</si>
  <si>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</si>
  <si>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</si>
  <si>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</si>
  <si>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</si>
  <si>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</si>
  <si>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</si>
  <si>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</si>
  <si>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</si>
  <si>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</si>
  <si>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</si>
  <si>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</si>
  <si>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</si>
  <si>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</si>
  <si>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</si>
  <si>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</si>
  <si>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LỚP TRƯỞNG</t>
  </si>
  <si>
    <t>23003080</t>
  </si>
  <si>
    <t>Đặng Thành</t>
  </si>
  <si>
    <t>An</t>
  </si>
  <si>
    <t>23003081</t>
  </si>
  <si>
    <t>Tiêu Thiên</t>
  </si>
  <si>
    <t>Ân</t>
  </si>
  <si>
    <t>23003115</t>
  </si>
  <si>
    <t>Siu Thế</t>
  </si>
  <si>
    <t>Chí</t>
  </si>
  <si>
    <t>23003082</t>
  </si>
  <si>
    <t>Nguyễn Thành Công</t>
  </si>
  <si>
    <t>Danh</t>
  </si>
  <si>
    <t>23003116</t>
  </si>
  <si>
    <t>Đặng Ngọc</t>
  </si>
  <si>
    <t>Đạt</t>
  </si>
  <si>
    <t>23003118</t>
  </si>
  <si>
    <t>Ngô Thành</t>
  </si>
  <si>
    <t>23003117</t>
  </si>
  <si>
    <t>Nguyễn Đắc</t>
  </si>
  <si>
    <t>23005173</t>
  </si>
  <si>
    <t>Trương Gia</t>
  </si>
  <si>
    <t>Định</t>
  </si>
  <si>
    <t>23003085</t>
  </si>
  <si>
    <t>Nguyễn Công</t>
  </si>
  <si>
    <t>Hiền</t>
  </si>
  <si>
    <t>23003086</t>
  </si>
  <si>
    <t>Phan Bá Trọng</t>
  </si>
  <si>
    <t>Hiếu</t>
  </si>
  <si>
    <t>23003088</t>
  </si>
  <si>
    <t>Phan Thanh</t>
  </si>
  <si>
    <t>Hưng</t>
  </si>
  <si>
    <t>23003089</t>
  </si>
  <si>
    <t>Trần</t>
  </si>
  <si>
    <t>Hữu</t>
  </si>
  <si>
    <t>23003122</t>
  </si>
  <si>
    <t>Lâm</t>
  </si>
  <si>
    <t>Huy</t>
  </si>
  <si>
    <t>23001503</t>
  </si>
  <si>
    <t>Phạm Minh</t>
  </si>
  <si>
    <t>23003090</t>
  </si>
  <si>
    <t>Nguyễn</t>
  </si>
  <si>
    <t>Khánh</t>
  </si>
  <si>
    <t>23003124</t>
  </si>
  <si>
    <t>Nguyễn Ngọc Đăng</t>
  </si>
  <si>
    <t>Khoa</t>
  </si>
  <si>
    <t>23003125</t>
  </si>
  <si>
    <t>Văn Công Anh</t>
  </si>
  <si>
    <t>23003126</t>
  </si>
  <si>
    <t>Hồ Hải</t>
  </si>
  <si>
    <t>23003127</t>
  </si>
  <si>
    <t>Lê Hoàng</t>
  </si>
  <si>
    <t>23003093</t>
  </si>
  <si>
    <t>Hà Văn Đức</t>
  </si>
  <si>
    <t>Lợi</t>
  </si>
  <si>
    <t>23003128</t>
  </si>
  <si>
    <t>Nguyễn Thành</t>
  </si>
  <si>
    <t>23003094</t>
  </si>
  <si>
    <t>Hà Văn</t>
  </si>
  <si>
    <t>Long</t>
  </si>
  <si>
    <t>20006630</t>
  </si>
  <si>
    <t>Trần Hoàng</t>
  </si>
  <si>
    <t>23003129</t>
  </si>
  <si>
    <t>Trần Nguyễn Hoàng</t>
  </si>
  <si>
    <t>23002406</t>
  </si>
  <si>
    <t>Vân Duy</t>
  </si>
  <si>
    <t>Mạnh</t>
  </si>
  <si>
    <t>23002491</t>
  </si>
  <si>
    <t>Vi Xuân</t>
  </si>
  <si>
    <t>23003097</t>
  </si>
  <si>
    <t>Phan Đặng Thanh</t>
  </si>
  <si>
    <t>Nhật</t>
  </si>
  <si>
    <t>23003098</t>
  </si>
  <si>
    <t>Huỳnh Vĩ</t>
  </si>
  <si>
    <t>Phong</t>
  </si>
  <si>
    <t>23003099</t>
  </si>
  <si>
    <t>Nguyễn Hồ Vĩnh</t>
  </si>
  <si>
    <t>Phước</t>
  </si>
  <si>
    <t>23003100</t>
  </si>
  <si>
    <t>Huỳnh Thanh</t>
  </si>
  <si>
    <t>Quân</t>
  </si>
  <si>
    <t>23003102</t>
  </si>
  <si>
    <t>Nguyễn Võ Phước</t>
  </si>
  <si>
    <t>Sang</t>
  </si>
  <si>
    <t>23003104</t>
  </si>
  <si>
    <t>Nguyễn Hữu</t>
  </si>
  <si>
    <t>Tài</t>
  </si>
  <si>
    <t>23003105</t>
  </si>
  <si>
    <t>Nguyễn Trọng</t>
  </si>
  <si>
    <t>Tấn</t>
  </si>
  <si>
    <t>23003106</t>
  </si>
  <si>
    <t>Phạm Quốc</t>
  </si>
  <si>
    <t>Thái</t>
  </si>
  <si>
    <t>23002703</t>
  </si>
  <si>
    <t>Võ Minh</t>
  </si>
  <si>
    <t>Thi</t>
  </si>
  <si>
    <t>23003107</t>
  </si>
  <si>
    <t>Lê Bảo</t>
  </si>
  <si>
    <t>Thịnh</t>
  </si>
  <si>
    <t>23000369</t>
  </si>
  <si>
    <t>Huỳnh Đức</t>
  </si>
  <si>
    <t>Thọ</t>
  </si>
  <si>
    <t>23002788</t>
  </si>
  <si>
    <t>Nguyễn Chí</t>
  </si>
  <si>
    <t>Thông</t>
  </si>
  <si>
    <t>23002550</t>
  </si>
  <si>
    <t>Liên Tuyền</t>
  </si>
  <si>
    <t>Thuận</t>
  </si>
  <si>
    <t>23004855</t>
  </si>
  <si>
    <t>Cao Văn</t>
  </si>
  <si>
    <t>Trí</t>
  </si>
  <si>
    <t>23003109</t>
  </si>
  <si>
    <t>Chu Nguyễn Quang</t>
  </si>
  <si>
    <t>Trung</t>
  </si>
  <si>
    <t>23003110</t>
  </si>
  <si>
    <t>Đặng Thanh</t>
  </si>
  <si>
    <t>Tú</t>
  </si>
  <si>
    <t>23003111</t>
  </si>
  <si>
    <t>Trương Ngọc</t>
  </si>
  <si>
    <t>Tùng</t>
  </si>
  <si>
    <t>23003113</t>
  </si>
  <si>
    <t>Đỗ Kiến</t>
  </si>
  <si>
    <t>Tường</t>
  </si>
  <si>
    <t>23003112</t>
  </si>
  <si>
    <t>Nguyễn Mạnh</t>
  </si>
  <si>
    <t>Nguyễn Khánh</t>
  </si>
  <si>
    <t xml:space="preserve">Lớp: 23C2-CNÔ1                Sĩ số: 45         Khoa: Động lực                                                  </t>
  </si>
  <si>
    <t xml:space="preserve">     CỐ VẤN HỌC TẬP</t>
  </si>
  <si>
    <t xml:space="preserve">    Nguyễn Thị Bảo Trân</t>
  </si>
  <si>
    <t>PHÒNG TTGD - QHDN                QUẢN LÝ SV</t>
  </si>
  <si>
    <t>TP. Hồ Chí Minh, ngày .. tháng .. Năm ...</t>
  </si>
  <si>
    <r>
      <t>Học kỳ: II Năm học: 2023 - 2024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</si>
</sst>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9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i/>
      <sz val="11"/>
      <color theme="1"/>
      <name val="Times New Roman"/>
      <family val="1"/>
    </font>
    <font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79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/>
    <xf numFmtId="0" fontId="11" fillId="0" borderId="0" xfId="0" applyFo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21" fillId="0" borderId="0" xfId="0" applyFont="1"/>
    <xf numFmtId="0" fontId="22" fillId="0" borderId="0" xfId="0" applyFont="1" applyAlignment="1">
      <alignment vertical="justify"/>
    </xf>
    <xf numFmtId="0" fontId="22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23" fillId="0" borderId="12" xfId="0" quotePrefix="1" applyFont="1" applyBorder="1" applyAlignment="1">
      <alignment horizontal="center" vertical="center" wrapText="1"/>
    </xf>
    <xf numFmtId="0" fontId="23" fillId="0" borderId="13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2" fontId="18" fillId="0" borderId="19" xfId="0" applyNumberFormat="1" applyFont="1" applyBorder="1" applyAlignment="1">
      <alignment horizontal="right" vertical="center"/>
    </xf>
    <xf numFmtId="2" fontId="23" fillId="0" borderId="0" xfId="0" applyNumberFormat="1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2" fontId="18" fillId="0" borderId="0" xfId="0" applyNumberFormat="1" applyFont="1" applyAlignment="1">
      <alignment horizontal="right" vertical="center"/>
    </xf>
    <xf numFmtId="0" fontId="9" fillId="0" borderId="2" xfId="0" applyFont="1" applyBorder="1"/>
    <xf numFmtId="0" fontId="9" fillId="0" borderId="0" xfId="0" applyFont="1" applyAlignment="1">
      <alignment horizontal="center" vertical="center"/>
    </xf>
    <xf numFmtId="0" fontId="24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23" fillId="0" borderId="12" xfId="0" quotePrefix="1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vertical="center" wrapText="1"/>
    </xf>
    <xf numFmtId="0" fontId="23" fillId="0" borderId="9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4" fontId="17" fillId="0" borderId="2" xfId="0" applyNumberFormat="1" applyFont="1" applyFill="1" applyBorder="1" applyAlignment="1">
      <alignment horizontal="center" vertical="center"/>
    </xf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2" fontId="27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19" fillId="0" borderId="0" xfId="0" applyFont="1"/>
    <xf numFmtId="4" fontId="17" fillId="2" borderId="20" xfId="0" applyNumberFormat="1" applyFont="1" applyFill="1" applyBorder="1" applyAlignment="1">
      <alignment horizontal="center" vertic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4</xdr:row>
      <xdr:rowOff>0</xdr:rowOff>
    </xdr:from>
    <xdr:to>
      <xdr:col>2</xdr:col>
      <xdr:colOff>838200</xdr:colOff>
      <xdr:row>4</xdr:row>
      <xdr:rowOff>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123950" y="8191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400050</xdr:colOff>
      <xdr:row>2</xdr:row>
      <xdr:rowOff>200025</xdr:rowOff>
    </xdr:from>
    <xdr:to>
      <xdr:col>8</xdr:col>
      <xdr:colOff>325755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1814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5"/>
  <sheetViews>
    <sheetView tabSelected="1" view="pageBreakPreview" zoomScaleNormal="100" zoomScaleSheetLayoutView="100" workbookViewId="0">
      <selection activeCell="F26" sqref="F26"/>
    </sheetView>
  </sheetViews>
  <sheetFormatPr defaultColWidth="9" defaultRowHeight="15"/>
  <cols>
    <col min="1" max="1" width="5.125" style="3" customWidth="1"/>
    <col min="2" max="2" width="10.625" style="3" customWidth="1"/>
    <col min="3" max="3" width="18.125" style="3" customWidth="1"/>
    <col min="4" max="4" width="7.625" style="3" customWidth="1"/>
    <col min="5" max="5" width="7" style="3" customWidth="1"/>
    <col min="6" max="6" width="7.875" style="3" customWidth="1"/>
    <col min="7" max="7" width="6.5" style="3" customWidth="1"/>
    <col min="8" max="8" width="7.625" style="3" customWidth="1"/>
    <col min="9" max="9" width="17.375" style="3" customWidth="1"/>
    <col min="10" max="16384" width="9" style="3"/>
  </cols>
  <sheetData>
    <row r="1" spans="1:20" ht="15" customHeight="1">
      <c r="I1" s="12" t="s">
        <v>2</v>
      </c>
    </row>
    <row r="2" spans="1:20" ht="17.100000000000001" customHeight="1">
      <c r="A2" s="44" t="s">
        <v>3</v>
      </c>
      <c r="B2" s="44"/>
      <c r="C2" s="44"/>
      <c r="D2" s="44"/>
      <c r="E2" s="45" t="s">
        <v>4</v>
      </c>
      <c r="F2" s="45"/>
      <c r="G2" s="45"/>
      <c r="H2" s="45"/>
      <c r="I2" s="45"/>
    </row>
    <row r="3" spans="1:20" ht="17.100000000000001" customHeight="1">
      <c r="A3" s="45" t="s">
        <v>5</v>
      </c>
      <c r="B3" s="45"/>
      <c r="C3" s="45"/>
      <c r="D3" s="45"/>
      <c r="E3" s="46" t="s">
        <v>6</v>
      </c>
      <c r="F3" s="46"/>
      <c r="G3" s="46"/>
      <c r="H3" s="46"/>
      <c r="I3" s="46"/>
    </row>
    <row r="4" spans="1:20" ht="17.100000000000001" customHeight="1">
      <c r="A4" s="45" t="s">
        <v>7</v>
      </c>
      <c r="B4" s="45"/>
      <c r="C4" s="45"/>
      <c r="D4" s="45"/>
      <c r="E4" s="39"/>
      <c r="F4" s="39"/>
      <c r="G4" s="39"/>
      <c r="H4" s="39"/>
      <c r="I4" s="39"/>
    </row>
    <row r="5" spans="1:20" s="13" customFormat="1" ht="12" customHeight="1">
      <c r="A5" s="47"/>
      <c r="B5" s="47"/>
      <c r="C5" s="47"/>
      <c r="D5" s="47"/>
    </row>
    <row r="6" spans="1:20" ht="24.95" customHeight="1">
      <c r="A6" s="48" t="s">
        <v>8</v>
      </c>
      <c r="B6" s="48"/>
      <c r="C6" s="48"/>
      <c r="D6" s="48"/>
      <c r="E6" s="48"/>
      <c r="F6" s="48"/>
      <c r="G6" s="48"/>
      <c r="H6" s="48"/>
      <c r="I6" s="48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6" customFormat="1" ht="20.100000000000001" customHeight="1">
      <c r="A7" s="48" t="s">
        <v>156</v>
      </c>
      <c r="B7" s="48"/>
      <c r="C7" s="48"/>
      <c r="D7" s="48"/>
      <c r="E7" s="48"/>
      <c r="F7" s="48"/>
      <c r="G7" s="48"/>
      <c r="H7" s="48"/>
      <c r="I7" s="48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s="6" customFormat="1" ht="30" customHeight="1">
      <c r="A8" s="49" t="s">
        <v>151</v>
      </c>
      <c r="B8" s="49"/>
      <c r="C8" s="49"/>
      <c r="D8" s="49"/>
      <c r="E8" s="49"/>
      <c r="F8" s="49"/>
      <c r="G8" s="49"/>
      <c r="H8" s="49"/>
      <c r="I8" s="49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2" hidden="1" customHeight="1">
      <c r="A9" s="15"/>
      <c r="B9" s="15"/>
      <c r="C9" s="15"/>
      <c r="D9" s="15"/>
      <c r="E9" s="15"/>
      <c r="F9" s="15"/>
      <c r="G9" s="15"/>
      <c r="H9" s="15"/>
      <c r="I9" s="1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7" customFormat="1" ht="18" customHeight="1">
      <c r="A10" s="50" t="s">
        <v>0</v>
      </c>
      <c r="B10" s="50" t="s">
        <v>9</v>
      </c>
      <c r="C10" s="53" t="s">
        <v>10</v>
      </c>
      <c r="D10" s="54"/>
      <c r="E10" s="57" t="s">
        <v>11</v>
      </c>
      <c r="F10" s="58"/>
      <c r="G10" s="57" t="s">
        <v>12</v>
      </c>
      <c r="H10" s="58"/>
      <c r="I10" s="59" t="s">
        <v>1</v>
      </c>
    </row>
    <row r="11" spans="1:20" s="7" customFormat="1" ht="30" customHeight="1">
      <c r="A11" s="51"/>
      <c r="B11" s="52"/>
      <c r="C11" s="55"/>
      <c r="D11" s="56"/>
      <c r="E11" s="16" t="s">
        <v>13</v>
      </c>
      <c r="F11" s="16" t="s">
        <v>14</v>
      </c>
      <c r="G11" s="16" t="s">
        <v>13</v>
      </c>
      <c r="H11" s="16" t="s">
        <v>14</v>
      </c>
      <c r="I11" s="51"/>
    </row>
    <row r="12" spans="1:20" s="7" customFormat="1" ht="20.100000000000001" customHeight="1">
      <c r="A12" s="11">
        <v>1</v>
      </c>
      <c r="B12" s="17" t="s">
        <v>26</v>
      </c>
      <c r="C12" s="18" t="s">
        <v>27</v>
      </c>
      <c r="D12" s="19" t="s">
        <v>28</v>
      </c>
      <c r="E12" s="11">
        <v>56</v>
      </c>
      <c r="F12" s="20" t="str">
        <f>IF(AND(E12&gt;=90),"Xuất sắc",IF(AND(E12&gt;=80),"Tốt",IF(AND(E12&gt;=70),"Khá",IF(AND(E12&gt;=60),"TB",IF(AND(E12&gt;=50),"TB",IF(AND(E12&lt;50),IF(AND(E12&gt;0),"Yếu",IF(AND(E12=0),"Không XL"," "))))))))</f>
        <v>TB</v>
      </c>
      <c r="G12" s="11">
        <v>56</v>
      </c>
      <c r="H12" s="20" t="str">
        <f t="shared" ref="F12:H55" si="0">IF(AND(G12&gt;=90),"Xuất sắc",IF(AND(G12&gt;=80),"Tốt",IF(AND(G12&gt;=70),"Khá",IF(AND(G12&gt;=60),"TB",IF(AND(G12&gt;=50),"TB",IF(AND(G12&lt;50),IF(AND(G12&gt;0),"Yếu",IF(AND(G12=0),"Không XL"," "))))))))</f>
        <v>TB</v>
      </c>
      <c r="I12" s="21"/>
    </row>
    <row r="13" spans="1:20" s="7" customFormat="1" ht="20.100000000000001" customHeight="1">
      <c r="A13" s="11">
        <v>2</v>
      </c>
      <c r="B13" s="17" t="s">
        <v>29</v>
      </c>
      <c r="C13" s="18" t="s">
        <v>30</v>
      </c>
      <c r="D13" s="19" t="s">
        <v>31</v>
      </c>
      <c r="E13" s="11"/>
      <c r="F13" s="20" t="str">
        <f t="shared" si="0"/>
        <v>Không XL</v>
      </c>
      <c r="G13" s="11"/>
      <c r="H13" s="20" t="str">
        <f t="shared" si="0"/>
        <v>Không XL</v>
      </c>
      <c r="I13" s="21"/>
    </row>
    <row r="14" spans="1:20" s="7" customFormat="1" ht="20.100000000000001" customHeight="1">
      <c r="A14" s="11">
        <v>3</v>
      </c>
      <c r="B14" s="17" t="s">
        <v>32</v>
      </c>
      <c r="C14" s="18" t="s">
        <v>33</v>
      </c>
      <c r="D14" s="19" t="s">
        <v>34</v>
      </c>
      <c r="E14" s="11">
        <v>62</v>
      </c>
      <c r="F14" s="20" t="str">
        <f t="shared" si="0"/>
        <v>TB</v>
      </c>
      <c r="G14" s="11">
        <v>61</v>
      </c>
      <c r="H14" s="20" t="str">
        <f t="shared" si="0"/>
        <v>TB</v>
      </c>
      <c r="I14" s="21"/>
    </row>
    <row r="15" spans="1:20" s="7" customFormat="1" ht="20.100000000000001" customHeight="1">
      <c r="A15" s="11">
        <v>4</v>
      </c>
      <c r="B15" s="17" t="s">
        <v>35</v>
      </c>
      <c r="C15" s="18" t="s">
        <v>36</v>
      </c>
      <c r="D15" s="19" t="s">
        <v>37</v>
      </c>
      <c r="E15" s="11">
        <v>59</v>
      </c>
      <c r="F15" s="20" t="str">
        <f t="shared" si="0"/>
        <v>TB</v>
      </c>
      <c r="G15" s="11">
        <v>59</v>
      </c>
      <c r="H15" s="20" t="str">
        <f t="shared" si="0"/>
        <v>TB</v>
      </c>
      <c r="I15" s="8"/>
    </row>
    <row r="16" spans="1:20" s="7" customFormat="1" ht="20.100000000000001" customHeight="1">
      <c r="A16" s="11">
        <v>5</v>
      </c>
      <c r="B16" s="17" t="s">
        <v>38</v>
      </c>
      <c r="C16" s="18" t="s">
        <v>39</v>
      </c>
      <c r="D16" s="19" t="s">
        <v>40</v>
      </c>
      <c r="E16" s="11">
        <v>58</v>
      </c>
      <c r="F16" s="20" t="str">
        <f t="shared" si="0"/>
        <v>TB</v>
      </c>
      <c r="G16" s="11">
        <v>58</v>
      </c>
      <c r="H16" s="20" t="str">
        <f t="shared" si="0"/>
        <v>TB</v>
      </c>
      <c r="I16" s="8"/>
    </row>
    <row r="17" spans="1:9" s="7" customFormat="1" ht="20.100000000000001" customHeight="1">
      <c r="A17" s="11">
        <v>6</v>
      </c>
      <c r="B17" s="17" t="s">
        <v>41</v>
      </c>
      <c r="C17" s="18" t="s">
        <v>42</v>
      </c>
      <c r="D17" s="19" t="s">
        <v>40</v>
      </c>
      <c r="E17" s="11">
        <v>61</v>
      </c>
      <c r="F17" s="20" t="str">
        <f t="shared" si="0"/>
        <v>TB</v>
      </c>
      <c r="G17" s="11">
        <v>60</v>
      </c>
      <c r="H17" s="20" t="str">
        <f t="shared" si="0"/>
        <v>TB</v>
      </c>
      <c r="I17" s="8"/>
    </row>
    <row r="18" spans="1:9" s="7" customFormat="1" ht="20.100000000000001" customHeight="1">
      <c r="A18" s="11">
        <v>7</v>
      </c>
      <c r="B18" s="17" t="s">
        <v>43</v>
      </c>
      <c r="C18" s="18" t="s">
        <v>44</v>
      </c>
      <c r="D18" s="19" t="s">
        <v>40</v>
      </c>
      <c r="E18" s="11">
        <v>61</v>
      </c>
      <c r="F18" s="20" t="str">
        <f t="shared" si="0"/>
        <v>TB</v>
      </c>
      <c r="G18" s="11">
        <v>61</v>
      </c>
      <c r="H18" s="20" t="str">
        <f t="shared" si="0"/>
        <v>TB</v>
      </c>
      <c r="I18" s="8"/>
    </row>
    <row r="19" spans="1:9" s="7" customFormat="1" ht="20.100000000000001" customHeight="1">
      <c r="A19" s="11">
        <v>8</v>
      </c>
      <c r="B19" s="17" t="s">
        <v>45</v>
      </c>
      <c r="C19" s="18" t="s">
        <v>46</v>
      </c>
      <c r="D19" s="19" t="s">
        <v>47</v>
      </c>
      <c r="E19" s="11">
        <v>58</v>
      </c>
      <c r="F19" s="20" t="str">
        <f t="shared" si="0"/>
        <v>TB</v>
      </c>
      <c r="G19" s="11">
        <v>57</v>
      </c>
      <c r="H19" s="20" t="str">
        <f t="shared" si="0"/>
        <v>TB</v>
      </c>
      <c r="I19" s="8"/>
    </row>
    <row r="20" spans="1:9" s="7" customFormat="1" ht="20.100000000000001" customHeight="1">
      <c r="A20" s="11">
        <v>9</v>
      </c>
      <c r="B20" s="17" t="s">
        <v>48</v>
      </c>
      <c r="C20" s="18" t="s">
        <v>49</v>
      </c>
      <c r="D20" s="19" t="s">
        <v>50</v>
      </c>
      <c r="E20" s="11">
        <v>62</v>
      </c>
      <c r="F20" s="20" t="str">
        <f t="shared" si="0"/>
        <v>TB</v>
      </c>
      <c r="G20" s="11">
        <v>62</v>
      </c>
      <c r="H20" s="20" t="str">
        <f t="shared" si="0"/>
        <v>TB</v>
      </c>
      <c r="I20" s="21"/>
    </row>
    <row r="21" spans="1:9" s="7" customFormat="1" ht="20.100000000000001" customHeight="1">
      <c r="A21" s="11">
        <v>10</v>
      </c>
      <c r="B21" s="17" t="s">
        <v>51</v>
      </c>
      <c r="C21" s="18" t="s">
        <v>52</v>
      </c>
      <c r="D21" s="19" t="s">
        <v>53</v>
      </c>
      <c r="E21" s="11">
        <v>52</v>
      </c>
      <c r="F21" s="20" t="str">
        <f t="shared" si="0"/>
        <v>TB</v>
      </c>
      <c r="G21" s="11">
        <v>52</v>
      </c>
      <c r="H21" s="20" t="str">
        <f t="shared" si="0"/>
        <v>TB</v>
      </c>
      <c r="I21" s="21"/>
    </row>
    <row r="22" spans="1:9" s="7" customFormat="1" ht="20.100000000000001" customHeight="1">
      <c r="A22" s="11">
        <v>11</v>
      </c>
      <c r="B22" s="17" t="s">
        <v>54</v>
      </c>
      <c r="C22" s="18" t="s">
        <v>55</v>
      </c>
      <c r="D22" s="19" t="s">
        <v>56</v>
      </c>
      <c r="E22" s="11">
        <v>61</v>
      </c>
      <c r="F22" s="20" t="str">
        <f t="shared" si="0"/>
        <v>TB</v>
      </c>
      <c r="G22" s="11">
        <v>60</v>
      </c>
      <c r="H22" s="20" t="str">
        <f t="shared" si="0"/>
        <v>TB</v>
      </c>
      <c r="I22" s="21"/>
    </row>
    <row r="23" spans="1:9" s="7" customFormat="1" ht="20.100000000000001" customHeight="1">
      <c r="A23" s="11">
        <v>12</v>
      </c>
      <c r="B23" s="17" t="s">
        <v>57</v>
      </c>
      <c r="C23" s="18" t="s">
        <v>58</v>
      </c>
      <c r="D23" s="19" t="s">
        <v>59</v>
      </c>
      <c r="E23" s="11">
        <v>64</v>
      </c>
      <c r="F23" s="20" t="str">
        <f t="shared" si="0"/>
        <v>TB</v>
      </c>
      <c r="G23" s="11">
        <v>63</v>
      </c>
      <c r="H23" s="20" t="str">
        <f t="shared" si="0"/>
        <v>TB</v>
      </c>
      <c r="I23" s="8"/>
    </row>
    <row r="24" spans="1:9" s="7" customFormat="1" ht="20.100000000000001" customHeight="1">
      <c r="A24" s="11">
        <v>13</v>
      </c>
      <c r="B24" s="17" t="s">
        <v>60</v>
      </c>
      <c r="C24" s="18" t="s">
        <v>61</v>
      </c>
      <c r="D24" s="19" t="s">
        <v>62</v>
      </c>
      <c r="E24" s="11">
        <v>73</v>
      </c>
      <c r="F24" s="20" t="str">
        <f t="shared" si="0"/>
        <v>Khá</v>
      </c>
      <c r="G24" s="11">
        <v>72</v>
      </c>
      <c r="H24" s="20" t="str">
        <f t="shared" si="0"/>
        <v>Khá</v>
      </c>
      <c r="I24" s="8"/>
    </row>
    <row r="25" spans="1:9" s="7" customFormat="1" ht="20.100000000000001" customHeight="1">
      <c r="A25" s="11">
        <v>14</v>
      </c>
      <c r="B25" s="17" t="s">
        <v>63</v>
      </c>
      <c r="C25" s="18" t="s">
        <v>64</v>
      </c>
      <c r="D25" s="19" t="s">
        <v>62</v>
      </c>
      <c r="E25" s="11">
        <v>55</v>
      </c>
      <c r="F25" s="20" t="str">
        <f t="shared" si="0"/>
        <v>TB</v>
      </c>
      <c r="G25" s="11">
        <v>54</v>
      </c>
      <c r="H25" s="20" t="str">
        <f t="shared" si="0"/>
        <v>TB</v>
      </c>
      <c r="I25" s="8"/>
    </row>
    <row r="26" spans="1:9" s="7" customFormat="1" ht="20.100000000000001" customHeight="1">
      <c r="A26" s="11">
        <v>15</v>
      </c>
      <c r="B26" s="17" t="s">
        <v>65</v>
      </c>
      <c r="C26" s="18" t="s">
        <v>66</v>
      </c>
      <c r="D26" s="19" t="s">
        <v>67</v>
      </c>
      <c r="E26" s="11">
        <v>78</v>
      </c>
      <c r="F26" s="20" t="str">
        <f t="shared" si="0"/>
        <v>Khá</v>
      </c>
      <c r="G26" s="11">
        <v>76</v>
      </c>
      <c r="H26" s="20" t="str">
        <f t="shared" si="0"/>
        <v>Khá</v>
      </c>
      <c r="I26" s="8"/>
    </row>
    <row r="27" spans="1:9" s="7" customFormat="1" ht="20.100000000000001" customHeight="1">
      <c r="A27" s="11">
        <v>16</v>
      </c>
      <c r="B27" s="17" t="s">
        <v>68</v>
      </c>
      <c r="C27" s="18" t="s">
        <v>69</v>
      </c>
      <c r="D27" s="19" t="s">
        <v>70</v>
      </c>
      <c r="E27" s="11">
        <v>69</v>
      </c>
      <c r="F27" s="20" t="str">
        <f t="shared" si="0"/>
        <v>TB</v>
      </c>
      <c r="G27" s="11">
        <v>68</v>
      </c>
      <c r="H27" s="20" t="str">
        <f t="shared" si="0"/>
        <v>TB</v>
      </c>
      <c r="I27" s="8"/>
    </row>
    <row r="28" spans="1:9" s="7" customFormat="1" ht="20.100000000000001" customHeight="1">
      <c r="A28" s="11">
        <v>17</v>
      </c>
      <c r="B28" s="17" t="s">
        <v>71</v>
      </c>
      <c r="C28" s="18" t="s">
        <v>72</v>
      </c>
      <c r="D28" s="19" t="s">
        <v>70</v>
      </c>
      <c r="E28" s="11">
        <v>60</v>
      </c>
      <c r="F28" s="20" t="str">
        <f t="shared" si="0"/>
        <v>TB</v>
      </c>
      <c r="G28" s="11">
        <v>59</v>
      </c>
      <c r="H28" s="20" t="str">
        <f t="shared" si="0"/>
        <v>TB</v>
      </c>
      <c r="I28" s="8"/>
    </row>
    <row r="29" spans="1:9" s="7" customFormat="1" ht="20.100000000000001" customHeight="1">
      <c r="A29" s="11">
        <v>18</v>
      </c>
      <c r="B29" s="17" t="s">
        <v>73</v>
      </c>
      <c r="C29" s="18" t="s">
        <v>74</v>
      </c>
      <c r="D29" s="19" t="s">
        <v>61</v>
      </c>
      <c r="E29" s="11">
        <v>65</v>
      </c>
      <c r="F29" s="20" t="str">
        <f t="shared" si="0"/>
        <v>TB</v>
      </c>
      <c r="G29" s="11">
        <v>65</v>
      </c>
      <c r="H29" s="20" t="str">
        <f t="shared" si="0"/>
        <v>TB</v>
      </c>
      <c r="I29" s="8"/>
    </row>
    <row r="30" spans="1:9" s="7" customFormat="1" ht="20.100000000000001" customHeight="1">
      <c r="A30" s="11">
        <v>19</v>
      </c>
      <c r="B30" s="17" t="s">
        <v>75</v>
      </c>
      <c r="C30" s="18" t="s">
        <v>76</v>
      </c>
      <c r="D30" s="19" t="s">
        <v>61</v>
      </c>
      <c r="E30" s="11"/>
      <c r="F30" s="20" t="str">
        <f t="shared" si="0"/>
        <v>Không XL</v>
      </c>
      <c r="G30" s="11"/>
      <c r="H30" s="20" t="str">
        <f t="shared" si="0"/>
        <v>Không XL</v>
      </c>
      <c r="I30" s="8"/>
    </row>
    <row r="31" spans="1:9" s="7" customFormat="1" ht="20.100000000000001" customHeight="1">
      <c r="A31" s="11">
        <v>20</v>
      </c>
      <c r="B31" s="17" t="s">
        <v>77</v>
      </c>
      <c r="C31" s="18" t="s">
        <v>78</v>
      </c>
      <c r="D31" s="19" t="s">
        <v>79</v>
      </c>
      <c r="E31" s="11">
        <v>71</v>
      </c>
      <c r="F31" s="20" t="str">
        <f t="shared" si="0"/>
        <v>Khá</v>
      </c>
      <c r="G31" s="11">
        <v>70</v>
      </c>
      <c r="H31" s="20" t="str">
        <f t="shared" si="0"/>
        <v>Khá</v>
      </c>
      <c r="I31" s="21"/>
    </row>
    <row r="32" spans="1:9" s="7" customFormat="1" ht="20.100000000000001" customHeight="1">
      <c r="A32" s="11">
        <v>21</v>
      </c>
      <c r="B32" s="17" t="s">
        <v>80</v>
      </c>
      <c r="C32" s="18" t="s">
        <v>81</v>
      </c>
      <c r="D32" s="19" t="s">
        <v>79</v>
      </c>
      <c r="E32" s="11">
        <v>22</v>
      </c>
      <c r="F32" s="20" t="str">
        <f t="shared" si="0"/>
        <v>Yếu</v>
      </c>
      <c r="G32" s="11">
        <v>50</v>
      </c>
      <c r="H32" s="20" t="str">
        <f t="shared" si="0"/>
        <v>TB</v>
      </c>
      <c r="I32" s="8"/>
    </row>
    <row r="33" spans="1:9" s="7" customFormat="1" ht="20.100000000000001" customHeight="1">
      <c r="A33" s="11">
        <v>22</v>
      </c>
      <c r="B33" s="17" t="s">
        <v>82</v>
      </c>
      <c r="C33" s="18" t="s">
        <v>83</v>
      </c>
      <c r="D33" s="19" t="s">
        <v>84</v>
      </c>
      <c r="E33" s="11">
        <v>64</v>
      </c>
      <c r="F33" s="20" t="str">
        <f t="shared" si="0"/>
        <v>TB</v>
      </c>
      <c r="G33" s="11">
        <v>64</v>
      </c>
      <c r="H33" s="20" t="str">
        <f t="shared" si="0"/>
        <v>TB</v>
      </c>
      <c r="I33" s="8"/>
    </row>
    <row r="34" spans="1:9" s="7" customFormat="1" ht="20.100000000000001" customHeight="1">
      <c r="A34" s="11">
        <v>23</v>
      </c>
      <c r="B34" s="17" t="s">
        <v>85</v>
      </c>
      <c r="C34" s="18" t="s">
        <v>86</v>
      </c>
      <c r="D34" s="19" t="s">
        <v>84</v>
      </c>
      <c r="E34" s="11">
        <v>18</v>
      </c>
      <c r="F34" s="20" t="str">
        <f t="shared" si="0"/>
        <v>Yếu</v>
      </c>
      <c r="G34" s="11">
        <v>50</v>
      </c>
      <c r="H34" s="20" t="str">
        <f t="shared" si="0"/>
        <v>TB</v>
      </c>
      <c r="I34" s="8"/>
    </row>
    <row r="35" spans="1:9" s="7" customFormat="1" ht="20.100000000000001" customHeight="1">
      <c r="A35" s="11">
        <v>24</v>
      </c>
      <c r="B35" s="17" t="s">
        <v>87</v>
      </c>
      <c r="C35" s="18" t="s">
        <v>88</v>
      </c>
      <c r="D35" s="19" t="s">
        <v>84</v>
      </c>
      <c r="E35" s="11">
        <v>54</v>
      </c>
      <c r="F35" s="20" t="str">
        <f t="shared" si="0"/>
        <v>TB</v>
      </c>
      <c r="G35" s="11">
        <v>53</v>
      </c>
      <c r="H35" s="20" t="str">
        <f t="shared" si="0"/>
        <v>TB</v>
      </c>
      <c r="I35" s="8"/>
    </row>
    <row r="36" spans="1:9" s="7" customFormat="1" ht="20.100000000000001" customHeight="1">
      <c r="A36" s="11">
        <v>25</v>
      </c>
      <c r="B36" s="17" t="s">
        <v>89</v>
      </c>
      <c r="C36" s="18" t="s">
        <v>90</v>
      </c>
      <c r="D36" s="19" t="s">
        <v>91</v>
      </c>
      <c r="E36" s="11">
        <v>52</v>
      </c>
      <c r="F36" s="20" t="str">
        <f t="shared" si="0"/>
        <v>TB</v>
      </c>
      <c r="G36" s="11">
        <v>40</v>
      </c>
      <c r="H36" s="20" t="str">
        <f t="shared" si="0"/>
        <v>Yếu</v>
      </c>
      <c r="I36" s="8"/>
    </row>
    <row r="37" spans="1:9" s="7" customFormat="1" ht="20.100000000000001" customHeight="1">
      <c r="A37" s="11">
        <v>26</v>
      </c>
      <c r="B37" s="17" t="s">
        <v>92</v>
      </c>
      <c r="C37" s="18" t="s">
        <v>93</v>
      </c>
      <c r="D37" s="19" t="s">
        <v>91</v>
      </c>
      <c r="E37" s="11"/>
      <c r="F37" s="20" t="str">
        <f t="shared" si="0"/>
        <v>Không XL</v>
      </c>
      <c r="G37" s="11"/>
      <c r="H37" s="20" t="str">
        <f t="shared" si="0"/>
        <v>Không XL</v>
      </c>
      <c r="I37" s="8"/>
    </row>
    <row r="38" spans="1:9" s="7" customFormat="1" ht="20.100000000000001" customHeight="1">
      <c r="A38" s="11">
        <v>27</v>
      </c>
      <c r="B38" s="17" t="s">
        <v>94</v>
      </c>
      <c r="C38" s="18" t="s">
        <v>95</v>
      </c>
      <c r="D38" s="19" t="s">
        <v>96</v>
      </c>
      <c r="E38" s="11">
        <v>81</v>
      </c>
      <c r="F38" s="20" t="str">
        <f t="shared" si="0"/>
        <v>Tốt</v>
      </c>
      <c r="G38" s="11">
        <v>81</v>
      </c>
      <c r="H38" s="20" t="str">
        <f t="shared" si="0"/>
        <v>Tốt</v>
      </c>
      <c r="I38" s="21"/>
    </row>
    <row r="39" spans="1:9" s="7" customFormat="1" ht="20.100000000000001" customHeight="1">
      <c r="A39" s="11">
        <v>28</v>
      </c>
      <c r="B39" s="17" t="s">
        <v>97</v>
      </c>
      <c r="C39" s="18" t="s">
        <v>98</v>
      </c>
      <c r="D39" s="19" t="s">
        <v>99</v>
      </c>
      <c r="E39" s="11">
        <v>68</v>
      </c>
      <c r="F39" s="20" t="str">
        <f t="shared" si="0"/>
        <v>TB</v>
      </c>
      <c r="G39" s="11">
        <v>67</v>
      </c>
      <c r="H39" s="20" t="str">
        <f t="shared" si="0"/>
        <v>TB</v>
      </c>
      <c r="I39" s="8"/>
    </row>
    <row r="40" spans="1:9" s="7" customFormat="1" ht="20.100000000000001" customHeight="1">
      <c r="A40" s="11">
        <v>29</v>
      </c>
      <c r="B40" s="17" t="s">
        <v>100</v>
      </c>
      <c r="C40" s="18" t="s">
        <v>101</v>
      </c>
      <c r="D40" s="19" t="s">
        <v>102</v>
      </c>
      <c r="E40" s="11">
        <v>55</v>
      </c>
      <c r="F40" s="20" t="str">
        <f t="shared" si="0"/>
        <v>TB</v>
      </c>
      <c r="G40" s="11">
        <v>54</v>
      </c>
      <c r="H40" s="20" t="str">
        <f t="shared" si="0"/>
        <v>TB</v>
      </c>
      <c r="I40" s="21"/>
    </row>
    <row r="41" spans="1:9" s="7" customFormat="1" ht="20.100000000000001" customHeight="1">
      <c r="A41" s="11">
        <v>30</v>
      </c>
      <c r="B41" s="17" t="s">
        <v>103</v>
      </c>
      <c r="C41" s="18" t="s">
        <v>104</v>
      </c>
      <c r="D41" s="19" t="s">
        <v>105</v>
      </c>
      <c r="E41" s="11">
        <v>59</v>
      </c>
      <c r="F41" s="20" t="str">
        <f t="shared" si="0"/>
        <v>TB</v>
      </c>
      <c r="G41" s="11">
        <v>58</v>
      </c>
      <c r="H41" s="20" t="str">
        <f t="shared" si="0"/>
        <v>TB</v>
      </c>
      <c r="I41" s="21"/>
    </row>
    <row r="42" spans="1:9" s="7" customFormat="1" ht="20.100000000000001" customHeight="1">
      <c r="A42" s="11">
        <v>31</v>
      </c>
      <c r="B42" s="17" t="s">
        <v>106</v>
      </c>
      <c r="C42" s="18" t="s">
        <v>107</v>
      </c>
      <c r="D42" s="19" t="s">
        <v>108</v>
      </c>
      <c r="E42" s="11">
        <v>53</v>
      </c>
      <c r="F42" s="20" t="str">
        <f t="shared" si="0"/>
        <v>TB</v>
      </c>
      <c r="G42" s="11">
        <v>52</v>
      </c>
      <c r="H42" s="20" t="str">
        <f t="shared" si="0"/>
        <v>TB</v>
      </c>
      <c r="I42" s="21"/>
    </row>
    <row r="43" spans="1:9" s="7" customFormat="1" ht="20.100000000000001" customHeight="1">
      <c r="A43" s="11">
        <v>32</v>
      </c>
      <c r="B43" s="17" t="s">
        <v>109</v>
      </c>
      <c r="C43" s="18" t="s">
        <v>110</v>
      </c>
      <c r="D43" s="19" t="s">
        <v>111</v>
      </c>
      <c r="E43" s="11">
        <v>64</v>
      </c>
      <c r="F43" s="20" t="str">
        <f t="shared" si="0"/>
        <v>TB</v>
      </c>
      <c r="G43" s="11">
        <v>63</v>
      </c>
      <c r="H43" s="20" t="str">
        <f t="shared" si="0"/>
        <v>TB</v>
      </c>
      <c r="I43" s="8"/>
    </row>
    <row r="44" spans="1:9" s="7" customFormat="1" ht="20.100000000000001" customHeight="1">
      <c r="A44" s="11">
        <v>33</v>
      </c>
      <c r="B44" s="17" t="s">
        <v>112</v>
      </c>
      <c r="C44" s="18" t="s">
        <v>113</v>
      </c>
      <c r="D44" s="19" t="s">
        <v>114</v>
      </c>
      <c r="E44" s="11">
        <v>66</v>
      </c>
      <c r="F44" s="20" t="str">
        <f t="shared" si="0"/>
        <v>TB</v>
      </c>
      <c r="G44" s="11">
        <v>65</v>
      </c>
      <c r="H44" s="20" t="str">
        <f t="shared" si="0"/>
        <v>TB</v>
      </c>
      <c r="I44" s="8"/>
    </row>
    <row r="45" spans="1:9" s="7" customFormat="1" ht="20.100000000000001" customHeight="1">
      <c r="A45" s="11">
        <v>34</v>
      </c>
      <c r="B45" s="17" t="s">
        <v>115</v>
      </c>
      <c r="C45" s="18" t="s">
        <v>116</v>
      </c>
      <c r="D45" s="19" t="s">
        <v>117</v>
      </c>
      <c r="E45" s="11">
        <v>57</v>
      </c>
      <c r="F45" s="20" t="str">
        <f t="shared" si="0"/>
        <v>TB</v>
      </c>
      <c r="G45" s="11">
        <v>57</v>
      </c>
      <c r="H45" s="20" t="str">
        <f t="shared" si="0"/>
        <v>TB</v>
      </c>
      <c r="I45" s="8"/>
    </row>
    <row r="46" spans="1:9" s="7" customFormat="1" ht="20.100000000000001" customHeight="1">
      <c r="A46" s="11">
        <v>35</v>
      </c>
      <c r="B46" s="17" t="s">
        <v>118</v>
      </c>
      <c r="C46" s="18" t="s">
        <v>119</v>
      </c>
      <c r="D46" s="19" t="s">
        <v>120</v>
      </c>
      <c r="E46" s="11">
        <v>54</v>
      </c>
      <c r="F46" s="20" t="str">
        <f t="shared" si="0"/>
        <v>TB</v>
      </c>
      <c r="G46" s="11">
        <v>53</v>
      </c>
      <c r="H46" s="20" t="str">
        <f t="shared" si="0"/>
        <v>TB</v>
      </c>
      <c r="I46" s="8"/>
    </row>
    <row r="47" spans="1:9" s="7" customFormat="1" ht="20.100000000000001" customHeight="1">
      <c r="A47" s="11">
        <v>36</v>
      </c>
      <c r="B47" s="17" t="s">
        <v>121</v>
      </c>
      <c r="C47" s="18" t="s">
        <v>122</v>
      </c>
      <c r="D47" s="19" t="s">
        <v>123</v>
      </c>
      <c r="E47" s="11">
        <v>57</v>
      </c>
      <c r="F47" s="20" t="str">
        <f t="shared" si="0"/>
        <v>TB</v>
      </c>
      <c r="G47" s="11">
        <v>56</v>
      </c>
      <c r="H47" s="20" t="str">
        <f t="shared" si="0"/>
        <v>TB</v>
      </c>
      <c r="I47" s="8"/>
    </row>
    <row r="48" spans="1:9" s="7" customFormat="1" ht="20.100000000000001" customHeight="1">
      <c r="A48" s="11">
        <v>37</v>
      </c>
      <c r="B48" s="66" t="s">
        <v>124</v>
      </c>
      <c r="C48" s="67" t="s">
        <v>125</v>
      </c>
      <c r="D48" s="68" t="s">
        <v>126</v>
      </c>
      <c r="E48" s="69"/>
      <c r="F48" s="70" t="str">
        <f t="shared" si="0"/>
        <v>Không XL</v>
      </c>
      <c r="G48" s="11"/>
      <c r="H48" s="20" t="str">
        <f t="shared" si="0"/>
        <v>Không XL</v>
      </c>
      <c r="I48" s="8"/>
    </row>
    <row r="49" spans="1:9" s="7" customFormat="1" ht="20.100000000000001" customHeight="1">
      <c r="A49" s="11">
        <v>38</v>
      </c>
      <c r="B49" s="17" t="s">
        <v>127</v>
      </c>
      <c r="C49" s="18" t="s">
        <v>128</v>
      </c>
      <c r="D49" s="19" t="s">
        <v>129</v>
      </c>
      <c r="E49" s="11">
        <v>64</v>
      </c>
      <c r="F49" s="20" t="str">
        <f t="shared" si="0"/>
        <v>TB</v>
      </c>
      <c r="G49" s="11">
        <v>64</v>
      </c>
      <c r="H49" s="20" t="str">
        <f t="shared" si="0"/>
        <v>TB</v>
      </c>
      <c r="I49" s="8"/>
    </row>
    <row r="50" spans="1:9" s="7" customFormat="1" ht="20.100000000000001" customHeight="1">
      <c r="A50" s="11">
        <v>39</v>
      </c>
      <c r="B50" s="17" t="s">
        <v>130</v>
      </c>
      <c r="C50" s="18" t="s">
        <v>131</v>
      </c>
      <c r="D50" s="19" t="s">
        <v>132</v>
      </c>
      <c r="E50" s="11">
        <v>57</v>
      </c>
      <c r="F50" s="20" t="str">
        <f t="shared" si="0"/>
        <v>TB</v>
      </c>
      <c r="G50" s="11">
        <v>56</v>
      </c>
      <c r="H50" s="20" t="str">
        <f t="shared" si="0"/>
        <v>TB</v>
      </c>
      <c r="I50" s="21"/>
    </row>
    <row r="51" spans="1:9" s="7" customFormat="1" ht="20.100000000000001" customHeight="1">
      <c r="A51" s="11">
        <v>40</v>
      </c>
      <c r="B51" s="17" t="s">
        <v>133</v>
      </c>
      <c r="C51" s="18" t="s">
        <v>134</v>
      </c>
      <c r="D51" s="19" t="s">
        <v>135</v>
      </c>
      <c r="E51" s="11">
        <v>60</v>
      </c>
      <c r="F51" s="20" t="str">
        <f t="shared" si="0"/>
        <v>TB</v>
      </c>
      <c r="G51" s="11">
        <v>59</v>
      </c>
      <c r="H51" s="20" t="str">
        <f t="shared" si="0"/>
        <v>TB</v>
      </c>
      <c r="I51" s="8"/>
    </row>
    <row r="52" spans="1:9" s="7" customFormat="1" ht="20.100000000000001" customHeight="1">
      <c r="A52" s="11">
        <v>41</v>
      </c>
      <c r="B52" s="17" t="s">
        <v>136</v>
      </c>
      <c r="C52" s="18" t="s">
        <v>137</v>
      </c>
      <c r="D52" s="19" t="s">
        <v>138</v>
      </c>
      <c r="E52" s="11">
        <v>60</v>
      </c>
      <c r="F52" s="20" t="str">
        <f t="shared" si="0"/>
        <v>TB</v>
      </c>
      <c r="G52" s="11">
        <v>60</v>
      </c>
      <c r="H52" s="20" t="str">
        <f t="shared" si="0"/>
        <v>TB</v>
      </c>
      <c r="I52" s="8"/>
    </row>
    <row r="53" spans="1:9" s="7" customFormat="1" ht="20.100000000000001" customHeight="1">
      <c r="A53" s="11">
        <v>42</v>
      </c>
      <c r="B53" s="17" t="s">
        <v>139</v>
      </c>
      <c r="C53" s="18" t="s">
        <v>140</v>
      </c>
      <c r="D53" s="19" t="s">
        <v>141</v>
      </c>
      <c r="E53" s="11">
        <v>12</v>
      </c>
      <c r="F53" s="20" t="str">
        <f t="shared" si="0"/>
        <v>Yếu</v>
      </c>
      <c r="G53" s="11">
        <v>40</v>
      </c>
      <c r="H53" s="20" t="str">
        <f t="shared" si="0"/>
        <v>Yếu</v>
      </c>
      <c r="I53" s="8"/>
    </row>
    <row r="54" spans="1:9" s="7" customFormat="1" ht="20.100000000000001" customHeight="1">
      <c r="A54" s="11">
        <v>43</v>
      </c>
      <c r="B54" s="17" t="s">
        <v>142</v>
      </c>
      <c r="C54" s="18" t="s">
        <v>143</v>
      </c>
      <c r="D54" s="19" t="s">
        <v>144</v>
      </c>
      <c r="E54" s="11">
        <v>61</v>
      </c>
      <c r="F54" s="20" t="str">
        <f t="shared" si="0"/>
        <v>TB</v>
      </c>
      <c r="G54" s="11">
        <v>60</v>
      </c>
      <c r="H54" s="20" t="str">
        <f t="shared" si="0"/>
        <v>TB</v>
      </c>
      <c r="I54" s="8"/>
    </row>
    <row r="55" spans="1:9" s="7" customFormat="1" ht="20.100000000000001" customHeight="1">
      <c r="A55" s="11">
        <v>44</v>
      </c>
      <c r="B55" s="17" t="s">
        <v>145</v>
      </c>
      <c r="C55" s="18" t="s">
        <v>146</v>
      </c>
      <c r="D55" s="19" t="s">
        <v>147</v>
      </c>
      <c r="E55" s="11">
        <v>78</v>
      </c>
      <c r="F55" s="20" t="str">
        <f t="shared" si="0"/>
        <v>Khá</v>
      </c>
      <c r="G55" s="11">
        <v>83</v>
      </c>
      <c r="H55" s="20" t="str">
        <f t="shared" si="0"/>
        <v>Tốt</v>
      </c>
      <c r="I55" s="8"/>
    </row>
    <row r="56" spans="1:9" s="7" customFormat="1" ht="20.100000000000001" customHeight="1">
      <c r="A56" s="11">
        <v>45</v>
      </c>
      <c r="B56" s="17" t="s">
        <v>148</v>
      </c>
      <c r="C56" s="18" t="s">
        <v>149</v>
      </c>
      <c r="D56" s="19" t="s">
        <v>147</v>
      </c>
      <c r="E56" s="11">
        <v>54</v>
      </c>
      <c r="F56" s="20" t="str">
        <f t="shared" ref="F56" si="1">IF(AND(E56&gt;=90),"Xuất sắc",IF(AND(E56&gt;=80),"Tốt",IF(AND(E56&gt;=70),"Khá",IF(AND(E56&gt;=60),"TB",IF(AND(E56&gt;=50),"TB",IF(AND(E56&lt;50),IF(AND(E56&gt;0),"Yếu",IF(AND(E56=0),"Không XL"," "))))))))</f>
        <v>TB</v>
      </c>
      <c r="G56" s="11">
        <v>54</v>
      </c>
      <c r="H56" s="20" t="str">
        <f t="shared" ref="H56:H57" si="2">IF(AND(G56&gt;=90),"Xuất sắc",IF(AND(G56&gt;=80),"Tốt",IF(AND(G56&gt;=70),"Khá",IF(AND(G56&gt;=60),"TB",IF(AND(G56&gt;=50),"TB",IF(AND(G56&lt;50),IF(AND(G56&gt;0),"Yếu",IF(AND(G56=0),"Không XL"," "))))))))</f>
        <v>TB</v>
      </c>
      <c r="I56" s="8"/>
    </row>
    <row r="57" spans="1:9" s="7" customFormat="1" ht="33" customHeight="1">
      <c r="A57" s="3"/>
      <c r="B57" s="3"/>
      <c r="C57" s="30"/>
      <c r="D57" s="30"/>
      <c r="E57" s="38" t="s">
        <v>15</v>
      </c>
      <c r="F57" s="32"/>
      <c r="G57" s="36"/>
      <c r="H57" s="78"/>
      <c r="I57" s="37"/>
    </row>
    <row r="58" spans="1:9" s="7" customFormat="1" ht="20.100000000000001" customHeight="1">
      <c r="A58" s="3"/>
      <c r="B58" s="3"/>
      <c r="C58" s="60" t="s">
        <v>16</v>
      </c>
      <c r="D58" s="61"/>
      <c r="E58" s="64" t="s">
        <v>11</v>
      </c>
      <c r="F58" s="64"/>
      <c r="G58" s="64" t="s">
        <v>12</v>
      </c>
      <c r="H58" s="64"/>
      <c r="I58" s="65" t="s">
        <v>1</v>
      </c>
    </row>
    <row r="59" spans="1:9" ht="20.100000000000001" customHeight="1">
      <c r="A59" s="7"/>
      <c r="B59" s="7"/>
      <c r="C59" s="62"/>
      <c r="D59" s="63"/>
      <c r="E59" s="16" t="s">
        <v>17</v>
      </c>
      <c r="F59" s="9" t="s">
        <v>18</v>
      </c>
      <c r="G59" s="16" t="s">
        <v>17</v>
      </c>
      <c r="H59" s="9" t="s">
        <v>18</v>
      </c>
      <c r="I59" s="65"/>
    </row>
    <row r="60" spans="1:9" ht="18" customHeight="1">
      <c r="C60" s="40" t="s">
        <v>19</v>
      </c>
      <c r="D60" s="41"/>
      <c r="E60" s="22">
        <f>COUNTIF(F12:F56,"Xuất sắc")</f>
        <v>0</v>
      </c>
      <c r="F60" s="23">
        <f>E60*100/$A$56</f>
        <v>0</v>
      </c>
      <c r="G60" s="22">
        <f>COUNTIF(H12:H56,"Xuất sắc")</f>
        <v>0</v>
      </c>
      <c r="H60" s="23">
        <f>G60*100/$A$56</f>
        <v>0</v>
      </c>
      <c r="I60" s="35"/>
    </row>
    <row r="61" spans="1:9" s="7" customFormat="1" ht="18" customHeight="1">
      <c r="A61" s="3"/>
      <c r="B61" s="3"/>
      <c r="C61" s="40" t="s">
        <v>20</v>
      </c>
      <c r="D61" s="41"/>
      <c r="E61" s="22">
        <f>COUNTIF(F12:F56,"Tốt")</f>
        <v>1</v>
      </c>
      <c r="F61" s="23">
        <f>E61*100/$A$56</f>
        <v>2.2222222222222223</v>
      </c>
      <c r="G61" s="22">
        <f>COUNTIF(H12:H56,"Tốt")</f>
        <v>2</v>
      </c>
      <c r="H61" s="23">
        <f>G61*100/$A$56</f>
        <v>4.4444444444444446</v>
      </c>
      <c r="I61" s="8"/>
    </row>
    <row r="62" spans="1:9" ht="18" customHeight="1">
      <c r="C62" s="40" t="s">
        <v>21</v>
      </c>
      <c r="D62" s="41"/>
      <c r="E62" s="22">
        <f>COUNTIF(F12:F56,"Khá")</f>
        <v>4</v>
      </c>
      <c r="F62" s="23">
        <f t="shared" ref="F62:F65" si="3">E62*100/$A$56</f>
        <v>8.8888888888888893</v>
      </c>
      <c r="G62" s="22">
        <f>COUNTIF(H12:H56,"Khá")</f>
        <v>3</v>
      </c>
      <c r="H62" s="23">
        <f t="shared" ref="H62:H65" si="4">G62*100/$A$56</f>
        <v>6.666666666666667</v>
      </c>
      <c r="I62" s="35"/>
    </row>
    <row r="63" spans="1:9" ht="18" customHeight="1">
      <c r="C63" s="40" t="s">
        <v>22</v>
      </c>
      <c r="D63" s="41"/>
      <c r="E63" s="22">
        <f>COUNTIF(F12:F56,"TB")</f>
        <v>33</v>
      </c>
      <c r="F63" s="23">
        <f t="shared" si="3"/>
        <v>73.333333333333329</v>
      </c>
      <c r="G63" s="22">
        <f>COUNTIF(H12:H56,"TB")</f>
        <v>34</v>
      </c>
      <c r="H63" s="23">
        <f t="shared" si="4"/>
        <v>75.555555555555557</v>
      </c>
      <c r="I63" s="35"/>
    </row>
    <row r="64" spans="1:9" ht="18" customHeight="1">
      <c r="C64" s="40" t="s">
        <v>23</v>
      </c>
      <c r="D64" s="41"/>
      <c r="E64" s="22">
        <f>COUNTIF(F12:F56,"Yếu")</f>
        <v>3</v>
      </c>
      <c r="F64" s="23">
        <f t="shared" si="3"/>
        <v>6.666666666666667</v>
      </c>
      <c r="G64" s="22">
        <f>COUNTIF(H12:H56,"Yếu")</f>
        <v>2</v>
      </c>
      <c r="H64" s="23">
        <f t="shared" si="4"/>
        <v>4.4444444444444446</v>
      </c>
      <c r="I64" s="35"/>
    </row>
    <row r="65" spans="1:10" ht="18" customHeight="1" thickBot="1">
      <c r="C65" s="42" t="s">
        <v>24</v>
      </c>
      <c r="D65" s="43"/>
      <c r="E65" s="24">
        <f>COUNTIF(F12:F56,"Không XL")</f>
        <v>4</v>
      </c>
      <c r="F65" s="25">
        <f t="shared" si="3"/>
        <v>8.8888888888888893</v>
      </c>
      <c r="G65" s="24">
        <f>COUNTIF(H12:H56,"Không XL")</f>
        <v>4</v>
      </c>
      <c r="H65" s="25">
        <f t="shared" si="4"/>
        <v>8.8888888888888893</v>
      </c>
      <c r="I65" s="35"/>
    </row>
    <row r="66" spans="1:10" ht="18" customHeight="1">
      <c r="C66" s="10"/>
      <c r="D66" s="10"/>
      <c r="F66" s="26"/>
      <c r="G66" s="33"/>
      <c r="H66" s="34"/>
    </row>
    <row r="67" spans="1:10" ht="18" customHeight="1">
      <c r="E67" s="73"/>
      <c r="F67" s="76" t="s">
        <v>155</v>
      </c>
      <c r="G67" s="76"/>
      <c r="H67" s="76"/>
      <c r="I67" s="76"/>
      <c r="J67" s="71"/>
    </row>
    <row r="68" spans="1:10">
      <c r="A68" s="39" t="s">
        <v>154</v>
      </c>
      <c r="B68" s="39"/>
      <c r="C68" s="39"/>
      <c r="D68" s="39"/>
      <c r="E68" s="39"/>
      <c r="F68" s="74" t="s">
        <v>152</v>
      </c>
      <c r="I68" s="28" t="s">
        <v>25</v>
      </c>
    </row>
    <row r="69" spans="1:10" ht="18" customHeight="1">
      <c r="E69" s="32"/>
      <c r="G69" s="29"/>
      <c r="H69" s="29"/>
      <c r="I69" s="29"/>
    </row>
    <row r="70" spans="1:10" ht="18" customHeight="1">
      <c r="G70" s="28"/>
      <c r="H70" s="28"/>
      <c r="J70" s="27"/>
    </row>
    <row r="71" spans="1:10" ht="18" customHeight="1">
      <c r="E71" s="29"/>
      <c r="F71" s="29"/>
      <c r="G71" s="33"/>
    </row>
    <row r="72" spans="1:10" ht="0.6" customHeight="1"/>
    <row r="73" spans="1:10" ht="18" customHeight="1">
      <c r="F73" s="38" t="s">
        <v>153</v>
      </c>
      <c r="G73" s="77"/>
      <c r="H73" s="77"/>
      <c r="I73" s="32" t="s">
        <v>150</v>
      </c>
    </row>
    <row r="74" spans="1:10" ht="18" customHeight="1">
      <c r="D74" s="73"/>
      <c r="E74" s="29"/>
      <c r="F74" s="29"/>
      <c r="G74" s="72"/>
      <c r="H74" s="75"/>
    </row>
    <row r="75" spans="1:10" ht="15.75">
      <c r="G75" s="31"/>
      <c r="H75" s="31"/>
    </row>
  </sheetData>
  <mergeCells count="28">
    <mergeCell ref="F67:I67"/>
    <mergeCell ref="C60:D60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58:D59"/>
    <mergeCell ref="E58:F58"/>
    <mergeCell ref="G58:H58"/>
    <mergeCell ref="I58:I59"/>
    <mergeCell ref="A2:D2"/>
    <mergeCell ref="E2:I2"/>
    <mergeCell ref="A3:D3"/>
    <mergeCell ref="E3:I3"/>
    <mergeCell ref="A4:D4"/>
    <mergeCell ref="E4:I4"/>
    <mergeCell ref="A68:E68"/>
    <mergeCell ref="C61:D61"/>
    <mergeCell ref="C62:D62"/>
    <mergeCell ref="C63:D63"/>
    <mergeCell ref="C64:D64"/>
    <mergeCell ref="C65:D65"/>
  </mergeCells>
  <conditionalFormatting sqref="F12:F56 H12:H57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5" bottom="0.5" header="0" footer="0.25"/>
  <pageSetup paperSize="9" scale="93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 s="2"/>
      <c r="C1" s="2"/>
    </row>
    <row r="2" spans="1:3" ht="15" thickBot="1">
      <c r="A2" s="2"/>
    </row>
    <row r="3" spans="1:3" ht="15" thickBot="1">
      <c r="A3" s="2"/>
      <c r="C3" s="2"/>
    </row>
    <row r="4" spans="1:3" ht="14.25">
      <c r="A4" s="2"/>
      <c r="C4" s="2"/>
    </row>
    <row r="5" spans="1:3" ht="14.25">
      <c r="C5" s="2"/>
    </row>
    <row r="6" spans="1:3" ht="15" thickBot="1">
      <c r="C6" s="2"/>
    </row>
    <row r="7" spans="1:3" ht="14.25">
      <c r="A7" s="2"/>
      <c r="C7" s="2"/>
    </row>
    <row r="8" spans="1:3" ht="14.25">
      <c r="A8" s="2"/>
      <c r="C8" s="2"/>
    </row>
    <row r="9" spans="1:3" ht="14.25">
      <c r="A9"/>
      <c r="C9" s="2"/>
    </row>
    <row r="10" spans="1:3" ht="14.25">
      <c r="A10" s="2"/>
      <c r="C10" s="2"/>
    </row>
    <row r="11" spans="1:3" ht="15" thickBot="1">
      <c r="A11"/>
      <c r="C11" s="2"/>
    </row>
    <row r="12" spans="1:3" ht="14.25">
      <c r="C12" s="2"/>
    </row>
    <row r="13" spans="1:3" ht="15" thickBot="1">
      <c r="C13" s="2"/>
    </row>
    <row r="14" spans="1:3" ht="15" thickBot="1">
      <c r="A14" s="2"/>
      <c r="C14"/>
    </row>
    <row r="15" spans="1:3" ht="14.25">
      <c r="A15" s="2"/>
    </row>
    <row r="16" spans="1:3" ht="15" thickBot="1">
      <c r="A16" s="2"/>
    </row>
    <row r="17" spans="1:3" ht="15" thickBot="1">
      <c r="A17"/>
      <c r="C17" s="2"/>
    </row>
    <row r="18" spans="1:3" ht="14.25">
      <c r="C18" s="2"/>
    </row>
    <row r="19" spans="1:3" ht="14.25">
      <c r="C19" s="2"/>
    </row>
    <row r="20" spans="1:3" ht="14.25">
      <c r="A20"/>
      <c r="C20" s="2"/>
    </row>
    <row r="21" spans="1:3" ht="14.25">
      <c r="A21"/>
      <c r="C21" s="2"/>
    </row>
    <row r="22" spans="1:3" ht="14.25">
      <c r="A22" s="2"/>
      <c r="C22" s="2"/>
    </row>
    <row r="23" spans="1:3" ht="14.25">
      <c r="A23" s="2"/>
      <c r="C23"/>
    </row>
    <row r="24" spans="1:3" ht="14.25">
      <c r="A24" s="2"/>
    </row>
    <row r="25" spans="1:3" ht="14.25">
      <c r="A25" s="2"/>
    </row>
    <row r="26" spans="1:3" ht="15" thickBot="1">
      <c r="A26" s="2"/>
      <c r="C26"/>
    </row>
    <row r="27" spans="1:3" ht="14.25">
      <c r="A27" s="2"/>
      <c r="C27" s="2"/>
    </row>
    <row r="28" spans="1:3" ht="14.25">
      <c r="A28" s="2"/>
      <c r="C28" s="2"/>
    </row>
    <row r="29" spans="1:3" ht="14.25">
      <c r="A29" s="2"/>
      <c r="C29" s="2"/>
    </row>
    <row r="30" spans="1:3" ht="14.25">
      <c r="A30" s="2"/>
      <c r="C30" s="2"/>
    </row>
    <row r="31" spans="1:3" ht="14.25">
      <c r="A31" s="2"/>
      <c r="C31" s="2"/>
    </row>
    <row r="32" spans="1:3" ht="14.25">
      <c r="A32" s="2"/>
      <c r="C32" s="2"/>
    </row>
    <row r="33" spans="1:3" ht="14.25">
      <c r="A33" s="2"/>
      <c r="C33" s="2"/>
    </row>
    <row r="34" spans="1:3" ht="14.25">
      <c r="A34" s="2"/>
      <c r="C34" s="2"/>
    </row>
    <row r="35" spans="1:3" ht="14.25">
      <c r="A35" s="2"/>
      <c r="C35" s="2"/>
    </row>
    <row r="36" spans="1:3" ht="14.25">
      <c r="A36" s="2"/>
      <c r="C36"/>
    </row>
    <row r="37" spans="1:3" ht="14.25">
      <c r="A37" s="2"/>
    </row>
    <row r="38" spans="1:3" ht="14.25">
      <c r="A38" s="2"/>
    </row>
    <row r="39" spans="1:3" ht="14.25">
      <c r="A39" s="2"/>
      <c r="C39"/>
    </row>
    <row r="40" spans="1:3" ht="14.25">
      <c r="A40" s="2"/>
      <c r="C40" s="2"/>
    </row>
    <row r="41" spans="1:3" ht="14.2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 Tong hop</vt:lpstr>
      <vt:lpstr>'M. Tong hop'!Print_Area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2022-02-11T01:30:58Z</cp:lastPrinted>
  <dcterms:created xsi:type="dcterms:W3CDTF">1999-12-31T18:49:42Z</dcterms:created>
  <dcterms:modified xsi:type="dcterms:W3CDTF">2024-07-04T09:23:19Z</dcterms:modified>
</cp:coreProperties>
</file>