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3-2024\"/>
    </mc:Choice>
  </mc:AlternateContent>
  <bookViews>
    <workbookView xWindow="0" yWindow="0" windowWidth="28800" windowHeight="11700"/>
  </bookViews>
  <sheets>
    <sheet name="KHCB" sheetId="1" r:id="rId1"/>
  </sheets>
  <definedNames>
    <definedName name="_xlnm._FilterDatabase" localSheetId="0" hidden="1">KHCB!$B$8:$L$30</definedName>
    <definedName name="_xlnm.Print_Titles" localSheetId="0">KHCB!$8:$9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J30" i="1" s="1"/>
  <c r="G30" i="1"/>
  <c r="H29" i="1"/>
  <c r="J29" i="1" s="1"/>
  <c r="G29" i="1"/>
  <c r="H28" i="1"/>
  <c r="J28" i="1" s="1"/>
  <c r="G28" i="1"/>
  <c r="E28" i="1"/>
  <c r="H27" i="1"/>
  <c r="J27" i="1" s="1"/>
  <c r="G27" i="1"/>
  <c r="H26" i="1"/>
  <c r="J26" i="1" s="1"/>
  <c r="G26" i="1"/>
  <c r="E26" i="1"/>
  <c r="J25" i="1"/>
  <c r="H25" i="1"/>
  <c r="G25" i="1"/>
  <c r="J24" i="1"/>
  <c r="H24" i="1"/>
  <c r="G24" i="1"/>
  <c r="J23" i="1"/>
  <c r="H23" i="1"/>
  <c r="G23" i="1"/>
  <c r="J22" i="1"/>
  <c r="H22" i="1"/>
  <c r="G22" i="1"/>
  <c r="J21" i="1"/>
  <c r="H21" i="1"/>
  <c r="G21" i="1"/>
  <c r="J20" i="1"/>
  <c r="H20" i="1"/>
  <c r="G20" i="1"/>
  <c r="J19" i="1"/>
  <c r="H19" i="1"/>
  <c r="G19" i="1"/>
  <c r="J18" i="1"/>
  <c r="H18" i="1"/>
  <c r="G18" i="1"/>
  <c r="J17" i="1"/>
  <c r="H17" i="1"/>
  <c r="G17" i="1"/>
  <c r="J16" i="1"/>
  <c r="H16" i="1"/>
  <c r="G16" i="1"/>
  <c r="J15" i="1"/>
  <c r="H15" i="1"/>
  <c r="G15" i="1"/>
  <c r="J14" i="1"/>
  <c r="H14" i="1"/>
  <c r="G14" i="1"/>
  <c r="F14" i="1"/>
  <c r="J13" i="1"/>
  <c r="H13" i="1"/>
  <c r="G13" i="1"/>
  <c r="J12" i="1"/>
  <c r="H12" i="1"/>
  <c r="G12" i="1"/>
  <c r="J11" i="1"/>
  <c r="H11" i="1"/>
  <c r="G11" i="1"/>
  <c r="E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J10" i="1"/>
  <c r="H10" i="1"/>
  <c r="G10" i="1"/>
  <c r="E10" i="1"/>
</calcChain>
</file>

<file path=xl/sharedStrings.xml><?xml version="1.0" encoding="utf-8"?>
<sst xmlns="http://schemas.openxmlformats.org/spreadsheetml/2006/main" count="71" uniqueCount="68">
  <si>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</si>
  <si>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</si>
  <si>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</si>
  <si>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</si>
  <si>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</si>
  <si>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2023-2024</t>
  </si>
  <si>
    <t>ĐƠN VỊ: KHOA KHOA HỌC CƠ BẢN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</si>
  <si>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</si>
  <si>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</si>
  <si>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</si>
  <si>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</si>
  <si>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</si>
  <si>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</si>
  <si>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</si>
  <si>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</si>
  <si>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</si>
  <si>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</si>
  <si>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</si>
  <si>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</si>
  <si>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Nguyễn Thị</t>
  </si>
  <si>
    <t>Nhuận</t>
  </si>
  <si>
    <t>Trưởng khoa (30%)</t>
  </si>
  <si>
    <t xml:space="preserve">Phạm Thị Thu </t>
  </si>
  <si>
    <t>Nga</t>
  </si>
  <si>
    <t>Phó trưởng khoa (20%)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</si>
  <si>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</si>
  <si>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</si>
  <si>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</si>
  <si>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</si>
  <si>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</si>
  <si>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</si>
  <si>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>Nghỉ hưởng BHXH từ 20/9 đến 22/9/2023</t>
  </si>
  <si>
    <t xml:space="preserve">Nguyễn Thị Cẩm </t>
  </si>
  <si>
    <t>Thạch</t>
  </si>
  <si>
    <t xml:space="preserve">Nguyễn Thị </t>
  </si>
  <si>
    <t>Thủy</t>
  </si>
  <si>
    <t xml:space="preserve">Nguyễn Thị Huyền 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</si>
  <si>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</si>
  <si>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</si>
  <si>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</si>
  <si>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</si>
  <si>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</si>
  <si>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</si>
  <si>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</si>
  <si>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</si>
  <si>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</si>
  <si>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</si>
  <si>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</si>
  <si>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Lê Văn </t>
  </si>
  <si>
    <t>Bình</t>
  </si>
  <si>
    <t>Lê Minh</t>
  </si>
  <si>
    <t>Phong</t>
  </si>
  <si>
    <t xml:space="preserve">Lê Thái </t>
  </si>
  <si>
    <t>Hùng</t>
  </si>
  <si>
    <t>Trưởng Bộ môn (15%)</t>
  </si>
  <si>
    <t xml:space="preserve">Giang Phi </t>
  </si>
  <si>
    <t xml:space="preserve">UV BCHCĐ </t>
  </si>
  <si>
    <t xml:space="preserve">Nguyễn Mạnh </t>
  </si>
  <si>
    <t>Phương</t>
  </si>
  <si>
    <t>Phụ trách Tổ truyền thông từ 01/10/2023 (15%) 40 tuần</t>
  </si>
  <si>
    <t xml:space="preserve">Nguyễn Phú </t>
  </si>
  <si>
    <t>Tân</t>
  </si>
  <si>
    <t xml:space="preserve">Ngô Thanh </t>
  </si>
  <si>
    <t>Điền</t>
  </si>
  <si>
    <t>UV BCHCĐ</t>
  </si>
  <si>
    <t>TP.HCM, ngày 24 tháng 7 năm 2024</t>
  </si>
  <si>
    <t>TRƯỞNG KHOA</t>
  </si>
  <si>
    <t>TRƯỞNG 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</si>
</sst>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</font>
    <font>
      <b/>
      <sz val="8"/>
      <color rgb="FFFF0000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61">
    <xf numFmtId="0" fontId="0" fillId="0" borderId="0" xfId="0"/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justify" vertical="center" wrapText="1"/>
    </xf>
    <xf numFmtId="0" fontId="7" fillId="0" borderId="6" xfId="0" applyFont="1" applyFill="1" applyBorder="1" applyAlignment="1">
      <alignment horizontal="justify" vertical="center" wrapText="1"/>
    </xf>
    <xf numFmtId="1" fontId="7" fillId="0" borderId="4" xfId="0" applyNumberFormat="1" applyFont="1" applyFill="1" applyBorder="1" applyAlignment="1">
      <alignment horizontal="center" vertical="center" wrapText="1"/>
    </xf>
    <xf numFmtId="164" fontId="11" fillId="0" borderId="10" xfId="0" applyNumberFormat="1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3" fillId="0" borderId="0" xfId="1" applyFont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justify" vertical="center" wrapText="1"/>
    </xf>
    <xf numFmtId="0" fontId="2" fillId="0" borderId="10" xfId="0" applyFont="1" applyBorder="1" applyAlignment="1">
      <alignment vertical="center" wrapText="1"/>
    </xf>
    <xf numFmtId="0" fontId="13" fillId="0" borderId="0" xfId="0" applyFont="1"/>
    <xf numFmtId="164" fontId="14" fillId="0" borderId="4" xfId="0" applyNumberFormat="1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3" fillId="0" borderId="0" xfId="1" applyFont="1" applyFill="1"/>
    <xf numFmtId="0" fontId="17" fillId="0" borderId="10" xfId="0" applyFont="1" applyBorder="1" applyAlignment="1">
      <alignment wrapText="1"/>
    </xf>
    <xf numFmtId="14" fontId="13" fillId="0" borderId="0" xfId="0" quotePrefix="1" applyNumberFormat="1" applyFont="1" applyAlignment="1">
      <alignment horizontal="left"/>
    </xf>
    <xf numFmtId="0" fontId="5" fillId="0" borderId="4" xfId="0" applyFont="1" applyFill="1" applyBorder="1" applyAlignment="1">
      <alignment horizontal="justify" vertical="center" wrapText="1"/>
    </xf>
    <xf numFmtId="0" fontId="10" fillId="0" borderId="10" xfId="0" applyFont="1" applyBorder="1" applyAlignment="1">
      <alignment vertical="center" wrapText="1"/>
    </xf>
    <xf numFmtId="0" fontId="7" fillId="0" borderId="4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19" fillId="0" borderId="0" xfId="0" applyFont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34"/>
  <sheetViews>
    <sheetView tabSelected="1" zoomScaleNormal="100" workbookViewId="0">
      <selection activeCell="F32" sqref="F32"/>
    </sheetView>
  </sheetViews>
  <sheetFormatPr defaultRowHeight="16.5" x14ac:dyDescent="0.25"/>
  <cols>
    <col min="1" max="1" width="5" style="6" customWidth="1"/>
    <col min="2" max="2" width="22.7109375" style="6" customWidth="1"/>
    <col min="3" max="3" width="9.140625" style="56" customWidth="1"/>
    <col min="4" max="11" width="9.42578125" style="6" customWidth="1"/>
    <col min="12" max="12" width="22.42578125" style="58" customWidth="1"/>
    <col min="13" max="13" width="28.140625" style="6" customWidth="1"/>
    <col min="14" max="14" width="20.140625" style="6" customWidth="1"/>
    <col min="15" max="15" width="30.140625" style="6" customWidth="1"/>
    <col min="16" max="16" width="15.7109375" style="6" bestFit="1" customWidth="1"/>
    <col min="17" max="17" width="11.42578125" style="6" customWidth="1"/>
    <col min="18" max="18" width="11" style="6" customWidth="1"/>
    <col min="19" max="19" width="14.85546875" style="6" bestFit="1" customWidth="1"/>
    <col min="20" max="20" width="9.5703125" style="6" bestFit="1" customWidth="1"/>
    <col min="21" max="16384" width="9.140625" style="6"/>
  </cols>
  <sheetData>
    <row r="1" spans="1:16" s="4" customFormat="1" ht="15.75" x14ac:dyDescent="0.25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  <c r="K1" s="3"/>
      <c r="L1" s="2"/>
    </row>
    <row r="2" spans="1:16" s="4" customFormat="1" ht="16.5" customHeight="1" x14ac:dyDescent="0.25">
      <c r="A2" s="3" t="s">
        <v>2</v>
      </c>
      <c r="B2" s="3"/>
      <c r="C2" s="3"/>
      <c r="D2" s="3"/>
      <c r="E2" s="2"/>
      <c r="F2" s="2"/>
      <c r="G2" s="3" t="s">
        <v>3</v>
      </c>
      <c r="H2" s="3"/>
      <c r="I2" s="3"/>
      <c r="J2" s="3"/>
      <c r="K2" s="3"/>
      <c r="L2" s="2"/>
    </row>
    <row r="3" spans="1:16" s="4" customFormat="1" ht="16.5" customHeight="1" x14ac:dyDescent="0.25">
      <c r="A3" s="3" t="s">
        <v>4</v>
      </c>
      <c r="B3" s="3"/>
      <c r="C3" s="3"/>
      <c r="D3" s="3"/>
      <c r="E3" s="2"/>
      <c r="F3" s="2"/>
      <c r="G3" s="2"/>
      <c r="H3" s="2"/>
      <c r="I3" s="2"/>
      <c r="J3" s="2"/>
      <c r="K3" s="2"/>
      <c r="L3" s="2"/>
    </row>
    <row r="4" spans="1:16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2"/>
    </row>
    <row r="5" spans="1:16" s="8" customFormat="1" ht="20.25" x14ac:dyDescent="0.25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6" s="8" customFormat="1" ht="19.5" customHeight="1" x14ac:dyDescent="0.25">
      <c r="A6" s="7" t="s">
        <v>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6" s="8" customFormat="1" ht="19.5" customHeight="1" x14ac:dyDescent="0.25">
      <c r="A7" s="9"/>
      <c r="B7" s="10"/>
      <c r="C7" s="11"/>
      <c r="D7" s="9"/>
      <c r="E7" s="9"/>
      <c r="F7" s="9"/>
      <c r="G7" s="9"/>
      <c r="H7" s="9"/>
      <c r="I7" s="9"/>
      <c r="J7" s="9"/>
      <c r="K7" s="9"/>
      <c r="L7" s="12"/>
    </row>
    <row r="8" spans="1:16" s="8" customFormat="1" ht="18" customHeight="1" x14ac:dyDescent="0.25">
      <c r="A8" s="13" t="s">
        <v>7</v>
      </c>
      <c r="B8" s="14" t="s">
        <v>8</v>
      </c>
      <c r="C8" s="15"/>
      <c r="D8" s="16" t="s">
        <v>9</v>
      </c>
      <c r="E8" s="16" t="s">
        <v>10</v>
      </c>
      <c r="F8" s="16" t="s">
        <v>11</v>
      </c>
      <c r="G8" s="16" t="s">
        <v>12</v>
      </c>
      <c r="H8" s="17" t="s">
        <v>13</v>
      </c>
      <c r="I8" s="18"/>
      <c r="J8" s="18"/>
      <c r="K8" s="19"/>
      <c r="L8" s="20" t="s">
        <v>14</v>
      </c>
    </row>
    <row r="9" spans="1:16" s="8" customFormat="1" ht="54" customHeight="1" x14ac:dyDescent="0.25">
      <c r="A9" s="21"/>
      <c r="B9" s="22"/>
      <c r="C9" s="23"/>
      <c r="D9" s="24"/>
      <c r="E9" s="24"/>
      <c r="F9" s="24"/>
      <c r="G9" s="24"/>
      <c r="H9" s="25" t="s">
        <v>15</v>
      </c>
      <c r="I9" s="25" t="s">
        <v>16</v>
      </c>
      <c r="J9" s="25" t="s">
        <v>17</v>
      </c>
      <c r="K9" s="25" t="s">
        <v>18</v>
      </c>
      <c r="L9" s="26"/>
    </row>
    <row r="10" spans="1:16" s="37" customFormat="1" ht="24.95" customHeight="1" x14ac:dyDescent="0.25">
      <c r="A10" s="27">
        <v>1</v>
      </c>
      <c r="B10" s="28" t="s">
        <v>19</v>
      </c>
      <c r="C10" s="29" t="s">
        <v>20</v>
      </c>
      <c r="D10" s="30">
        <v>430</v>
      </c>
      <c r="E10" s="31">
        <f>D10*0.3</f>
        <v>129</v>
      </c>
      <c r="F10" s="32"/>
      <c r="G10" s="33">
        <f>ROUND(D10-F10,1)</f>
        <v>430</v>
      </c>
      <c r="H10" s="33">
        <f>ROUND(160/2.98,0)</f>
        <v>54</v>
      </c>
      <c r="I10" s="34"/>
      <c r="J10" s="33">
        <f>ROUND(H10-I10,1)</f>
        <v>54</v>
      </c>
      <c r="K10" s="33"/>
      <c r="L10" s="35" t="s">
        <v>21</v>
      </c>
      <c r="M10" s="36"/>
      <c r="N10" s="36"/>
      <c r="O10" s="36"/>
      <c r="P10" s="36"/>
    </row>
    <row r="11" spans="1:16" s="37" customFormat="1" ht="24.95" customHeight="1" x14ac:dyDescent="0.25">
      <c r="A11" s="27">
        <f>A10+1</f>
        <v>2</v>
      </c>
      <c r="B11" s="28" t="s">
        <v>22</v>
      </c>
      <c r="C11" s="29" t="s">
        <v>23</v>
      </c>
      <c r="D11" s="33">
        <v>629</v>
      </c>
      <c r="E11" s="38">
        <f>D11*0.2</f>
        <v>125.80000000000001</v>
      </c>
      <c r="F11" s="38"/>
      <c r="G11" s="33">
        <f t="shared" ref="G11:G30" si="0">ROUND(D11-F11,1)</f>
        <v>629</v>
      </c>
      <c r="H11" s="33">
        <f>ROUND(120/2.35,0)</f>
        <v>51</v>
      </c>
      <c r="I11" s="34"/>
      <c r="J11" s="33">
        <f t="shared" ref="J11:J30" si="1">ROUND(H11-I11,1)</f>
        <v>51</v>
      </c>
      <c r="K11" s="34"/>
      <c r="L11" s="39" t="s">
        <v>24</v>
      </c>
      <c r="M11" s="36"/>
      <c r="N11" s="36"/>
      <c r="O11" s="36"/>
      <c r="P11" s="36"/>
    </row>
    <row r="12" spans="1:16" s="37" customFormat="1" ht="24.95" customHeight="1" x14ac:dyDescent="0.3">
      <c r="A12" s="27">
        <f t="shared" ref="A12:A30" si="2">A11+1</f>
        <v>3</v>
      </c>
      <c r="B12" s="28" t="s">
        <v>25</v>
      </c>
      <c r="C12" s="29" t="s">
        <v>26</v>
      </c>
      <c r="D12" s="33">
        <v>629</v>
      </c>
      <c r="E12" s="33"/>
      <c r="F12" s="33"/>
      <c r="G12" s="33">
        <f t="shared" si="0"/>
        <v>629</v>
      </c>
      <c r="H12" s="33">
        <f>ROUND(120/2.35,0)</f>
        <v>51</v>
      </c>
      <c r="I12" s="33"/>
      <c r="J12" s="33">
        <f t="shared" si="1"/>
        <v>51</v>
      </c>
      <c r="K12" s="33"/>
      <c r="L12" s="40"/>
      <c r="M12" s="41"/>
      <c r="N12" s="41"/>
      <c r="O12" s="41"/>
      <c r="P12" s="41"/>
    </row>
    <row r="13" spans="1:16" s="37" customFormat="1" ht="24.95" customHeight="1" x14ac:dyDescent="0.3">
      <c r="A13" s="27">
        <f t="shared" si="2"/>
        <v>4</v>
      </c>
      <c r="B13" s="28" t="s">
        <v>27</v>
      </c>
      <c r="C13" s="29" t="s">
        <v>28</v>
      </c>
      <c r="D13" s="33">
        <v>629</v>
      </c>
      <c r="E13" s="33"/>
      <c r="F13" s="33"/>
      <c r="G13" s="33">
        <f t="shared" si="0"/>
        <v>629</v>
      </c>
      <c r="H13" s="33">
        <f t="shared" ref="H13:H23" si="3">ROUND(120/2.35,0)</f>
        <v>51</v>
      </c>
      <c r="I13" s="33"/>
      <c r="J13" s="33">
        <f t="shared" si="1"/>
        <v>51</v>
      </c>
      <c r="K13" s="33"/>
      <c r="L13" s="40"/>
      <c r="M13" s="41"/>
      <c r="N13" s="41"/>
      <c r="O13" s="41"/>
      <c r="P13" s="41"/>
    </row>
    <row r="14" spans="1:16" s="37" customFormat="1" ht="50.25" customHeight="1" x14ac:dyDescent="0.3">
      <c r="A14" s="27">
        <f t="shared" si="2"/>
        <v>5</v>
      </c>
      <c r="B14" s="28" t="s">
        <v>29</v>
      </c>
      <c r="C14" s="29" t="s">
        <v>30</v>
      </c>
      <c r="D14" s="33">
        <v>629</v>
      </c>
      <c r="E14" s="33"/>
      <c r="F14" s="42">
        <f>(629*3)/(37*5)</f>
        <v>10.199999999999999</v>
      </c>
      <c r="G14" s="33">
        <f t="shared" si="0"/>
        <v>618.79999999999995</v>
      </c>
      <c r="H14" s="33">
        <f t="shared" si="3"/>
        <v>51</v>
      </c>
      <c r="I14" s="33"/>
      <c r="J14" s="33">
        <f t="shared" si="1"/>
        <v>51</v>
      </c>
      <c r="K14" s="33"/>
      <c r="L14" s="43" t="s">
        <v>31</v>
      </c>
      <c r="M14" s="44"/>
      <c r="N14" s="45"/>
      <c r="O14" s="45"/>
      <c r="P14" s="45"/>
    </row>
    <row r="15" spans="1:16" s="37" customFormat="1" ht="46.5" customHeight="1" x14ac:dyDescent="0.25">
      <c r="A15" s="27">
        <f t="shared" si="2"/>
        <v>6</v>
      </c>
      <c r="B15" s="28" t="s">
        <v>32</v>
      </c>
      <c r="C15" s="29" t="s">
        <v>33</v>
      </c>
      <c r="D15" s="33">
        <v>629</v>
      </c>
      <c r="E15" s="33"/>
      <c r="F15" s="42"/>
      <c r="G15" s="33">
        <f t="shared" si="0"/>
        <v>629</v>
      </c>
      <c r="H15" s="33">
        <f t="shared" si="3"/>
        <v>51</v>
      </c>
      <c r="I15" s="33"/>
      <c r="J15" s="33">
        <f t="shared" si="1"/>
        <v>51</v>
      </c>
      <c r="K15" s="33"/>
      <c r="L15" s="46"/>
    </row>
    <row r="16" spans="1:16" s="37" customFormat="1" ht="24.95" customHeight="1" x14ac:dyDescent="0.25">
      <c r="A16" s="27">
        <f t="shared" si="2"/>
        <v>7</v>
      </c>
      <c r="B16" s="28" t="s">
        <v>34</v>
      </c>
      <c r="C16" s="29" t="s">
        <v>35</v>
      </c>
      <c r="D16" s="33">
        <v>629</v>
      </c>
      <c r="E16" s="33"/>
      <c r="F16" s="33"/>
      <c r="G16" s="33">
        <f t="shared" si="0"/>
        <v>629</v>
      </c>
      <c r="H16" s="33">
        <f t="shared" si="3"/>
        <v>51</v>
      </c>
      <c r="I16" s="33"/>
      <c r="J16" s="33">
        <f t="shared" si="1"/>
        <v>51</v>
      </c>
      <c r="K16" s="33"/>
      <c r="L16" s="40"/>
    </row>
    <row r="17" spans="1:16" s="37" customFormat="1" ht="24.95" customHeight="1" x14ac:dyDescent="0.3">
      <c r="A17" s="27">
        <f t="shared" si="2"/>
        <v>8</v>
      </c>
      <c r="B17" s="28" t="s">
        <v>36</v>
      </c>
      <c r="C17" s="29" t="s">
        <v>23</v>
      </c>
      <c r="D17" s="33">
        <v>629</v>
      </c>
      <c r="E17" s="32"/>
      <c r="F17" s="32"/>
      <c r="G17" s="33">
        <f>ROUND(D17-F17,1)</f>
        <v>629</v>
      </c>
      <c r="H17" s="33">
        <f>ROUND(120/2.35,0)</f>
        <v>51</v>
      </c>
      <c r="I17" s="34"/>
      <c r="J17" s="33">
        <f>ROUND(H17-I17,1)</f>
        <v>51</v>
      </c>
      <c r="K17" s="33"/>
      <c r="L17" s="35"/>
      <c r="M17" s="41"/>
      <c r="N17" s="41"/>
      <c r="O17" s="47"/>
      <c r="P17" s="41"/>
    </row>
    <row r="18" spans="1:16" s="37" customFormat="1" ht="24.95" customHeight="1" x14ac:dyDescent="0.25">
      <c r="A18" s="27">
        <f t="shared" si="2"/>
        <v>9</v>
      </c>
      <c r="B18" s="28" t="s">
        <v>25</v>
      </c>
      <c r="C18" s="29" t="s">
        <v>37</v>
      </c>
      <c r="D18" s="33">
        <v>629</v>
      </c>
      <c r="E18" s="33"/>
      <c r="F18" s="33"/>
      <c r="G18" s="33">
        <f t="shared" si="0"/>
        <v>629</v>
      </c>
      <c r="H18" s="33">
        <f t="shared" si="3"/>
        <v>51</v>
      </c>
      <c r="I18" s="33"/>
      <c r="J18" s="33">
        <f t="shared" si="1"/>
        <v>51</v>
      </c>
      <c r="K18" s="33"/>
      <c r="L18" s="40"/>
    </row>
    <row r="19" spans="1:16" s="37" customFormat="1" ht="24.95" customHeight="1" x14ac:dyDescent="0.25">
      <c r="A19" s="27">
        <f t="shared" si="2"/>
        <v>10</v>
      </c>
      <c r="B19" s="28" t="s">
        <v>38</v>
      </c>
      <c r="C19" s="29" t="s">
        <v>39</v>
      </c>
      <c r="D19" s="33">
        <v>629</v>
      </c>
      <c r="E19" s="33"/>
      <c r="F19" s="33"/>
      <c r="G19" s="33">
        <f t="shared" si="0"/>
        <v>629</v>
      </c>
      <c r="H19" s="33">
        <f t="shared" si="3"/>
        <v>51</v>
      </c>
      <c r="I19" s="33"/>
      <c r="J19" s="33">
        <f t="shared" si="1"/>
        <v>51</v>
      </c>
      <c r="K19" s="33"/>
      <c r="L19" s="40"/>
    </row>
    <row r="20" spans="1:16" s="37" customFormat="1" ht="24.95" customHeight="1" x14ac:dyDescent="0.25">
      <c r="A20" s="27">
        <f t="shared" si="2"/>
        <v>11</v>
      </c>
      <c r="B20" s="28" t="s">
        <v>40</v>
      </c>
      <c r="C20" s="29" t="s">
        <v>41</v>
      </c>
      <c r="D20" s="33">
        <v>629</v>
      </c>
      <c r="E20" s="33"/>
      <c r="F20" s="33"/>
      <c r="G20" s="33">
        <f t="shared" si="0"/>
        <v>629</v>
      </c>
      <c r="H20" s="33">
        <f t="shared" si="3"/>
        <v>51</v>
      </c>
      <c r="I20" s="33"/>
      <c r="J20" s="33">
        <f t="shared" si="1"/>
        <v>51</v>
      </c>
      <c r="K20" s="33"/>
      <c r="L20" s="40"/>
    </row>
    <row r="21" spans="1:16" s="37" customFormat="1" ht="24.95" customHeight="1" x14ac:dyDescent="0.25">
      <c r="A21" s="27">
        <f t="shared" si="2"/>
        <v>12</v>
      </c>
      <c r="B21" s="28" t="s">
        <v>42</v>
      </c>
      <c r="C21" s="29" t="s">
        <v>43</v>
      </c>
      <c r="D21" s="33">
        <v>629</v>
      </c>
      <c r="E21" s="33"/>
      <c r="F21" s="33"/>
      <c r="G21" s="33">
        <f t="shared" si="0"/>
        <v>629</v>
      </c>
      <c r="H21" s="33">
        <f t="shared" si="3"/>
        <v>51</v>
      </c>
      <c r="I21" s="33"/>
      <c r="J21" s="33">
        <f t="shared" si="1"/>
        <v>51</v>
      </c>
      <c r="K21" s="33"/>
      <c r="L21" s="40"/>
    </row>
    <row r="22" spans="1:16" s="37" customFormat="1" ht="24.95" customHeight="1" x14ac:dyDescent="0.25">
      <c r="A22" s="27">
        <f t="shared" si="2"/>
        <v>13</v>
      </c>
      <c r="B22" s="28" t="s">
        <v>44</v>
      </c>
      <c r="C22" s="29" t="s">
        <v>45</v>
      </c>
      <c r="D22" s="33">
        <v>629</v>
      </c>
      <c r="E22" s="33"/>
      <c r="F22" s="33"/>
      <c r="G22" s="33">
        <f t="shared" si="0"/>
        <v>629</v>
      </c>
      <c r="H22" s="33">
        <f t="shared" si="3"/>
        <v>51</v>
      </c>
      <c r="I22" s="33"/>
      <c r="J22" s="33">
        <f t="shared" si="1"/>
        <v>51</v>
      </c>
      <c r="K22" s="33"/>
      <c r="L22" s="40"/>
    </row>
    <row r="23" spans="1:16" s="37" customFormat="1" ht="24.95" customHeight="1" x14ac:dyDescent="0.25">
      <c r="A23" s="27">
        <f t="shared" si="2"/>
        <v>14</v>
      </c>
      <c r="B23" s="28" t="s">
        <v>46</v>
      </c>
      <c r="C23" s="29" t="s">
        <v>47</v>
      </c>
      <c r="D23" s="33">
        <v>629</v>
      </c>
      <c r="E23" s="33"/>
      <c r="F23" s="33"/>
      <c r="G23" s="33">
        <f t="shared" si="0"/>
        <v>629</v>
      </c>
      <c r="H23" s="33">
        <f t="shared" si="3"/>
        <v>51</v>
      </c>
      <c r="I23" s="33"/>
      <c r="J23" s="33">
        <f t="shared" si="1"/>
        <v>51</v>
      </c>
      <c r="K23" s="33"/>
      <c r="L23" s="40"/>
    </row>
    <row r="24" spans="1:16" s="37" customFormat="1" ht="24.95" customHeight="1" x14ac:dyDescent="0.25">
      <c r="A24" s="27">
        <f t="shared" si="2"/>
        <v>15</v>
      </c>
      <c r="B24" s="48" t="s">
        <v>48</v>
      </c>
      <c r="C24" s="29" t="s">
        <v>49</v>
      </c>
      <c r="D24" s="33">
        <v>629</v>
      </c>
      <c r="E24" s="32"/>
      <c r="F24" s="32"/>
      <c r="G24" s="33">
        <f>ROUND(D24-F24,1)</f>
        <v>629</v>
      </c>
      <c r="H24" s="33">
        <f>ROUND(120/2.35,0)</f>
        <v>51</v>
      </c>
      <c r="I24" s="33"/>
      <c r="J24" s="33">
        <f>ROUND(H24-I24,1)</f>
        <v>51</v>
      </c>
      <c r="K24" s="33"/>
      <c r="L24" s="49"/>
    </row>
    <row r="25" spans="1:16" s="37" customFormat="1" ht="24.95" customHeight="1" x14ac:dyDescent="0.25">
      <c r="A25" s="27">
        <f t="shared" si="2"/>
        <v>16</v>
      </c>
      <c r="B25" s="50" t="s">
        <v>50</v>
      </c>
      <c r="C25" s="51" t="s">
        <v>51</v>
      </c>
      <c r="D25" s="33">
        <v>629</v>
      </c>
      <c r="E25" s="32"/>
      <c r="F25" s="32"/>
      <c r="G25" s="33">
        <f>ROUND(D25-F25,1)</f>
        <v>629</v>
      </c>
      <c r="H25" s="33">
        <f>ROUND(120/2.35,0)</f>
        <v>51</v>
      </c>
      <c r="I25" s="33"/>
      <c r="J25" s="33">
        <f>ROUND(H25-I25,1)</f>
        <v>51</v>
      </c>
      <c r="K25" s="33"/>
      <c r="L25" s="52"/>
      <c r="M25" s="53"/>
    </row>
    <row r="26" spans="1:16" s="37" customFormat="1" ht="24.95" customHeight="1" x14ac:dyDescent="0.3">
      <c r="A26" s="27">
        <f t="shared" si="2"/>
        <v>17</v>
      </c>
      <c r="B26" s="28" t="s">
        <v>52</v>
      </c>
      <c r="C26" s="29" t="s">
        <v>53</v>
      </c>
      <c r="D26" s="33">
        <v>450</v>
      </c>
      <c r="E26" s="32">
        <f>D26*0.15</f>
        <v>67.5</v>
      </c>
      <c r="F26" s="32"/>
      <c r="G26" s="33">
        <f>ROUND(D26-F26,1)</f>
        <v>450</v>
      </c>
      <c r="H26" s="33">
        <f t="shared" ref="H26:H30" si="4">ROUND(160/2.84,0)</f>
        <v>56</v>
      </c>
      <c r="I26" s="33"/>
      <c r="J26" s="33">
        <f>ROUND(H26-I26,1)</f>
        <v>56</v>
      </c>
      <c r="K26" s="33"/>
      <c r="L26" s="35" t="s">
        <v>54</v>
      </c>
      <c r="M26" s="41"/>
      <c r="N26" s="41"/>
      <c r="O26" s="47"/>
      <c r="P26" s="41"/>
    </row>
    <row r="27" spans="1:16" s="37" customFormat="1" ht="33" customHeight="1" x14ac:dyDescent="0.25">
      <c r="A27" s="27">
        <f t="shared" si="2"/>
        <v>18</v>
      </c>
      <c r="B27" s="28" t="s">
        <v>55</v>
      </c>
      <c r="C27" s="29" t="s">
        <v>53</v>
      </c>
      <c r="D27" s="33">
        <v>450</v>
      </c>
      <c r="E27" s="54">
        <v>22</v>
      </c>
      <c r="F27" s="33"/>
      <c r="G27" s="33">
        <f t="shared" si="0"/>
        <v>450</v>
      </c>
      <c r="H27" s="33">
        <f t="shared" si="4"/>
        <v>56</v>
      </c>
      <c r="I27" s="33"/>
      <c r="J27" s="33">
        <f t="shared" si="1"/>
        <v>56</v>
      </c>
      <c r="K27" s="33"/>
      <c r="L27" s="55" t="s">
        <v>56</v>
      </c>
    </row>
    <row r="28" spans="1:16" s="37" customFormat="1" ht="45" customHeight="1" x14ac:dyDescent="0.25">
      <c r="A28" s="27">
        <f t="shared" si="2"/>
        <v>19</v>
      </c>
      <c r="B28" s="28" t="s">
        <v>57</v>
      </c>
      <c r="C28" s="29" t="s">
        <v>58</v>
      </c>
      <c r="D28" s="33">
        <v>450</v>
      </c>
      <c r="E28" s="33">
        <f>D28*0.15*40/44</f>
        <v>61.363636363636367</v>
      </c>
      <c r="F28" s="33"/>
      <c r="G28" s="33">
        <f t="shared" si="0"/>
        <v>450</v>
      </c>
      <c r="H28" s="33">
        <f t="shared" si="4"/>
        <v>56</v>
      </c>
      <c r="I28" s="33"/>
      <c r="J28" s="33">
        <f>ROUND(H28-I28,1)</f>
        <v>56</v>
      </c>
      <c r="K28" s="33"/>
      <c r="L28" s="52" t="s">
        <v>59</v>
      </c>
    </row>
    <row r="29" spans="1:16" s="37" customFormat="1" ht="24.95" customHeight="1" x14ac:dyDescent="0.25">
      <c r="A29" s="27">
        <f t="shared" si="2"/>
        <v>20</v>
      </c>
      <c r="B29" s="28" t="s">
        <v>60</v>
      </c>
      <c r="C29" s="29" t="s">
        <v>61</v>
      </c>
      <c r="D29" s="33">
        <v>450</v>
      </c>
      <c r="E29" s="33"/>
      <c r="F29" s="33"/>
      <c r="G29" s="33">
        <f t="shared" si="0"/>
        <v>450</v>
      </c>
      <c r="H29" s="33">
        <f t="shared" si="4"/>
        <v>56</v>
      </c>
      <c r="I29" s="33"/>
      <c r="J29" s="33">
        <f t="shared" si="1"/>
        <v>56</v>
      </c>
      <c r="K29" s="33"/>
      <c r="L29" s="49"/>
    </row>
    <row r="30" spans="1:16" s="37" customFormat="1" ht="24.95" customHeight="1" x14ac:dyDescent="0.25">
      <c r="A30" s="27">
        <f t="shared" si="2"/>
        <v>21</v>
      </c>
      <c r="B30" s="50" t="s">
        <v>62</v>
      </c>
      <c r="C30" s="29" t="s">
        <v>63</v>
      </c>
      <c r="D30" s="33">
        <v>450</v>
      </c>
      <c r="E30" s="32">
        <v>22</v>
      </c>
      <c r="F30" s="32"/>
      <c r="G30" s="33">
        <f t="shared" si="0"/>
        <v>450</v>
      </c>
      <c r="H30" s="33">
        <f t="shared" si="4"/>
        <v>56</v>
      </c>
      <c r="I30" s="33"/>
      <c r="J30" s="33">
        <f t="shared" si="1"/>
        <v>56</v>
      </c>
      <c r="K30" s="33"/>
      <c r="L30" s="52" t="s">
        <v>64</v>
      </c>
      <c r="M30" s="53"/>
    </row>
    <row r="31" spans="1:16" x14ac:dyDescent="0.25">
      <c r="G31" s="57"/>
    </row>
    <row r="32" spans="1:16" x14ac:dyDescent="0.25">
      <c r="G32" s="57"/>
      <c r="H32" s="59" t="s">
        <v>65</v>
      </c>
      <c r="I32" s="59"/>
      <c r="J32" s="59"/>
      <c r="K32" s="59"/>
      <c r="L32" s="59"/>
    </row>
    <row r="33" spans="2:12" x14ac:dyDescent="0.25">
      <c r="B33" s="60" t="s">
        <v>66</v>
      </c>
      <c r="C33" s="60"/>
      <c r="G33" s="57"/>
      <c r="H33" s="60" t="s">
        <v>67</v>
      </c>
      <c r="I33" s="60"/>
      <c r="J33" s="60"/>
      <c r="K33" s="60"/>
      <c r="L33" s="60"/>
    </row>
    <row r="34" spans="2:12" x14ac:dyDescent="0.25">
      <c r="G34" s="57"/>
    </row>
  </sheetData>
  <autoFilter ref="B8:L30">
    <filterColumn colId="0" showButton="0"/>
    <filterColumn colId="6" showButton="0"/>
    <filterColumn colId="7" showButton="0"/>
    <filterColumn colId="8" showButton="0"/>
  </autoFilter>
  <mergeCells count="18">
    <mergeCell ref="H32:L32"/>
    <mergeCell ref="B33:C33"/>
    <mergeCell ref="H33:L33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1:D1"/>
    <mergeCell ref="G1:K1"/>
    <mergeCell ref="A2:D2"/>
    <mergeCell ref="G2:K2"/>
    <mergeCell ref="A3:D3"/>
    <mergeCell ref="A5:L5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KHCB</vt:lpstr>
      <vt:lpstr>KHCB!Print_Titles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2024-07-24T06:35:25Z</dcterms:created>
  <dcterms:modified xsi:type="dcterms:W3CDTF">2024-07-24T06:36:11Z</dcterms:modified>
</cp:coreProperties>
</file>