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KHOI LUONG KIEM NHIEM\2023-2024\"/>
    </mc:Choice>
  </mc:AlternateContent>
  <bookViews>
    <workbookView xWindow="0" yWindow="0" windowWidth="28800" windowHeight="11700"/>
  </bookViews>
  <sheets>
    <sheet name="LLCT" sheetId="1" r:id="rId1"/>
  </sheets>
  <definedNames>
    <definedName name="_xlnm._FilterDatabase" localSheetId="0" hidden="1">LLCT!$B$8:$L$24</definedName>
    <definedName name="_xlnm.Print_Titles" localSheetId="0">LLCT!$8:$9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J21" i="1" s="1"/>
  <c r="F21" i="1"/>
  <c r="G21" i="1" s="1"/>
  <c r="A21" i="1"/>
  <c r="H24" i="1" l="1"/>
  <c r="J24" i="1" s="1"/>
  <c r="G24" i="1"/>
  <c r="H23" i="1"/>
  <c r="J23" i="1" s="1"/>
  <c r="G23" i="1"/>
  <c r="H22" i="1"/>
  <c r="J22" i="1" s="1"/>
  <c r="G22" i="1"/>
  <c r="F22" i="1"/>
  <c r="H20" i="1"/>
  <c r="J20" i="1" s="1"/>
  <c r="G20" i="1"/>
  <c r="H19" i="1"/>
  <c r="J19" i="1" s="1"/>
  <c r="G19" i="1"/>
  <c r="H18" i="1"/>
  <c r="J18" i="1" s="1"/>
  <c r="G18" i="1"/>
  <c r="H17" i="1"/>
  <c r="J17" i="1" s="1"/>
  <c r="G17" i="1"/>
  <c r="H16" i="1"/>
  <c r="J16" i="1" s="1"/>
  <c r="G16" i="1"/>
  <c r="H15" i="1"/>
  <c r="J15" i="1" s="1"/>
  <c r="G15" i="1"/>
  <c r="H14" i="1"/>
  <c r="J14" i="1" s="1"/>
  <c r="G14" i="1"/>
  <c r="H13" i="1"/>
  <c r="J13" i="1" s="1"/>
  <c r="G13" i="1"/>
  <c r="H12" i="1"/>
  <c r="J12" i="1" s="1"/>
  <c r="G12" i="1"/>
  <c r="E12" i="1"/>
  <c r="H11" i="1"/>
  <c r="J11" i="1" s="1"/>
  <c r="G11" i="1"/>
  <c r="E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2" i="1" s="1"/>
  <c r="A23" i="1" s="1"/>
  <c r="A24" i="1" s="1"/>
  <c r="J10" i="1"/>
  <c r="H10" i="1"/>
  <c r="G10" i="1"/>
  <c r="E10" i="1"/>
</calcChain>
</file>

<file path=xl/sharedStrings.xml><?xml version="1.0" encoding="utf-8"?>
<sst xmlns="http://schemas.openxmlformats.org/spreadsheetml/2006/main" count="58" uniqueCount="56">
  <si>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</si>
  <si>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</si>
  <si>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</si>
  <si>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</si>
  <si>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</si>
  <si>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2023-2024</t>
  </si>
  <si>
    <t>ĐƠN VỊ: KHOA LÝ LUẬN CHÍNH TRỊ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</si>
  <si>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</si>
  <si>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</si>
  <si>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</si>
  <si>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</si>
  <si>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</si>
  <si>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</si>
  <si>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</si>
  <si>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</si>
  <si>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</si>
  <si>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</si>
  <si>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</si>
  <si>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</si>
  <si>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Lê Thị Hồng</t>
  </si>
  <si>
    <t>Vân</t>
  </si>
  <si>
    <t>Trưởng khoa 30%</t>
  </si>
  <si>
    <t>Nguyễn Ngọc</t>
  </si>
  <si>
    <t>Quỳnh</t>
  </si>
  <si>
    <t>Phó trưởng khoa (20%)</t>
  </si>
  <si>
    <t>Phan Thị Thùy</t>
  </si>
  <si>
    <t>Trang</t>
  </si>
  <si>
    <t>Tổ trưởng bộ môn (15%)</t>
  </si>
  <si>
    <t>Đinh Thị</t>
  </si>
  <si>
    <t>Huyên</t>
  </si>
  <si>
    <t>Hoàng Thị</t>
  </si>
  <si>
    <t>Tổ trưởng CĐ</t>
  </si>
  <si>
    <t>Trần Thị Hồng</t>
  </si>
  <si>
    <t>Thu</t>
  </si>
  <si>
    <t>Đỗ Thị</t>
  </si>
  <si>
    <t>Thơm</t>
  </si>
  <si>
    <t>Trần Văn</t>
  </si>
  <si>
    <t>Lượng</t>
  </si>
  <si>
    <t>Bùi Thành</t>
  </si>
  <si>
    <t>Dũng</t>
  </si>
  <si>
    <t>Nguyễn Thị</t>
  </si>
  <si>
    <t>Dinh</t>
  </si>
  <si>
    <t>Phạm Thị</t>
  </si>
  <si>
    <t>Vinh</t>
  </si>
  <si>
    <t>Cao Thị Hồng</t>
  </si>
  <si>
    <t>Thắm</t>
  </si>
  <si>
    <t>Lê Thị Mai</t>
  </si>
  <si>
    <t>Hường</t>
  </si>
  <si>
    <t>Nuôi con nhỏ đến 15/12/2023 (15 tuần)</t>
  </si>
  <si>
    <t>Nguyễn Anh</t>
  </si>
  <si>
    <t>Kiệt</t>
  </si>
  <si>
    <t>Ngát</t>
  </si>
  <si>
    <t>TP.HCM, ngày 24 tháng 7 năm 2024</t>
  </si>
  <si>
    <t>TRƯỞNG KHOA</t>
  </si>
  <si>
    <t>TRƯỞNG PHÒNG TC-HC-TH</t>
  </si>
  <si>
    <t>Nghỉ thai sản từ 12/12/2023 (24 tuần); nuôi con nhỏ (6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</si>
</sst>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i/>
      <sz val="12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6" xfId="0" applyFont="1" applyFill="1" applyBorder="1" applyAlignment="1">
      <alignment horizontal="justify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vertical="center" wrapText="1"/>
    </xf>
    <xf numFmtId="0" fontId="13" fillId="0" borderId="10" xfId="0" applyFont="1" applyFill="1" applyBorder="1" applyAlignment="1">
      <alignment horizontal="justify" vertical="center" wrapText="1"/>
    </xf>
    <xf numFmtId="0" fontId="11" fillId="0" borderId="4" xfId="0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justify" vertical="center" wrapText="1"/>
    </xf>
    <xf numFmtId="1" fontId="7" fillId="0" borderId="4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4" fillId="0" borderId="10" xfId="0" applyFont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13" fillId="0" borderId="10" xfId="0" applyFont="1" applyFill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wrapText="1"/>
    </xf>
    <xf numFmtId="1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9525</xdr:rowOff>
    </xdr:from>
    <xdr:to>
      <xdr:col>2</xdr:col>
      <xdr:colOff>180975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038225" y="6286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</xdr:colOff>
      <xdr:row>2</xdr:row>
      <xdr:rowOff>0</xdr:rowOff>
    </xdr:from>
    <xdr:to>
      <xdr:col>9</xdr:col>
      <xdr:colOff>626745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5012055" y="409575"/>
          <a:ext cx="1844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8"/>
  <sheetViews>
    <sheetView tabSelected="1" topLeftCell="A7" zoomScaleNormal="100" workbookViewId="0">
      <selection activeCell="J18" sqref="J18"/>
    </sheetView>
  </sheetViews>
  <sheetFormatPr defaultRowHeight="16.5" x14ac:dyDescent="0.25"/>
  <cols>
    <col min="1" max="1" width="5" style="4" customWidth="1"/>
    <col min="2" max="2" width="22.7109375" style="4" customWidth="1"/>
    <col min="3" max="3" width="9.140625" style="27" customWidth="1"/>
    <col min="4" max="11" width="9.42578125" style="4" customWidth="1"/>
    <col min="12" max="12" width="22.42578125" style="29" customWidth="1"/>
    <col min="13" max="13" width="28.140625" style="4" customWidth="1"/>
    <col min="14" max="14" width="20.140625" style="4" customWidth="1"/>
    <col min="15" max="15" width="30.140625" style="4" customWidth="1"/>
    <col min="16" max="16" width="15.7109375" style="4" bestFit="1" customWidth="1"/>
    <col min="17" max="17" width="11.42578125" style="4" customWidth="1"/>
    <col min="18" max="18" width="11" style="4" customWidth="1"/>
    <col min="19" max="19" width="14.85546875" style="4" bestFit="1" customWidth="1"/>
    <col min="20" max="20" width="9.5703125" style="4" bestFit="1" customWidth="1"/>
    <col min="21" max="16384" width="9.140625" style="4"/>
  </cols>
  <sheetData>
    <row r="1" spans="1:12" s="2" customFormat="1" ht="15.75" x14ac:dyDescent="0.25">
      <c r="A1" s="51" t="s">
        <v>0</v>
      </c>
      <c r="B1" s="51"/>
      <c r="C1" s="51"/>
      <c r="D1" s="51"/>
      <c r="E1" s="1"/>
      <c r="F1" s="1"/>
      <c r="G1" s="52" t="s">
        <v>1</v>
      </c>
      <c r="H1" s="52"/>
      <c r="I1" s="52"/>
      <c r="J1" s="52"/>
      <c r="K1" s="52"/>
      <c r="L1" s="1"/>
    </row>
    <row r="2" spans="1:12" s="2" customFormat="1" ht="16.5" customHeight="1" x14ac:dyDescent="0.25">
      <c r="A2" s="52" t="s">
        <v>2</v>
      </c>
      <c r="B2" s="52"/>
      <c r="C2" s="52"/>
      <c r="D2" s="52"/>
      <c r="E2" s="1"/>
      <c r="F2" s="1"/>
      <c r="G2" s="52" t="s">
        <v>3</v>
      </c>
      <c r="H2" s="52"/>
      <c r="I2" s="52"/>
      <c r="J2" s="52"/>
      <c r="K2" s="52"/>
      <c r="L2" s="1"/>
    </row>
    <row r="3" spans="1:12" s="2" customFormat="1" ht="16.5" customHeight="1" x14ac:dyDescent="0.25">
      <c r="A3" s="52" t="s">
        <v>4</v>
      </c>
      <c r="B3" s="52"/>
      <c r="C3" s="52"/>
      <c r="D3" s="52"/>
      <c r="E3" s="1"/>
      <c r="F3" s="1"/>
      <c r="G3" s="1"/>
      <c r="H3" s="1"/>
      <c r="I3" s="1"/>
      <c r="J3" s="1"/>
      <c r="K3" s="1"/>
      <c r="L3" s="1"/>
    </row>
    <row r="4" spans="1:1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1"/>
    </row>
    <row r="5" spans="1:12" s="5" customFormat="1" ht="20.25" x14ac:dyDescent="0.25">
      <c r="A5" s="37" t="s">
        <v>5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s="5" customFormat="1" ht="19.5" customHeight="1" x14ac:dyDescent="0.25">
      <c r="A6" s="37" t="s">
        <v>6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2" s="5" customFormat="1" ht="18" customHeight="1" x14ac:dyDescent="0.25">
      <c r="A8" s="38" t="s">
        <v>7</v>
      </c>
      <c r="B8" s="40" t="s">
        <v>8</v>
      </c>
      <c r="C8" s="41"/>
      <c r="D8" s="44" t="s">
        <v>9</v>
      </c>
      <c r="E8" s="44" t="s">
        <v>10</v>
      </c>
      <c r="F8" s="44" t="s">
        <v>11</v>
      </c>
      <c r="G8" s="44" t="s">
        <v>12</v>
      </c>
      <c r="H8" s="46" t="s">
        <v>13</v>
      </c>
      <c r="I8" s="47"/>
      <c r="J8" s="47"/>
      <c r="K8" s="48"/>
      <c r="L8" s="49" t="s">
        <v>14</v>
      </c>
    </row>
    <row r="9" spans="1:12" s="5" customFormat="1" ht="54" customHeight="1" x14ac:dyDescent="0.25">
      <c r="A9" s="39"/>
      <c r="B9" s="42"/>
      <c r="C9" s="43"/>
      <c r="D9" s="45"/>
      <c r="E9" s="45"/>
      <c r="F9" s="45"/>
      <c r="G9" s="45"/>
      <c r="H9" s="10" t="s">
        <v>15</v>
      </c>
      <c r="I9" s="10" t="s">
        <v>16</v>
      </c>
      <c r="J9" s="10" t="s">
        <v>17</v>
      </c>
      <c r="K9" s="10" t="s">
        <v>18</v>
      </c>
      <c r="L9" s="50"/>
    </row>
    <row r="10" spans="1:12" s="15" customFormat="1" ht="26.25" customHeight="1" x14ac:dyDescent="0.25">
      <c r="A10" s="11">
        <v>1</v>
      </c>
      <c r="B10" s="12" t="s">
        <v>19</v>
      </c>
      <c r="C10" s="13" t="s">
        <v>20</v>
      </c>
      <c r="D10" s="14">
        <v>450</v>
      </c>
      <c r="E10" s="33">
        <f>D10*0.3</f>
        <v>135</v>
      </c>
      <c r="F10" s="14"/>
      <c r="G10" s="14">
        <f>ROUND(D10-F10,1)</f>
        <v>450</v>
      </c>
      <c r="H10" s="14">
        <f t="shared" ref="H10:H24" si="0">ROUND(160/2.84,0)</f>
        <v>56</v>
      </c>
      <c r="I10" s="14"/>
      <c r="J10" s="14">
        <f>ROUND(H10-I10,1)</f>
        <v>56</v>
      </c>
      <c r="K10" s="14"/>
      <c r="L10" s="18" t="s">
        <v>21</v>
      </c>
    </row>
    <row r="11" spans="1:12" s="15" customFormat="1" ht="26.25" customHeight="1" x14ac:dyDescent="0.25">
      <c r="A11" s="11">
        <f>A10+1</f>
        <v>2</v>
      </c>
      <c r="B11" s="12" t="s">
        <v>22</v>
      </c>
      <c r="C11" s="13" t="s">
        <v>23</v>
      </c>
      <c r="D11" s="14">
        <v>450</v>
      </c>
      <c r="E11" s="33">
        <f>D11*0.2</f>
        <v>90</v>
      </c>
      <c r="F11" s="14"/>
      <c r="G11" s="14">
        <f t="shared" ref="G11:G24" si="1">ROUND(D11-F11,1)</f>
        <v>450</v>
      </c>
      <c r="H11" s="14">
        <f t="shared" si="0"/>
        <v>56</v>
      </c>
      <c r="I11" s="14"/>
      <c r="J11" s="14">
        <f t="shared" ref="J11:J24" si="2">ROUND(H11-I11,1)</f>
        <v>56</v>
      </c>
      <c r="K11" s="14"/>
      <c r="L11" s="18" t="s">
        <v>24</v>
      </c>
    </row>
    <row r="12" spans="1:12" s="6" customFormat="1" ht="29.25" customHeight="1" x14ac:dyDescent="0.25">
      <c r="A12" s="11">
        <f t="shared" ref="A12:A24" si="3">A11+1</f>
        <v>3</v>
      </c>
      <c r="B12" s="12" t="s">
        <v>25</v>
      </c>
      <c r="C12" s="16" t="s">
        <v>26</v>
      </c>
      <c r="D12" s="14">
        <v>450</v>
      </c>
      <c r="E12" s="17">
        <f>D12*0.15</f>
        <v>67.5</v>
      </c>
      <c r="F12" s="14"/>
      <c r="G12" s="14">
        <f>ROUND(D12-F12,1)</f>
        <v>450</v>
      </c>
      <c r="H12" s="14">
        <f t="shared" si="0"/>
        <v>56</v>
      </c>
      <c r="I12" s="14"/>
      <c r="J12" s="14">
        <f>ROUND(H12-I12,1)</f>
        <v>56</v>
      </c>
      <c r="K12" s="14"/>
      <c r="L12" s="18" t="s">
        <v>27</v>
      </c>
    </row>
    <row r="13" spans="1:12" s="15" customFormat="1" ht="30" customHeight="1" x14ac:dyDescent="0.25">
      <c r="A13" s="11">
        <f t="shared" si="3"/>
        <v>4</v>
      </c>
      <c r="B13" s="12" t="s">
        <v>28</v>
      </c>
      <c r="C13" s="13" t="s">
        <v>29</v>
      </c>
      <c r="D13" s="14">
        <v>450</v>
      </c>
      <c r="E13" s="17"/>
      <c r="F13" s="14"/>
      <c r="G13" s="14">
        <f>ROUND(D13-F13,1)</f>
        <v>450</v>
      </c>
      <c r="H13" s="14">
        <f>ROUND(160/2.84,0)</f>
        <v>56</v>
      </c>
      <c r="I13" s="14"/>
      <c r="J13" s="14">
        <f>ROUND(H13-I13,1)</f>
        <v>56</v>
      </c>
      <c r="K13" s="14"/>
      <c r="L13" s="19"/>
    </row>
    <row r="14" spans="1:12" s="15" customFormat="1" ht="27" customHeight="1" x14ac:dyDescent="0.25">
      <c r="A14" s="11">
        <f t="shared" si="3"/>
        <v>5</v>
      </c>
      <c r="B14" s="12" t="s">
        <v>30</v>
      </c>
      <c r="C14" s="13" t="s">
        <v>26</v>
      </c>
      <c r="D14" s="14">
        <v>450</v>
      </c>
      <c r="E14" s="34">
        <v>22</v>
      </c>
      <c r="F14" s="21"/>
      <c r="G14" s="14">
        <f t="shared" si="1"/>
        <v>450</v>
      </c>
      <c r="H14" s="14">
        <f t="shared" si="0"/>
        <v>56</v>
      </c>
      <c r="I14" s="14"/>
      <c r="J14" s="14">
        <f t="shared" si="2"/>
        <v>56</v>
      </c>
      <c r="K14" s="14"/>
      <c r="L14" s="30" t="s">
        <v>31</v>
      </c>
    </row>
    <row r="15" spans="1:12" s="15" customFormat="1" ht="24.95" customHeight="1" x14ac:dyDescent="0.25">
      <c r="A15" s="11">
        <f t="shared" si="3"/>
        <v>6</v>
      </c>
      <c r="B15" s="12" t="s">
        <v>32</v>
      </c>
      <c r="C15" s="13" t="s">
        <v>33</v>
      </c>
      <c r="D15" s="14">
        <v>450</v>
      </c>
      <c r="E15" s="14"/>
      <c r="F15" s="14"/>
      <c r="G15" s="14">
        <f t="shared" si="1"/>
        <v>450</v>
      </c>
      <c r="H15" s="14">
        <f t="shared" si="0"/>
        <v>56</v>
      </c>
      <c r="I15" s="14"/>
      <c r="J15" s="14">
        <f t="shared" si="2"/>
        <v>56</v>
      </c>
      <c r="K15" s="14"/>
      <c r="L15" s="31"/>
    </row>
    <row r="16" spans="1:12" s="15" customFormat="1" ht="24.95" customHeight="1" x14ac:dyDescent="0.25">
      <c r="A16" s="11">
        <f t="shared" si="3"/>
        <v>7</v>
      </c>
      <c r="B16" s="12" t="s">
        <v>34</v>
      </c>
      <c r="C16" s="13" t="s">
        <v>35</v>
      </c>
      <c r="D16" s="14">
        <v>450</v>
      </c>
      <c r="E16" s="14"/>
      <c r="F16" s="14"/>
      <c r="G16" s="14">
        <f t="shared" si="1"/>
        <v>450</v>
      </c>
      <c r="H16" s="14">
        <f t="shared" si="0"/>
        <v>56</v>
      </c>
      <c r="I16" s="14"/>
      <c r="J16" s="14">
        <f t="shared" si="2"/>
        <v>56</v>
      </c>
      <c r="K16" s="14"/>
      <c r="L16" s="31"/>
    </row>
    <row r="17" spans="1:13" s="15" customFormat="1" ht="24.95" customHeight="1" x14ac:dyDescent="0.25">
      <c r="A17" s="11">
        <f t="shared" si="3"/>
        <v>8</v>
      </c>
      <c r="B17" s="12" t="s">
        <v>36</v>
      </c>
      <c r="C17" s="13" t="s">
        <v>37</v>
      </c>
      <c r="D17" s="14">
        <v>450</v>
      </c>
      <c r="E17" s="14"/>
      <c r="F17" s="14"/>
      <c r="G17" s="14">
        <f t="shared" si="1"/>
        <v>450</v>
      </c>
      <c r="H17" s="14">
        <f t="shared" si="0"/>
        <v>56</v>
      </c>
      <c r="I17" s="14"/>
      <c r="J17" s="14">
        <f t="shared" si="2"/>
        <v>56</v>
      </c>
      <c r="K17" s="14"/>
      <c r="L17" s="22"/>
    </row>
    <row r="18" spans="1:13" s="15" customFormat="1" ht="24.75" customHeight="1" x14ac:dyDescent="0.25">
      <c r="A18" s="11">
        <f t="shared" si="3"/>
        <v>9</v>
      </c>
      <c r="B18" s="12" t="s">
        <v>38</v>
      </c>
      <c r="C18" s="13" t="s">
        <v>39</v>
      </c>
      <c r="D18" s="14">
        <v>450</v>
      </c>
      <c r="E18" s="14"/>
      <c r="F18" s="14"/>
      <c r="G18" s="14">
        <f t="shared" si="1"/>
        <v>450</v>
      </c>
      <c r="H18" s="14">
        <f t="shared" si="0"/>
        <v>56</v>
      </c>
      <c r="I18" s="14"/>
      <c r="J18" s="14">
        <f t="shared" si="2"/>
        <v>56</v>
      </c>
      <c r="K18" s="14"/>
      <c r="L18" s="22"/>
    </row>
    <row r="19" spans="1:13" s="15" customFormat="1" ht="24.95" customHeight="1" x14ac:dyDescent="0.25">
      <c r="A19" s="11">
        <f t="shared" si="3"/>
        <v>10</v>
      </c>
      <c r="B19" s="12" t="s">
        <v>40</v>
      </c>
      <c r="C19" s="13" t="s">
        <v>41</v>
      </c>
      <c r="D19" s="14">
        <v>450</v>
      </c>
      <c r="E19" s="14"/>
      <c r="F19" s="14"/>
      <c r="G19" s="14">
        <f t="shared" si="1"/>
        <v>450</v>
      </c>
      <c r="H19" s="14">
        <f t="shared" si="0"/>
        <v>56</v>
      </c>
      <c r="I19" s="14"/>
      <c r="J19" s="14">
        <f t="shared" si="2"/>
        <v>56</v>
      </c>
      <c r="K19" s="14"/>
      <c r="L19" s="31"/>
    </row>
    <row r="20" spans="1:13" s="15" customFormat="1" ht="32.25" customHeight="1" x14ac:dyDescent="0.25">
      <c r="A20" s="11">
        <f t="shared" si="3"/>
        <v>11</v>
      </c>
      <c r="B20" s="12" t="s">
        <v>42</v>
      </c>
      <c r="C20" s="13" t="s">
        <v>43</v>
      </c>
      <c r="D20" s="14">
        <v>450</v>
      </c>
      <c r="E20" s="20"/>
      <c r="F20" s="14"/>
      <c r="G20" s="14">
        <f t="shared" si="1"/>
        <v>450</v>
      </c>
      <c r="H20" s="14">
        <f t="shared" si="0"/>
        <v>56</v>
      </c>
      <c r="I20" s="14"/>
      <c r="J20" s="14">
        <f t="shared" si="2"/>
        <v>56</v>
      </c>
      <c r="K20" s="14"/>
      <c r="L20" s="18"/>
    </row>
    <row r="21" spans="1:13" s="15" customFormat="1" ht="47.25" customHeight="1" x14ac:dyDescent="0.25">
      <c r="A21" s="11">
        <f t="shared" si="3"/>
        <v>12</v>
      </c>
      <c r="B21" s="12" t="s">
        <v>44</v>
      </c>
      <c r="C21" s="16" t="s">
        <v>45</v>
      </c>
      <c r="D21" s="14">
        <v>450</v>
      </c>
      <c r="E21" s="14"/>
      <c r="F21" s="21">
        <f>(D21*24/32)+(D21*0.15*6/32)</f>
        <v>350.15625</v>
      </c>
      <c r="G21" s="14">
        <f t="shared" si="1"/>
        <v>99.8</v>
      </c>
      <c r="H21" s="14">
        <f t="shared" si="0"/>
        <v>56</v>
      </c>
      <c r="I21" s="14"/>
      <c r="J21" s="14">
        <f t="shared" si="2"/>
        <v>56</v>
      </c>
      <c r="K21" s="14"/>
      <c r="L21" s="19" t="s">
        <v>55</v>
      </c>
    </row>
    <row r="22" spans="1:13" s="6" customFormat="1" ht="33" customHeight="1" x14ac:dyDescent="0.25">
      <c r="A22" s="11">
        <f t="shared" si="3"/>
        <v>13</v>
      </c>
      <c r="B22" s="12" t="s">
        <v>46</v>
      </c>
      <c r="C22" s="16" t="s">
        <v>47</v>
      </c>
      <c r="D22" s="14">
        <v>450</v>
      </c>
      <c r="E22" s="14"/>
      <c r="F22" s="17">
        <f>(D22*0.15*15/32)</f>
        <v>31.640625</v>
      </c>
      <c r="G22" s="23">
        <f>D22-F22</f>
        <v>418.359375</v>
      </c>
      <c r="H22" s="14">
        <f t="shared" si="0"/>
        <v>56</v>
      </c>
      <c r="I22" s="14"/>
      <c r="J22" s="14">
        <f t="shared" si="2"/>
        <v>56</v>
      </c>
      <c r="K22" s="14"/>
      <c r="L22" s="32" t="s">
        <v>48</v>
      </c>
      <c r="M22" s="24"/>
    </row>
    <row r="23" spans="1:13" s="15" customFormat="1" ht="24.95" customHeight="1" x14ac:dyDescent="0.25">
      <c r="A23" s="11">
        <f t="shared" si="3"/>
        <v>14</v>
      </c>
      <c r="B23" s="12" t="s">
        <v>49</v>
      </c>
      <c r="C23" s="16" t="s">
        <v>50</v>
      </c>
      <c r="D23" s="14">
        <v>450</v>
      </c>
      <c r="E23" s="14"/>
      <c r="F23" s="14"/>
      <c r="G23" s="14">
        <f t="shared" si="1"/>
        <v>450</v>
      </c>
      <c r="H23" s="14">
        <f t="shared" si="0"/>
        <v>56</v>
      </c>
      <c r="I23" s="14"/>
      <c r="J23" s="14">
        <f t="shared" si="2"/>
        <v>56</v>
      </c>
      <c r="K23" s="14"/>
      <c r="L23" s="31"/>
    </row>
    <row r="24" spans="1:13" s="26" customFormat="1" ht="24.95" customHeight="1" x14ac:dyDescent="0.25">
      <c r="A24" s="11">
        <f t="shared" si="3"/>
        <v>15</v>
      </c>
      <c r="B24" s="12" t="s">
        <v>34</v>
      </c>
      <c r="C24" s="16" t="s">
        <v>51</v>
      </c>
      <c r="D24" s="14">
        <v>450</v>
      </c>
      <c r="E24" s="14"/>
      <c r="F24" s="14"/>
      <c r="G24" s="14">
        <f t="shared" si="1"/>
        <v>450</v>
      </c>
      <c r="H24" s="14">
        <f t="shared" si="0"/>
        <v>56</v>
      </c>
      <c r="I24" s="14"/>
      <c r="J24" s="14">
        <f t="shared" si="2"/>
        <v>56</v>
      </c>
      <c r="K24" s="14"/>
      <c r="L24" s="25"/>
    </row>
    <row r="25" spans="1:13" x14ac:dyDescent="0.25">
      <c r="G25" s="28"/>
    </row>
    <row r="26" spans="1:13" x14ac:dyDescent="0.25">
      <c r="G26" s="28"/>
      <c r="H26" s="35" t="s">
        <v>52</v>
      </c>
      <c r="I26" s="35"/>
      <c r="J26" s="35"/>
      <c r="K26" s="35"/>
      <c r="L26" s="35"/>
    </row>
    <row r="27" spans="1:13" x14ac:dyDescent="0.25">
      <c r="B27" s="36" t="s">
        <v>53</v>
      </c>
      <c r="C27" s="36"/>
      <c r="G27" s="28"/>
      <c r="H27" s="36" t="s">
        <v>54</v>
      </c>
      <c r="I27" s="36"/>
      <c r="J27" s="36"/>
      <c r="K27" s="36"/>
      <c r="L27" s="36"/>
    </row>
    <row r="28" spans="1:13" x14ac:dyDescent="0.25">
      <c r="G28" s="28"/>
    </row>
  </sheetData>
  <autoFilter ref="B8:L24">
    <filterColumn colId="0" showButton="0"/>
    <filterColumn colId="6" showButton="0"/>
    <filterColumn colId="7" showButton="0"/>
    <filterColumn colId="8" showButton="0"/>
  </autoFilter>
  <mergeCells count="18">
    <mergeCell ref="A5:L5"/>
    <mergeCell ref="A1:D1"/>
    <mergeCell ref="G1:K1"/>
    <mergeCell ref="A2:D2"/>
    <mergeCell ref="G2:K2"/>
    <mergeCell ref="A3:D3"/>
    <mergeCell ref="H26:L26"/>
    <mergeCell ref="B27:C27"/>
    <mergeCell ref="H27:L27"/>
    <mergeCell ref="A6:L6"/>
    <mergeCell ref="A8:A9"/>
    <mergeCell ref="B8:C9"/>
    <mergeCell ref="D8:D9"/>
    <mergeCell ref="E8:E9"/>
    <mergeCell ref="F8:F9"/>
    <mergeCell ref="G8:G9"/>
    <mergeCell ref="H8:K8"/>
    <mergeCell ref="L8:L9"/>
  </mergeCells>
  <printOptions horizontalCentered="1"/>
  <pageMargins left="0.47244094488188981" right="0.31496062992125984" top="0.59055118110236227" bottom="0.55118110236220474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LLCT</vt:lpstr>
      <vt:lpstr>LLCT!Print_Titles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2024-07-24T06:39:04Z</dcterms:created>
  <dcterms:modified xsi:type="dcterms:W3CDTF">2024-07-24T07:08:48Z</dcterms:modified>
</cp:coreProperties>
</file>