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60" yWindow="0" windowWidth="17475" windowHeight="10920"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1" i="6" l="1"/>
  <c r="F11" i="2" s="1"/>
  <c r="F31" i="2" l="1"/>
  <c r="F32" i="2"/>
  <c r="F41" i="2" l="1"/>
  <c r="F40" i="2"/>
  <c r="F39" i="2"/>
  <c r="F38" i="2"/>
  <c r="F37" i="2"/>
  <c r="F36" i="2"/>
  <c r="F35" i="2"/>
  <c r="F34" i="2"/>
  <c r="F33" i="2"/>
  <c r="S19" i="6" l="1"/>
  <c r="F19" i="2" s="1"/>
  <c r="AE19" i="6"/>
  <c r="AE13" i="6"/>
  <c r="S13" i="6"/>
  <c r="F13" i="2" s="1"/>
  <c r="S15" i="6" l="1"/>
  <c r="F15" i="2" s="1"/>
  <c r="S16" i="6"/>
  <c r="F16" i="2" s="1"/>
  <c r="S17" i="6"/>
  <c r="F17" i="2" s="1"/>
  <c r="S18" i="6"/>
  <c r="F18" i="2" s="1"/>
  <c r="S20" i="6"/>
  <c r="F20" i="2" s="1"/>
  <c r="S21" i="6"/>
  <c r="F21" i="2" s="1"/>
  <c r="S22" i="6"/>
  <c r="F22" i="2" s="1"/>
  <c r="S23" i="6"/>
  <c r="F23" i="2" s="1"/>
  <c r="S24" i="6"/>
  <c r="F24" i="2" s="1"/>
  <c r="S25" i="6"/>
  <c r="F25" i="2" s="1"/>
  <c r="S26" i="6"/>
  <c r="F26" i="2" s="1"/>
  <c r="S27" i="6"/>
  <c r="F27" i="2" s="1"/>
  <c r="AE15" i="6"/>
  <c r="AE16" i="6"/>
  <c r="AE17" i="6"/>
  <c r="AE18" i="6"/>
  <c r="AE20" i="6"/>
  <c r="AE21" i="6"/>
  <c r="AE22" i="6"/>
  <c r="AE23" i="6"/>
  <c r="AE24" i="6"/>
  <c r="AE25" i="6"/>
  <c r="AE26" i="6"/>
  <c r="AE27" i="6"/>
  <c r="AE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 r="AE14" i="6"/>
  <c r="S14" i="6"/>
  <c r="F14" i="2" s="1"/>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<sst xmlns="http://schemas.openxmlformats.org/spreadsheetml/2006/main" count="328" uniqueCount="180">
  <si>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</si>
  <si>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</si>
  <si>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</si>
  <si>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</si>
  <si>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</si>
  <si>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</si>
  <si>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</si>
  <si>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</si>
  <si>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</si>
  <si>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</si>
  <si>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</si>
  <si>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</si>
  <si>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</si>
  <si>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</si>
  <si>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</si>
  <si>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</si>
  <si>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</si>
  <si>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</si>
  <si>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</si>
  <si>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</si>
  <si>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</si>
  <si>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</si>
  <si>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</si>
  <si>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</si>
  <si>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</si>
  <si>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</si>
  <si>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</si>
  <si>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</si>
  <si>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</si>
  <si>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</si>
  <si>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</si>
  <si>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</si>
  <si>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</si>
  <si>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</si>
  <si>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</si>
  <si>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</si>
  <si>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</si>
  <si>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</si>
  <si>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</si>
  <si>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</si>
  <si>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</si>
  <si>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</si>
  <si>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</si>
  <si>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</si>
  <si>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</si>
  <si>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</si>
  <si>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</si>
  <si>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</si>
  <si>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</si>
  <si>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</si>
  <si>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</si>
  <si>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</si>
  <si>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</si>
  <si>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</si>
  <si>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</si>
  <si>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</si>
  <si>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</si>
  <si>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</si>
  <si>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</si>
  <si>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</si>
  <si>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</si>
  <si>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</si>
  <si>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</si>
  <si>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</si>
  <si>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</si>
  <si>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</si>
  <si>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</si>
  <si>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</si>
  <si>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</si>
  <si>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</si>
  <si>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</si>
  <si>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</si>
  <si>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</si>
  <si>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</si>
  <si>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</si>
  <si>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</si>
  <si>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</si>
  <si>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</si>
  <si>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</si>
  <si>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</si>
  <si>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</si>
  <si>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</si>
  <si>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Lê Xuân Thiện</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</si>
  <si>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</si>
  <si>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</si>
  <si>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</si>
  <si>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</si>
  <si>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</si>
  <si>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</si>
  <si>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</si>
  <si>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</si>
  <si>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</si>
  <si>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</si>
  <si>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</si>
  <si>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</si>
  <si>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</si>
  <si>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</si>
  <si>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</si>
  <si>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</si>
  <si>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</si>
  <si>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</si>
  <si>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01002002</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</si>
  <si>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</si>
  <si>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</si>
  <si>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</si>
  <si>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</si>
  <si>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</si>
  <si>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</si>
  <si>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</si>
  <si>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</si>
  <si>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</si>
  <si>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</si>
  <si>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</si>
  <si>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</si>
  <si>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</si>
  <si>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</si>
  <si>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</si>
  <si>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</si>
  <si>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</si>
  <si>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</si>
  <si>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</si>
  <si>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</si>
  <si>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</si>
  <si>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</si>
  <si>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 xml:space="preserve">Nhiệm vụ 2 </t>
  </si>
  <si>
    <t>A4</t>
  </si>
  <si>
    <t>Tốt</t>
  </si>
  <si>
    <t>x</t>
  </si>
  <si>
    <t>A3</t>
  </si>
  <si>
    <t>Thiện, Hà</t>
  </si>
  <si>
    <t>01 ngày (20/7/2024)</t>
  </si>
  <si>
    <t>BẢNG TỔNG HỢP CÔNG VIỆC ĐỘT XUẤT ĐÃ THỰC HIỆN THÁNG 7/2024</t>
  </si>
  <si>
    <t>THỐNG KÊ CHI TIẾT KHỐI LƯỢNG CÔNG VIỆC THỰC HIỆN THÁNG 7/2024</t>
  </si>
  <si>
    <t>TPHCM, ngày 22 tháng 7 năm 2024</t>
  </si>
  <si>
    <t>Chiến, Thiện</t>
  </si>
  <si>
    <t xml:space="preserve"> - Thực hiện Công văn số 14534/SLĐTBXH-GDNN ngày 20 tháng 6 năm 2024 của Sở Lao động - Thương binh và Xã hội về việc giới thiệu đại biểu tham dự Diễn đàn “Học sinh, sinh viên giáo dục nghề nghiệp sống đẹp, sống có ích” năm 2024;</t>
  </si>
  <si>
    <t xml:space="preserve"> Chiến, Kim Anh</t>
  </si>
  <si>
    <t>01/7/2024</t>
  </si>
  <si>
    <t>từ ngày 26/6-đến ngày 6/72024</t>
  </si>
  <si>
    <t>1</t>
  </si>
  <si>
    <t xml:space="preserve"> - Thực hiện báo cáo theo nghị định 81 xét học bổng và miễn giảm học phí năm học 2023-2024</t>
  </si>
  <si>
    <t>'từ ngày 25/6-đến ngày 6/72024</t>
  </si>
  <si>
    <t>D</t>
  </si>
  <si>
    <t>Đề nghị lên B2</t>
  </si>
  <si>
    <t>B1</t>
  </si>
  <si>
    <t>Nghỉ hết phép năm học 2023-2024 và ứng 03 ngày phép ngày 10-12/7; NH 2024-2025</t>
  </si>
  <si>
    <t xml:space="preserve"> - Hỗ trợ tuần giáo dục định hướng năm 2024</t>
  </si>
  <si>
    <t>Thành phố Hồ Chí Minh, ngày 22 tháng 7 năm 2024</t>
  </si>
  <si>
    <t>01 ngày (5/7/2024)</t>
  </si>
  <si>
    <t>DANH SÁCH DỰ KIẾN XẾP LOẠI THI ĐUA THÁNG 7/2024</t>
  </si>
  <si>
    <t xml:space="preserve"> - Tích cực tham gia viết bài khoa học năm 2024 và báo cáo chuyên đề tại Hội nghị Sơ kết khối thi đua 1</t>
  </si>
  <si>
    <t>Dương</t>
  </si>
  <si>
    <t>25/6/2024 -03/7/2024</t>
  </si>
  <si>
    <t>Tích cực viết bài khoa học năm 2024 + đóng góp ý kiến cho các bài viết</t>
  </si>
  <si>
    <t>Đảm bảo tiến độ thực hiện + Hỗ trợ Trưởng đơn vị trong công tác kiểm tra, giám sát kết quả đánh giá kết quả rèn luyện HK2/2023-2024 cho SV</t>
  </si>
  <si>
    <t>Thiện, Kim Anh, Dũng, Hoàng, Phước</t>
  </si>
  <si>
    <t>25/6/2024 - 13/7/2024</t>
  </si>
  <si>
    <t>Thống kê, lập danh mục hồ sơ lưu trữ tại đơn vị đã hết và gần hết thời gian bảo quản nộp về lưu trữ Trường</t>
  </si>
  <si>
    <t>Hà</t>
  </si>
  <si>
    <t>Tháng 3/2024 - 08/7/2024</t>
  </si>
  <si>
    <t>Lập kế hoạch điều tra lần vết sinh viên tốt nghiệp năm 2024</t>
  </si>
  <si>
    <t>Chiến, Hà</t>
  </si>
  <si>
    <t>09/7/2024 - 12/7/2024</t>
  </si>
  <si>
    <t>A2</t>
  </si>
  <si>
    <t>3</t>
  </si>
  <si>
    <t>2</t>
  </si>
  <si>
    <t>'từ ngày 17/7-đến ngày 30/7/2024</t>
  </si>
  <si>
    <t>01 ngày (16/7/2024)</t>
  </si>
  <si>
    <t>01 ngày (19/7/2024)</t>
  </si>
  <si>
    <t>- Hỗ trợ, phối hợp với Công an Quận 12 xác minh lý lịch sinh viên</t>
  </si>
  <si>
    <t>Phối hợp với các đơn vị trong và ngoài trường lập thời khóa biểu, mời báo cáo viên và tổ chức thực hiện tuần giáo dục định hướng cho SV khoá 24-T4, đợt 1 năm học 2024-2025</t>
  </si>
  <si>
    <t>Từ ngày 10 đến 30/7/2024</t>
  </si>
  <si>
    <t xml:space="preserve"> - Thực hiện công văn số 17337/SLĐTBXH-GDNN ngày 17 tháng 7 năm 2024 của Sở Lao động - Thương binh và Xã hội về việc xét chọn Tuyên dương học sinh, sinh viên giáo dục nghề nghiệp xuất sắc,tiêu biểu năm 2024</t>
  </si>
  <si>
    <t>Chiến, Thiện, Hiếu</t>
  </si>
  <si>
    <t>Dương, Hương, Phước, Dũng, Mỹ, Thảo, Việt Anh, Chi, Thắng, Kim Anh, Hoàng</t>
  </si>
  <si>
    <t>Từ ngày 22/7 đến 30/7/2024</t>
  </si>
  <si>
    <t>02 ngày (12 và 19/7/2024)</t>
  </si>
  <si>
    <t>06 ngày (22-27/7/2024)</t>
  </si>
  <si>
    <t>Thiện, Châu</t>
  </si>
  <si>
    <t>03 ngày (8-9 và ngày 28/7/2024)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</si>
</sst>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20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6"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164" fontId="30" fillId="0" borderId="1" xfId="0" applyNumberFormat="1" applyFont="1" applyBorder="1" applyAlignment="1">
      <alignment horizontal="center" vertical="center" wrapText="1"/>
    </xf>
    <xf numFmtId="0" fontId="3" fillId="0" borderId="0" xfId="1" applyFont="1" applyFill="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10" fillId="0" borderId="0" xfId="0" applyFont="1" applyAlignment="1">
      <alignment vertical="center"/>
    </xf>
    <xf numFmtId="0" fontId="9" fillId="0" borderId="1" xfId="1" applyFont="1" applyFill="1" applyBorder="1" applyAlignment="1">
      <alignment horizontal="justify" vertical="center"/>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Border="1" applyAlignment="1">
      <alignment horizontal="left" vertical="center" wrapText="1"/>
    </xf>
    <xf numFmtId="0" fontId="32" fillId="0" borderId="12" xfId="0" applyFont="1" applyBorder="1" applyAlignment="1">
      <alignment vertical="center"/>
    </xf>
    <xf numFmtId="0" fontId="8" fillId="0" borderId="1" xfId="1" applyFont="1" applyFill="1" applyBorder="1" applyAlignment="1">
      <alignment horizontal="center" vertical="center" wrapText="1"/>
    </xf>
    <xf numFmtId="14" fontId="8" fillId="0" borderId="1" xfId="0" applyNumberFormat="1" applyFont="1" applyBorder="1" applyAlignment="1">
      <alignment horizontal="center" vertical="center"/>
    </xf>
    <xf numFmtId="0" fontId="9" fillId="2" borderId="1" xfId="1" applyFont="1" applyFill="1" applyBorder="1" applyAlignment="1">
      <alignment horizontal="center" vertical="center" wrapText="1"/>
    </xf>
    <xf numFmtId="0" fontId="9" fillId="2" borderId="6" xfId="1" applyFont="1" applyFill="1" applyBorder="1" applyAlignment="1">
      <alignment horizontal="center" vertical="center" wrapText="1"/>
    </xf>
    <xf numFmtId="14" fontId="9" fillId="2" borderId="1" xfId="1" quotePrefix="1" applyNumberFormat="1" applyFont="1" applyFill="1" applyBorder="1" applyAlignment="1">
      <alignment horizontal="center" vertical="center" wrapText="1"/>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164" fontId="9" fillId="0" borderId="1" xfId="1"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0" fontId="35" fillId="0" borderId="5" xfId="0" applyFont="1" applyFill="1" applyBorder="1" applyAlignment="1" applyProtection="1">
      <alignment horizontal="center" vertical="center" wrapText="1"/>
      <protection locked="0"/>
    </xf>
    <xf numFmtId="0" fontId="8" fillId="2" borderId="6" xfId="1" applyFont="1" applyFill="1" applyBorder="1" applyAlignment="1">
      <alignment horizontal="center" vertical="center" wrapText="1"/>
    </xf>
    <xf numFmtId="14" fontId="33" fillId="0" borderId="1" xfId="0" applyNumberFormat="1" applyFont="1" applyBorder="1" applyAlignment="1">
      <alignment horizontal="center" vertical="center" wrapText="1"/>
    </xf>
    <xf numFmtId="14" fontId="33" fillId="0" borderId="1" xfId="0" applyNumberFormat="1" applyFont="1" applyBorder="1" applyAlignment="1">
      <alignment horizontal="center" vertical="center"/>
    </xf>
    <xf numFmtId="0" fontId="33" fillId="0" borderId="5" xfId="0" applyFont="1" applyFill="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0" fontId="8" fillId="0" borderId="6" xfId="1" applyFont="1" applyFill="1" applyBorder="1" applyAlignment="1">
      <alignment horizontal="center" vertical="center" wrapText="1"/>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8" fillId="0" borderId="0" xfId="0" quotePrefix="1" applyFont="1" applyAlignment="1">
      <alignment vertical="top" wrapText="1"/>
    </xf>
    <xf numFmtId="0" fontId="11" fillId="3" borderId="3" xfId="0" applyFont="1" applyFill="1" applyBorder="1" applyAlignment="1" applyProtection="1">
      <alignment horizontal="center" vertical="center" wrapText="1"/>
      <protection locked="0"/>
    </xf>
    <xf numFmtId="14" fontId="8" fillId="2" borderId="1" xfId="1" quotePrefix="1" applyNumberFormat="1" applyFont="1" applyFill="1" applyBorder="1" applyAlignment="1">
      <alignment horizontal="center" vertical="center" wrapText="1"/>
    </xf>
    <xf numFmtId="164" fontId="37" fillId="0" borderId="1" xfId="1" quotePrefix="1" applyNumberFormat="1" applyFont="1" applyFill="1" applyBorder="1" applyAlignment="1">
      <alignment horizontal="center" vertical="center"/>
    </xf>
    <xf numFmtId="0" fontId="37" fillId="0" borderId="1" xfId="0" applyFont="1" applyBorder="1" applyAlignment="1">
      <alignment horizontal="left" vertical="center" wrapText="1"/>
    </xf>
    <xf numFmtId="0" fontId="7" fillId="0" borderId="1" xfId="0" applyFont="1" applyBorder="1" applyAlignment="1">
      <alignment horizontal="center" vertical="center" wrapText="1"/>
    </xf>
    <xf numFmtId="14" fontId="33" fillId="0" borderId="1" xfId="0" quotePrefix="1"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5" fillId="0" borderId="1" xfId="0" quotePrefix="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3"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8" fillId="2" borderId="1" xfId="1" applyFont="1" applyFill="1" applyBorder="1" applyAlignment="1">
      <alignment horizontal="justify" vertical="center"/>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0" fontId="8" fillId="0" borderId="1" xfId="1" quotePrefix="1" applyFont="1" applyFill="1" applyBorder="1" applyAlignment="1">
      <alignment horizontal="justify" vertic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38" fillId="0" borderId="1"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xmlns=""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xmlns=""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1591512</xdr:colOff>
      <xdr:row>3</xdr:row>
      <xdr:rowOff>826</xdr:rowOff>
    </xdr:from>
    <xdr:to>
      <xdr:col>2</xdr:col>
      <xdr:colOff>288037</xdr:colOff>
      <xdr:row>3</xdr:row>
      <xdr:rowOff>826</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948700" y="858076"/>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0</xdr:colOff>
      <xdr:row>2</xdr:row>
      <xdr:rowOff>35718</xdr:rowOff>
    </xdr:from>
    <xdr:to>
      <xdr:col>23</xdr:col>
      <xdr:colOff>511968</xdr:colOff>
      <xdr:row>2</xdr:row>
      <xdr:rowOff>35718</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9596438" y="440531"/>
          <a:ext cx="1702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1047750</xdr:colOff>
      <xdr:row>3</xdr:row>
      <xdr:rowOff>34636</xdr:rowOff>
    </xdr:from>
    <xdr:to>
      <xdr:col>2</xdr:col>
      <xdr:colOff>536864</xdr:colOff>
      <xdr:row>3</xdr:row>
      <xdr:rowOff>34637</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flipV="1">
          <a:off x="1541318"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xmlns=""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zoomScale="80" zoomScaleNormal="80" workbookViewId="0">
      <selection activeCell="J17" sqref="J17"/>
    </sheetView>
  </sheetViews>
  <sheetFormatPr defaultRowHeight="15" x14ac:dyDescent="0.25"/>
  <cols>
    <col min="1" max="1" width="15.42578125" style="35" customWidth="1"/>
    <col min="2" max="2" width="41.42578125" style="35" customWidth="1"/>
    <col min="3" max="3" width="15" style="35" customWidth="1"/>
    <col min="4" max="4" width="27.5703125" style="35" customWidth="1"/>
    <col min="5" max="5" width="16.85546875" style="35" customWidth="1"/>
    <col min="6" max="6" width="26" style="35" customWidth="1"/>
    <col min="7" max="7" width="23.7109375" style="35" customWidth="1"/>
    <col min="8" max="8" width="7.5703125" style="35" customWidth="1"/>
    <col min="9" max="16384" width="9.140625" style="35"/>
  </cols>
  <sheetData>
    <row r="1" spans="1:8" ht="67.5" customHeight="1" x14ac:dyDescent="0.25">
      <c r="A1" s="149" t="s">
        <v>115</v>
      </c>
      <c r="B1" s="149"/>
      <c r="C1" s="52"/>
      <c r="D1" s="52"/>
      <c r="E1" s="50"/>
      <c r="F1" s="150" t="s">
        <v>24</v>
      </c>
      <c r="G1" s="150"/>
      <c r="H1" s="34"/>
    </row>
    <row r="2" spans="1:8" ht="19.5" customHeight="1" x14ac:dyDescent="0.25">
      <c r="A2" s="40"/>
      <c r="B2" s="40"/>
      <c r="C2" s="52"/>
      <c r="D2" s="52"/>
      <c r="E2" s="50"/>
      <c r="F2" s="33"/>
      <c r="G2" s="46" t="s">
        <v>18</v>
      </c>
      <c r="H2" s="34"/>
    </row>
    <row r="3" spans="1:8" ht="30" customHeight="1" x14ac:dyDescent="0.25">
      <c r="A3" s="153" t="s">
        <v>131</v>
      </c>
      <c r="B3" s="152"/>
      <c r="C3" s="152"/>
      <c r="D3" s="152"/>
      <c r="E3" s="152"/>
      <c r="F3" s="152"/>
      <c r="G3" s="152"/>
      <c r="H3" s="36"/>
    </row>
    <row r="4" spans="1:8" ht="6" customHeight="1" x14ac:dyDescent="0.25">
      <c r="A4" s="152"/>
      <c r="B4" s="152"/>
      <c r="C4" s="152"/>
      <c r="D4" s="152"/>
      <c r="E4" s="152"/>
      <c r="F4" s="152"/>
      <c r="G4" s="152"/>
      <c r="H4" s="36"/>
    </row>
    <row r="5" spans="1:8" s="38" customFormat="1" ht="4.5" customHeight="1" x14ac:dyDescent="0.25">
      <c r="A5" s="37"/>
      <c r="B5" s="37"/>
      <c r="C5" s="37"/>
      <c r="D5" s="37"/>
      <c r="E5" s="37"/>
      <c r="F5" s="37"/>
      <c r="G5" s="37"/>
      <c r="H5" s="37"/>
    </row>
    <row r="6" spans="1:8" s="38" customFormat="1" ht="60" customHeight="1" x14ac:dyDescent="0.25">
      <c r="A6" s="56" t="s">
        <v>5</v>
      </c>
      <c r="B6" s="53" t="s">
        <v>23</v>
      </c>
      <c r="C6" s="53" t="s">
        <v>35</v>
      </c>
      <c r="D6" s="53" t="s">
        <v>36</v>
      </c>
      <c r="E6" s="53" t="s">
        <v>22</v>
      </c>
      <c r="F6" s="53" t="s">
        <v>37</v>
      </c>
      <c r="G6" s="16" t="s">
        <v>6</v>
      </c>
      <c r="H6" s="37"/>
    </row>
    <row r="7" spans="1:8" s="38" customFormat="1" ht="27" customHeight="1" x14ac:dyDescent="0.25">
      <c r="A7" s="56" t="s">
        <v>20</v>
      </c>
      <c r="B7" s="57" t="s">
        <v>74</v>
      </c>
      <c r="C7" s="57"/>
      <c r="D7" s="57"/>
      <c r="E7" s="57"/>
      <c r="F7" s="16"/>
      <c r="G7" s="16"/>
      <c r="H7" s="37"/>
    </row>
    <row r="8" spans="1:8" s="38" customFormat="1" ht="45" customHeight="1" x14ac:dyDescent="0.25">
      <c r="A8" s="58" t="s">
        <v>123</v>
      </c>
      <c r="B8" s="146" t="s">
        <v>169</v>
      </c>
      <c r="C8" s="101">
        <v>2</v>
      </c>
      <c r="D8" s="120" t="s">
        <v>134</v>
      </c>
      <c r="E8" s="121" t="s">
        <v>137</v>
      </c>
      <c r="F8" s="124" t="s">
        <v>126</v>
      </c>
      <c r="G8" s="16"/>
      <c r="H8" s="37"/>
    </row>
    <row r="9" spans="1:8" s="38" customFormat="1" ht="120.75" customHeight="1" x14ac:dyDescent="0.25">
      <c r="A9" s="96" t="s">
        <v>124</v>
      </c>
      <c r="B9" s="125" t="s">
        <v>135</v>
      </c>
      <c r="C9" s="107">
        <v>2</v>
      </c>
      <c r="D9" s="111" t="s">
        <v>136</v>
      </c>
      <c r="E9" s="105" t="s">
        <v>138</v>
      </c>
      <c r="F9" s="108" t="s">
        <v>126</v>
      </c>
      <c r="G9" s="59"/>
      <c r="H9" s="37"/>
    </row>
    <row r="10" spans="1:8" s="38" customFormat="1" ht="66.75" customHeight="1" x14ac:dyDescent="0.25">
      <c r="A10" s="96" t="s">
        <v>32</v>
      </c>
      <c r="B10" s="123" t="s">
        <v>140</v>
      </c>
      <c r="C10" s="103">
        <v>2</v>
      </c>
      <c r="D10" s="104" t="s">
        <v>129</v>
      </c>
      <c r="E10" s="105" t="s">
        <v>141</v>
      </c>
      <c r="F10" s="108" t="s">
        <v>126</v>
      </c>
      <c r="G10" s="59"/>
      <c r="H10" s="37"/>
    </row>
    <row r="11" spans="1:8" s="38" customFormat="1" ht="66.75" customHeight="1" x14ac:dyDescent="0.25">
      <c r="A11" s="58" t="s">
        <v>38</v>
      </c>
      <c r="B11" s="123" t="s">
        <v>150</v>
      </c>
      <c r="C11" s="107">
        <v>1</v>
      </c>
      <c r="D11" s="111" t="s">
        <v>151</v>
      </c>
      <c r="E11" s="127" t="s">
        <v>152</v>
      </c>
      <c r="F11" s="124" t="s">
        <v>126</v>
      </c>
      <c r="G11" s="59"/>
      <c r="H11" s="37"/>
    </row>
    <row r="12" spans="1:8" s="38" customFormat="1" ht="125.25" customHeight="1" x14ac:dyDescent="0.25">
      <c r="A12" s="58" t="s">
        <v>39</v>
      </c>
      <c r="B12" s="123" t="s">
        <v>172</v>
      </c>
      <c r="C12" s="107">
        <v>2</v>
      </c>
      <c r="D12" s="111" t="s">
        <v>178</v>
      </c>
      <c r="E12" s="127" t="s">
        <v>166</v>
      </c>
      <c r="F12" s="124" t="s">
        <v>126</v>
      </c>
      <c r="G12" s="59"/>
      <c r="H12" s="37"/>
    </row>
    <row r="13" spans="1:8" s="38" customFormat="1" ht="92.25" customHeight="1" x14ac:dyDescent="0.25">
      <c r="A13" s="58" t="s">
        <v>40</v>
      </c>
      <c r="B13" s="143" t="s">
        <v>170</v>
      </c>
      <c r="C13" s="106">
        <v>3</v>
      </c>
      <c r="D13" s="107" t="s">
        <v>173</v>
      </c>
      <c r="E13" s="144" t="s">
        <v>171</v>
      </c>
      <c r="F13" s="145" t="s">
        <v>126</v>
      </c>
      <c r="G13" s="59"/>
      <c r="H13" s="37"/>
    </row>
    <row r="14" spans="1:8" s="38" customFormat="1" ht="42.75" customHeight="1" x14ac:dyDescent="0.25">
      <c r="A14" s="128" t="s">
        <v>21</v>
      </c>
      <c r="B14" s="129" t="s">
        <v>75</v>
      </c>
      <c r="C14" s="129"/>
      <c r="D14" s="129"/>
      <c r="E14" s="129"/>
      <c r="F14" s="59"/>
      <c r="G14" s="59"/>
      <c r="H14" s="37"/>
    </row>
    <row r="15" spans="1:8" s="38" customFormat="1" ht="78" customHeight="1" x14ac:dyDescent="0.25">
      <c r="A15" s="122" t="s">
        <v>30</v>
      </c>
      <c r="B15" s="146" t="s">
        <v>146</v>
      </c>
      <c r="C15" s="101">
        <v>11</v>
      </c>
      <c r="D15" s="107" t="s">
        <v>174</v>
      </c>
      <c r="E15" s="121" t="s">
        <v>175</v>
      </c>
      <c r="F15" s="124" t="s">
        <v>126</v>
      </c>
      <c r="G15" s="59"/>
      <c r="H15" s="37"/>
    </row>
    <row r="16" spans="1:8" s="38" customFormat="1" ht="53.25" customHeight="1" x14ac:dyDescent="0.25">
      <c r="A16" s="58" t="s">
        <v>31</v>
      </c>
      <c r="B16" s="123" t="s">
        <v>153</v>
      </c>
      <c r="C16" s="106">
        <v>2</v>
      </c>
      <c r="D16" s="107" t="s">
        <v>129</v>
      </c>
      <c r="E16" s="121"/>
      <c r="F16" s="124" t="s">
        <v>126</v>
      </c>
      <c r="G16" s="59"/>
      <c r="H16" s="37"/>
    </row>
    <row r="17" spans="1:8" s="38" customFormat="1" ht="78" customHeight="1" x14ac:dyDescent="0.25">
      <c r="A17" s="122" t="s">
        <v>32</v>
      </c>
      <c r="B17" s="123" t="s">
        <v>154</v>
      </c>
      <c r="C17" s="106">
        <v>5</v>
      </c>
      <c r="D17" s="107" t="s">
        <v>155</v>
      </c>
      <c r="E17" s="121" t="s">
        <v>156</v>
      </c>
      <c r="F17" s="124" t="s">
        <v>126</v>
      </c>
      <c r="G17" s="59"/>
      <c r="H17" s="37"/>
    </row>
    <row r="18" spans="1:8" s="38" customFormat="1" ht="53.25" customHeight="1" x14ac:dyDescent="0.25">
      <c r="A18" s="58" t="s">
        <v>38</v>
      </c>
      <c r="B18" s="123" t="s">
        <v>157</v>
      </c>
      <c r="C18" s="106">
        <v>1</v>
      </c>
      <c r="D18" s="107" t="s">
        <v>158</v>
      </c>
      <c r="E18" s="121" t="s">
        <v>159</v>
      </c>
      <c r="F18" s="124" t="s">
        <v>126</v>
      </c>
      <c r="G18" s="59"/>
      <c r="H18" s="37"/>
    </row>
    <row r="19" spans="1:8" s="38" customFormat="1" ht="53.25" customHeight="1" x14ac:dyDescent="0.25">
      <c r="A19" s="58" t="s">
        <v>39</v>
      </c>
      <c r="B19" s="123" t="s">
        <v>160</v>
      </c>
      <c r="C19" s="106">
        <v>2</v>
      </c>
      <c r="D19" s="107" t="s">
        <v>161</v>
      </c>
      <c r="E19" s="121" t="s">
        <v>162</v>
      </c>
      <c r="F19" s="124" t="s">
        <v>126</v>
      </c>
      <c r="G19" s="59"/>
      <c r="H19" s="37"/>
    </row>
    <row r="20" spans="1:8" s="38" customFormat="1" ht="20.100000000000001" customHeight="1" x14ac:dyDescent="0.25">
      <c r="A20" s="151" t="s">
        <v>77</v>
      </c>
      <c r="B20" s="151"/>
      <c r="C20" s="151"/>
      <c r="D20" s="151"/>
      <c r="E20" s="151"/>
      <c r="F20" s="151"/>
      <c r="G20" s="151"/>
      <c r="H20" s="37"/>
    </row>
    <row r="21" spans="1:8" s="38" customFormat="1" ht="20.100000000000001" customHeight="1" x14ac:dyDescent="0.25">
      <c r="A21" s="37"/>
      <c r="B21" s="37"/>
      <c r="C21" s="37"/>
      <c r="D21" s="37"/>
      <c r="E21" s="154" t="s">
        <v>147</v>
      </c>
      <c r="F21" s="154"/>
      <c r="G21" s="154"/>
      <c r="H21" s="37"/>
    </row>
    <row r="22" spans="1:8" s="38" customFormat="1" ht="20.100000000000001" customHeight="1" x14ac:dyDescent="0.25">
      <c r="A22" s="37"/>
      <c r="B22" s="37"/>
      <c r="C22" s="37"/>
      <c r="D22" s="37"/>
      <c r="E22" s="148" t="s">
        <v>7</v>
      </c>
      <c r="F22" s="148"/>
      <c r="G22" s="148"/>
      <c r="H22" s="37"/>
    </row>
    <row r="23" spans="1:8" s="38" customFormat="1" ht="20.100000000000001" customHeight="1" x14ac:dyDescent="0.25">
      <c r="A23" s="37"/>
      <c r="B23" s="37"/>
      <c r="C23" s="37"/>
      <c r="D23" s="37"/>
      <c r="E23" s="37"/>
      <c r="F23" s="37"/>
      <c r="G23" s="37"/>
      <c r="H23" s="37"/>
    </row>
    <row r="24" spans="1:8" s="38" customFormat="1" ht="20.100000000000001" customHeight="1" x14ac:dyDescent="0.25">
      <c r="A24" s="37"/>
      <c r="B24" s="37"/>
      <c r="C24" s="37"/>
      <c r="D24" s="37"/>
      <c r="E24" s="37"/>
      <c r="F24" s="37"/>
      <c r="G24" s="37"/>
      <c r="H24" s="39"/>
    </row>
    <row r="25" spans="1:8" s="38" customFormat="1" ht="20.100000000000001" customHeight="1" x14ac:dyDescent="0.25">
      <c r="A25" s="39"/>
      <c r="B25" s="39"/>
      <c r="C25" s="39"/>
      <c r="D25" s="39"/>
      <c r="E25" s="39"/>
      <c r="F25" s="39"/>
      <c r="G25" s="39"/>
      <c r="H25" s="39"/>
    </row>
    <row r="26" spans="1:8" s="38" customFormat="1" ht="18.75" x14ac:dyDescent="0.25">
      <c r="A26" s="39"/>
      <c r="B26" s="39"/>
      <c r="C26" s="39"/>
      <c r="D26" s="39"/>
      <c r="E26" s="147" t="s">
        <v>116</v>
      </c>
      <c r="F26" s="147"/>
      <c r="G26" s="147"/>
      <c r="H26" s="39"/>
    </row>
    <row r="27" spans="1:8" ht="18.75" x14ac:dyDescent="0.25">
      <c r="A27" s="39"/>
      <c r="B27" s="93"/>
      <c r="C27" s="39"/>
      <c r="D27" s="39"/>
      <c r="E27" s="39"/>
      <c r="F27" s="39"/>
      <c r="G27" s="39"/>
    </row>
  </sheetData>
  <mergeCells count="8">
    <mergeCell ref="E26:G26"/>
    <mergeCell ref="E22:G22"/>
    <mergeCell ref="A1:B1"/>
    <mergeCell ref="F1:G1"/>
    <mergeCell ref="A20:G20"/>
    <mergeCell ref="A4:G4"/>
    <mergeCell ref="A3:G3"/>
    <mergeCell ref="E21:G21"/>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5"/>
  <sheetViews>
    <sheetView topLeftCell="A4" zoomScale="80" zoomScaleNormal="80" workbookViewId="0">
      <selection activeCell="F16" sqref="F16"/>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33"/>
      <c r="B1" s="159" t="s">
        <v>8</v>
      </c>
      <c r="C1" s="159"/>
      <c r="D1" s="159"/>
      <c r="E1" s="1"/>
      <c r="F1" s="1"/>
      <c r="G1" s="1"/>
      <c r="H1" s="1"/>
      <c r="I1" s="1"/>
      <c r="J1" s="1"/>
      <c r="K1" s="1"/>
      <c r="L1" s="1"/>
      <c r="M1" s="1"/>
      <c r="N1" s="1"/>
      <c r="O1" s="1"/>
      <c r="P1" s="1"/>
      <c r="Q1" s="1"/>
      <c r="R1" s="1"/>
      <c r="S1" s="1"/>
      <c r="T1" s="157"/>
      <c r="U1" s="157"/>
      <c r="V1" s="157"/>
      <c r="W1" s="157"/>
      <c r="X1" s="157"/>
      <c r="Y1" s="157"/>
      <c r="Z1" s="158"/>
      <c r="AA1" s="158"/>
      <c r="AB1" s="158"/>
      <c r="AC1" s="158"/>
      <c r="AD1" s="158"/>
      <c r="AE1" s="158"/>
      <c r="AF1" s="158"/>
    </row>
    <row r="2" spans="1:32" ht="15.75" x14ac:dyDescent="0.25">
      <c r="A2" s="33"/>
      <c r="B2" s="159" t="s">
        <v>14</v>
      </c>
      <c r="C2" s="159"/>
      <c r="D2" s="159"/>
      <c r="E2" s="1"/>
      <c r="F2" s="1"/>
      <c r="G2" s="1"/>
      <c r="H2" s="1"/>
      <c r="I2" s="1"/>
      <c r="J2" s="1"/>
      <c r="K2" s="1"/>
      <c r="L2" s="1"/>
      <c r="M2" s="1"/>
      <c r="N2" s="1"/>
      <c r="O2" s="1"/>
      <c r="P2" s="1"/>
      <c r="Q2" s="1"/>
      <c r="R2" s="1"/>
      <c r="S2" s="1"/>
      <c r="T2" s="157"/>
      <c r="U2" s="157"/>
      <c r="V2" s="157"/>
      <c r="W2" s="157"/>
      <c r="X2" s="157"/>
      <c r="Y2" s="157"/>
      <c r="Z2" s="157"/>
      <c r="AA2" s="157"/>
      <c r="AB2" s="157"/>
      <c r="AC2" s="157"/>
      <c r="AD2" s="157"/>
      <c r="AE2" s="157"/>
      <c r="AF2" s="157"/>
    </row>
    <row r="3" spans="1:32" ht="35.25" customHeight="1" x14ac:dyDescent="0.25">
      <c r="A3" s="90"/>
      <c r="B3" s="160" t="s">
        <v>120</v>
      </c>
      <c r="C3" s="160"/>
      <c r="D3" s="160"/>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41"/>
      <c r="B4" s="41"/>
      <c r="C4" s="48"/>
      <c r="D4" s="13"/>
      <c r="E4" s="1"/>
      <c r="F4" s="1"/>
      <c r="G4" s="1"/>
      <c r="H4" s="1"/>
      <c r="I4" s="1"/>
      <c r="J4" s="1"/>
      <c r="K4" s="1"/>
      <c r="L4" s="1"/>
      <c r="M4" s="1"/>
      <c r="N4" s="1"/>
      <c r="O4" s="1"/>
      <c r="P4" s="1"/>
      <c r="Q4" s="1"/>
      <c r="R4" s="1"/>
      <c r="S4" s="1"/>
      <c r="T4" s="1"/>
      <c r="U4" s="1"/>
      <c r="V4" s="1"/>
      <c r="W4" s="1"/>
      <c r="X4" s="1"/>
      <c r="Y4" s="1"/>
      <c r="Z4" s="1"/>
      <c r="AA4" s="1"/>
      <c r="AB4" s="1"/>
      <c r="AC4" s="1"/>
      <c r="AD4" s="1"/>
      <c r="AE4" s="1"/>
      <c r="AF4" s="45" t="s">
        <v>19</v>
      </c>
    </row>
    <row r="5" spans="1:32" ht="30" customHeight="1" x14ac:dyDescent="0.25">
      <c r="A5" s="156" t="s">
        <v>132</v>
      </c>
      <c r="B5" s="156"/>
      <c r="C5" s="156"/>
      <c r="D5" s="156"/>
      <c r="E5" s="156"/>
      <c r="F5" s="156"/>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c r="AF5" s="156"/>
    </row>
    <row r="6" spans="1:32" ht="8.25" customHeight="1" x14ac:dyDescent="0.25"/>
    <row r="7" spans="1:32" ht="27.75" customHeight="1" x14ac:dyDescent="0.25">
      <c r="A7" s="164" t="s">
        <v>5</v>
      </c>
      <c r="B7" s="167" t="s">
        <v>29</v>
      </c>
      <c r="C7" s="168"/>
      <c r="D7" s="169" t="s">
        <v>25</v>
      </c>
      <c r="E7" s="170"/>
      <c r="F7" s="170"/>
      <c r="G7" s="170"/>
      <c r="H7" s="170"/>
      <c r="I7" s="170"/>
      <c r="J7" s="170"/>
      <c r="K7" s="170"/>
      <c r="L7" s="170"/>
      <c r="M7" s="170"/>
      <c r="N7" s="170"/>
      <c r="O7" s="170"/>
      <c r="P7" s="170"/>
      <c r="Q7" s="170"/>
      <c r="R7" s="170"/>
      <c r="S7" s="171"/>
      <c r="T7" s="172"/>
      <c r="U7" s="172"/>
      <c r="V7" s="172"/>
      <c r="W7" s="172"/>
      <c r="X7" s="172"/>
      <c r="Y7" s="172"/>
      <c r="Z7" s="172"/>
      <c r="AA7" s="172"/>
      <c r="AB7" s="172"/>
      <c r="AC7" s="172"/>
      <c r="AD7" s="172"/>
      <c r="AE7" s="173"/>
      <c r="AF7" s="16" t="s">
        <v>6</v>
      </c>
    </row>
    <row r="8" spans="1:32" ht="45.75" customHeight="1" x14ac:dyDescent="0.25">
      <c r="A8" s="165"/>
      <c r="B8" s="51" t="s">
        <v>28</v>
      </c>
      <c r="C8" s="55" t="s">
        <v>34</v>
      </c>
      <c r="D8" s="62" t="s">
        <v>30</v>
      </c>
      <c r="E8" s="63" t="s">
        <v>31</v>
      </c>
      <c r="F8" s="71" t="s">
        <v>32</v>
      </c>
      <c r="G8" s="71" t="s">
        <v>38</v>
      </c>
      <c r="H8" s="71" t="s">
        <v>39</v>
      </c>
      <c r="I8" s="71" t="s">
        <v>40</v>
      </c>
      <c r="J8" s="71" t="s">
        <v>43</v>
      </c>
      <c r="K8" s="71" t="s">
        <v>44</v>
      </c>
      <c r="L8" s="71" t="s">
        <v>45</v>
      </c>
      <c r="M8" s="71" t="s">
        <v>46</v>
      </c>
      <c r="N8" s="71" t="s">
        <v>47</v>
      </c>
      <c r="O8" s="71" t="s">
        <v>48</v>
      </c>
      <c r="P8" s="71" t="s">
        <v>49</v>
      </c>
      <c r="Q8" s="71" t="s">
        <v>50</v>
      </c>
      <c r="R8" s="71" t="s">
        <v>51</v>
      </c>
      <c r="S8" s="63" t="s">
        <v>33</v>
      </c>
      <c r="T8" s="72" t="s">
        <v>30</v>
      </c>
      <c r="U8" s="72" t="s">
        <v>31</v>
      </c>
      <c r="V8" s="126" t="s">
        <v>32</v>
      </c>
      <c r="W8" s="126" t="s">
        <v>39</v>
      </c>
      <c r="X8" s="72" t="s">
        <v>39</v>
      </c>
      <c r="Y8" s="72" t="s">
        <v>39</v>
      </c>
      <c r="Z8" s="72" t="s">
        <v>40</v>
      </c>
      <c r="AA8" s="72" t="s">
        <v>43</v>
      </c>
      <c r="AB8" s="72" t="s">
        <v>44</v>
      </c>
      <c r="AC8" s="72" t="s">
        <v>45</v>
      </c>
      <c r="AD8" s="72" t="s">
        <v>46</v>
      </c>
      <c r="AE8" s="60" t="s">
        <v>33</v>
      </c>
      <c r="AF8" s="16"/>
    </row>
    <row r="9" spans="1:32" ht="19.5" customHeight="1" x14ac:dyDescent="0.25">
      <c r="A9" s="56"/>
      <c r="B9" s="73"/>
      <c r="C9" s="75">
        <v>-1</v>
      </c>
      <c r="D9" s="75">
        <v>-2</v>
      </c>
      <c r="E9" s="75">
        <v>-3</v>
      </c>
      <c r="F9" s="75">
        <v>-4</v>
      </c>
      <c r="G9" s="75">
        <v>-5</v>
      </c>
      <c r="H9" s="75">
        <v>-6</v>
      </c>
      <c r="I9" s="75">
        <v>-7</v>
      </c>
      <c r="J9" s="75">
        <v>-8</v>
      </c>
      <c r="K9" s="75">
        <v>-9</v>
      </c>
      <c r="L9" s="75">
        <v>-10</v>
      </c>
      <c r="M9" s="75">
        <v>-11</v>
      </c>
      <c r="N9" s="75">
        <v>-12</v>
      </c>
      <c r="O9" s="75">
        <v>-13</v>
      </c>
      <c r="P9" s="75">
        <v>-14</v>
      </c>
      <c r="Q9" s="75">
        <v>-15</v>
      </c>
      <c r="R9" s="75">
        <v>-16</v>
      </c>
      <c r="S9" s="75">
        <v>-17</v>
      </c>
      <c r="T9" s="75">
        <v>-19</v>
      </c>
      <c r="U9" s="75">
        <v>-20</v>
      </c>
      <c r="V9" s="75"/>
      <c r="W9" s="75"/>
      <c r="X9" s="75">
        <v>-21</v>
      </c>
      <c r="Y9" s="75">
        <v>-22</v>
      </c>
      <c r="Z9" s="75">
        <v>-23</v>
      </c>
      <c r="AA9" s="75">
        <v>-24</v>
      </c>
      <c r="AB9" s="75">
        <v>-25</v>
      </c>
      <c r="AC9" s="75">
        <v>-26</v>
      </c>
      <c r="AD9" s="75">
        <v>-27</v>
      </c>
      <c r="AE9" s="75">
        <v>-28</v>
      </c>
      <c r="AF9" s="16"/>
    </row>
    <row r="10" spans="1:32" ht="24.75" customHeight="1" x14ac:dyDescent="0.25">
      <c r="A10" s="8" t="s">
        <v>55</v>
      </c>
      <c r="B10" s="42"/>
      <c r="C10" s="49"/>
      <c r="D10" s="44"/>
      <c r="E10" s="43"/>
      <c r="F10" s="110"/>
      <c r="G10" s="43"/>
      <c r="H10" s="110"/>
      <c r="I10" s="43"/>
      <c r="J10" s="43"/>
      <c r="K10" s="43"/>
      <c r="L10" s="43"/>
      <c r="M10" s="43"/>
      <c r="N10" s="43"/>
      <c r="O10" s="43"/>
      <c r="P10" s="43"/>
      <c r="Q10" s="43"/>
      <c r="R10" s="44"/>
      <c r="S10" s="65"/>
      <c r="T10" s="44"/>
      <c r="U10" s="44"/>
      <c r="V10" s="44"/>
      <c r="W10" s="44"/>
      <c r="X10" s="44"/>
      <c r="Y10" s="44"/>
      <c r="Z10" s="16"/>
      <c r="AA10" s="16"/>
      <c r="AB10" s="16"/>
      <c r="AC10" s="16"/>
      <c r="AD10" s="16"/>
      <c r="AE10" s="66"/>
      <c r="AF10" s="17"/>
    </row>
    <row r="11" spans="1:32" ht="24" customHeight="1" x14ac:dyDescent="0.25">
      <c r="A11" s="9" t="s">
        <v>0</v>
      </c>
      <c r="B11" s="97" t="s">
        <v>116</v>
      </c>
      <c r="C11" s="98" t="s">
        <v>121</v>
      </c>
      <c r="D11" s="18" t="s">
        <v>127</v>
      </c>
      <c r="E11" s="110" t="s">
        <v>127</v>
      </c>
      <c r="F11" s="110"/>
      <c r="G11" s="18"/>
      <c r="H11" s="110"/>
      <c r="I11" s="131" t="s">
        <v>127</v>
      </c>
      <c r="J11" s="18"/>
      <c r="K11" s="18"/>
      <c r="L11" s="18"/>
      <c r="M11" s="18"/>
      <c r="N11" s="18"/>
      <c r="O11" s="18"/>
      <c r="P11" s="18"/>
      <c r="Q11" s="18"/>
      <c r="R11" s="18"/>
      <c r="S11" s="64">
        <f>COUNTIF(D11:R11,"X")</f>
        <v>3</v>
      </c>
      <c r="T11" s="109"/>
      <c r="U11" s="23"/>
      <c r="V11" s="23"/>
      <c r="W11" s="23"/>
      <c r="X11" s="19" t="s">
        <v>127</v>
      </c>
      <c r="Y11" s="19"/>
      <c r="Z11" s="23"/>
      <c r="AA11" s="23"/>
      <c r="AB11" s="23"/>
      <c r="AC11" s="74"/>
      <c r="AE11" s="61">
        <f>COUNTIF(T11:AD11,"X")</f>
        <v>1</v>
      </c>
      <c r="AF11" s="17"/>
    </row>
    <row r="12" spans="1:32" ht="26.25" customHeight="1" x14ac:dyDescent="0.25">
      <c r="A12" s="8" t="s">
        <v>54</v>
      </c>
      <c r="B12" s="97"/>
      <c r="C12" s="97"/>
      <c r="D12" s="20"/>
      <c r="E12" s="20"/>
      <c r="F12" s="110"/>
      <c r="G12" s="21"/>
      <c r="H12" s="110"/>
      <c r="I12" s="113"/>
      <c r="J12" s="21"/>
      <c r="K12" s="21"/>
      <c r="L12" s="21"/>
      <c r="M12" s="21"/>
      <c r="N12" s="21"/>
      <c r="O12" s="21"/>
      <c r="P12" s="21"/>
      <c r="Q12" s="21"/>
      <c r="R12" s="21"/>
      <c r="S12" s="64"/>
      <c r="T12" s="19"/>
      <c r="U12" s="19"/>
      <c r="V12" s="19"/>
      <c r="W12" s="19"/>
      <c r="X12" s="19"/>
      <c r="Y12" s="19"/>
      <c r="Z12" s="23"/>
      <c r="AA12" s="23"/>
      <c r="AB12" s="23"/>
      <c r="AC12" s="23"/>
      <c r="AD12" s="23"/>
      <c r="AE12" s="61"/>
      <c r="AF12" s="17"/>
    </row>
    <row r="13" spans="1:32" ht="26.25" customHeight="1" x14ac:dyDescent="0.25">
      <c r="A13" s="9" t="s">
        <v>0</v>
      </c>
      <c r="B13" s="99" t="s">
        <v>82</v>
      </c>
      <c r="C13" s="98" t="s">
        <v>101</v>
      </c>
      <c r="D13" s="20" t="s">
        <v>127</v>
      </c>
      <c r="E13" s="20"/>
      <c r="F13" s="20" t="s">
        <v>127</v>
      </c>
      <c r="G13" s="21"/>
      <c r="H13" s="110" t="s">
        <v>127</v>
      </c>
      <c r="I13" s="113" t="s">
        <v>127</v>
      </c>
      <c r="J13" s="21"/>
      <c r="K13" s="21"/>
      <c r="L13" s="21"/>
      <c r="M13" s="21"/>
      <c r="N13" s="21"/>
      <c r="O13" s="21"/>
      <c r="P13" s="21"/>
      <c r="Q13" s="21"/>
      <c r="R13" s="21"/>
      <c r="S13" s="64">
        <f t="shared" ref="S13:S27" si="0">COUNTIF(D13:R13,"X")</f>
        <v>4</v>
      </c>
      <c r="T13" s="19"/>
      <c r="U13" s="19" t="s">
        <v>127</v>
      </c>
      <c r="V13" s="19" t="s">
        <v>127</v>
      </c>
      <c r="W13" s="19"/>
      <c r="X13" s="19"/>
      <c r="Y13" s="19"/>
      <c r="Z13" s="23"/>
      <c r="AA13" s="23"/>
      <c r="AB13" s="23"/>
      <c r="AC13" s="23"/>
      <c r="AD13" s="23"/>
      <c r="AE13" s="61">
        <f t="shared" ref="AE13:AE27" si="1">COUNTIF(T13:AD13,"X")</f>
        <v>2</v>
      </c>
      <c r="AF13" s="17"/>
    </row>
    <row r="14" spans="1:32" ht="25.5" customHeight="1" x14ac:dyDescent="0.25">
      <c r="A14" s="9" t="s">
        <v>1</v>
      </c>
      <c r="B14" s="100" t="s">
        <v>83</v>
      </c>
      <c r="C14" s="98" t="s">
        <v>102</v>
      </c>
      <c r="D14" s="20"/>
      <c r="E14" s="20" t="s">
        <v>127</v>
      </c>
      <c r="F14" s="20"/>
      <c r="G14" s="18"/>
      <c r="H14" s="110"/>
      <c r="I14" s="113"/>
      <c r="J14" s="44"/>
      <c r="K14" s="18"/>
      <c r="L14" s="18"/>
      <c r="M14" s="18"/>
      <c r="N14" s="18"/>
      <c r="O14" s="44"/>
      <c r="P14" s="44"/>
      <c r="Q14" s="44"/>
      <c r="R14" s="44"/>
      <c r="S14" s="64">
        <f t="shared" si="0"/>
        <v>1</v>
      </c>
      <c r="T14" s="19" t="s">
        <v>127</v>
      </c>
      <c r="U14" s="19"/>
      <c r="V14" s="19" t="s">
        <v>127</v>
      </c>
      <c r="W14" s="19"/>
      <c r="X14" s="19"/>
      <c r="Y14" s="19"/>
      <c r="Z14" s="23"/>
      <c r="AA14" s="23"/>
      <c r="AB14" s="23"/>
      <c r="AC14" s="23"/>
      <c r="AD14" s="23"/>
      <c r="AE14" s="61">
        <f t="shared" si="1"/>
        <v>2</v>
      </c>
      <c r="AF14" s="17"/>
    </row>
    <row r="15" spans="1:32" ht="24" customHeight="1" x14ac:dyDescent="0.25">
      <c r="A15" s="9" t="s">
        <v>2</v>
      </c>
      <c r="B15" s="100" t="s">
        <v>84</v>
      </c>
      <c r="C15" s="98" t="s">
        <v>103</v>
      </c>
      <c r="D15" s="20"/>
      <c r="E15" s="20"/>
      <c r="F15" s="20"/>
      <c r="G15" s="18"/>
      <c r="H15" s="110"/>
      <c r="I15" s="113"/>
      <c r="J15" s="18"/>
      <c r="K15" s="18"/>
      <c r="L15" s="18"/>
      <c r="M15" s="18"/>
      <c r="N15" s="18"/>
      <c r="O15" s="18"/>
      <c r="P15" s="18"/>
      <c r="Q15" s="18"/>
      <c r="R15" s="18"/>
      <c r="S15" s="64">
        <f t="shared" si="0"/>
        <v>0</v>
      </c>
      <c r="T15" s="23" t="s">
        <v>127</v>
      </c>
      <c r="U15" s="23"/>
      <c r="V15" s="23"/>
      <c r="W15" s="23"/>
      <c r="X15" s="19"/>
      <c r="Y15" s="19"/>
      <c r="Z15" s="23"/>
      <c r="AA15" s="23"/>
      <c r="AB15" s="23"/>
      <c r="AC15" s="74"/>
      <c r="AE15" s="61">
        <f t="shared" si="1"/>
        <v>1</v>
      </c>
      <c r="AF15" s="17"/>
    </row>
    <row r="16" spans="1:32" ht="27" customHeight="1" x14ac:dyDescent="0.25">
      <c r="A16" s="9" t="s">
        <v>3</v>
      </c>
      <c r="B16" s="100" t="s">
        <v>85</v>
      </c>
      <c r="C16" s="98" t="s">
        <v>104</v>
      </c>
      <c r="D16" s="20"/>
      <c r="E16" s="20"/>
      <c r="F16" s="20" t="s">
        <v>127</v>
      </c>
      <c r="G16" s="21"/>
      <c r="H16" s="110"/>
      <c r="I16" s="113"/>
      <c r="J16" s="21"/>
      <c r="K16" s="21"/>
      <c r="L16" s="21"/>
      <c r="M16" s="21"/>
      <c r="N16" s="21"/>
      <c r="O16" s="21"/>
      <c r="P16" s="21"/>
      <c r="Q16" s="21"/>
      <c r="R16" s="21"/>
      <c r="S16" s="64">
        <f t="shared" si="0"/>
        <v>1</v>
      </c>
      <c r="T16" s="19"/>
      <c r="U16" s="19" t="s">
        <v>127</v>
      </c>
      <c r="V16" s="19"/>
      <c r="W16" s="19" t="s">
        <v>127</v>
      </c>
      <c r="X16" s="19" t="s">
        <v>127</v>
      </c>
      <c r="Y16" s="19"/>
      <c r="Z16" s="23"/>
      <c r="AA16" s="23"/>
      <c r="AB16" s="23"/>
      <c r="AC16" s="23"/>
      <c r="AD16" s="23"/>
      <c r="AE16" s="61">
        <f t="shared" si="1"/>
        <v>3</v>
      </c>
      <c r="AF16" s="17"/>
    </row>
    <row r="17" spans="1:32" ht="24" customHeight="1" x14ac:dyDescent="0.25">
      <c r="A17" s="9" t="s">
        <v>4</v>
      </c>
      <c r="B17" s="118" t="s">
        <v>86</v>
      </c>
      <c r="C17" s="119" t="s">
        <v>105</v>
      </c>
      <c r="D17" s="112"/>
      <c r="E17" s="112"/>
      <c r="F17" s="20"/>
      <c r="G17" s="113"/>
      <c r="H17" s="114"/>
      <c r="I17" s="113"/>
      <c r="J17" s="21"/>
      <c r="K17" s="21"/>
      <c r="L17" s="21"/>
      <c r="M17" s="21"/>
      <c r="N17" s="21"/>
      <c r="O17" s="21"/>
      <c r="P17" s="21"/>
      <c r="Q17" s="21"/>
      <c r="R17" s="21"/>
      <c r="S17" s="64">
        <f t="shared" si="0"/>
        <v>0</v>
      </c>
      <c r="T17" s="23" t="s">
        <v>127</v>
      </c>
      <c r="U17" s="23"/>
      <c r="V17" s="23"/>
      <c r="W17" s="23"/>
      <c r="X17" s="19"/>
      <c r="Y17" s="19"/>
      <c r="Z17" s="23"/>
      <c r="AA17" s="23"/>
      <c r="AB17" s="23"/>
      <c r="AC17" s="23"/>
      <c r="AD17" s="23"/>
      <c r="AE17" s="61">
        <f t="shared" si="1"/>
        <v>1</v>
      </c>
      <c r="AF17" s="17"/>
    </row>
    <row r="18" spans="1:32" ht="29.25" customHeight="1" x14ac:dyDescent="0.25">
      <c r="A18" s="9" t="s">
        <v>71</v>
      </c>
      <c r="B18" s="118" t="s">
        <v>87</v>
      </c>
      <c r="C18" s="119" t="s">
        <v>106</v>
      </c>
      <c r="D18" s="112"/>
      <c r="E18" s="113"/>
      <c r="F18" s="20"/>
      <c r="G18" s="113"/>
      <c r="H18" s="114"/>
      <c r="I18" s="113"/>
      <c r="J18" s="22"/>
      <c r="K18" s="21"/>
      <c r="L18" s="21"/>
      <c r="M18" s="21"/>
      <c r="N18" s="21"/>
      <c r="O18" s="22"/>
      <c r="P18" s="22"/>
      <c r="Q18" s="22"/>
      <c r="R18" s="22"/>
      <c r="S18" s="64">
        <f>COUNTIF(D18:R18,"X")</f>
        <v>0</v>
      </c>
      <c r="T18" s="19" t="s">
        <v>127</v>
      </c>
      <c r="U18" s="19"/>
      <c r="V18" s="19"/>
      <c r="W18" s="19"/>
      <c r="X18" s="19"/>
      <c r="Y18" s="19"/>
      <c r="Z18" s="23"/>
      <c r="AA18" s="23"/>
      <c r="AB18" s="23"/>
      <c r="AC18" s="23"/>
      <c r="AD18" s="23"/>
      <c r="AE18" s="61">
        <f t="shared" si="1"/>
        <v>1</v>
      </c>
      <c r="AF18" s="23"/>
    </row>
    <row r="19" spans="1:32" ht="29.25" customHeight="1" x14ac:dyDescent="0.25">
      <c r="A19" s="9" t="s">
        <v>76</v>
      </c>
      <c r="B19" s="100" t="s">
        <v>117</v>
      </c>
      <c r="C19" s="98" t="s">
        <v>122</v>
      </c>
      <c r="D19" s="20"/>
      <c r="E19" s="21"/>
      <c r="F19" s="20"/>
      <c r="G19" s="21" t="s">
        <v>127</v>
      </c>
      <c r="H19" s="110"/>
      <c r="I19" s="113"/>
      <c r="J19" s="22"/>
      <c r="K19" s="21"/>
      <c r="L19" s="21"/>
      <c r="M19" s="21"/>
      <c r="N19" s="21"/>
      <c r="O19" s="22"/>
      <c r="P19" s="22"/>
      <c r="Q19" s="22"/>
      <c r="R19" s="22"/>
      <c r="S19" s="64">
        <f>COUNTIF(D19:R19,"X")</f>
        <v>1</v>
      </c>
      <c r="T19" s="19" t="s">
        <v>127</v>
      </c>
      <c r="U19" s="19"/>
      <c r="V19" s="19"/>
      <c r="W19" s="19"/>
      <c r="X19" s="19"/>
      <c r="Y19" s="19"/>
      <c r="Z19" s="23"/>
      <c r="AA19" s="23"/>
      <c r="AB19" s="23"/>
      <c r="AC19" s="23"/>
      <c r="AD19" s="23"/>
      <c r="AE19" s="61">
        <f t="shared" si="1"/>
        <v>1</v>
      </c>
      <c r="AF19" s="23"/>
    </row>
    <row r="20" spans="1:32" ht="29.25" customHeight="1" x14ac:dyDescent="0.25">
      <c r="A20" s="9" t="s">
        <v>81</v>
      </c>
      <c r="B20" s="100" t="s">
        <v>88</v>
      </c>
      <c r="C20" s="98" t="s">
        <v>107</v>
      </c>
      <c r="D20" s="20"/>
      <c r="E20" s="21"/>
      <c r="F20" s="20"/>
      <c r="G20" s="21"/>
      <c r="H20" s="110"/>
      <c r="I20" s="113"/>
      <c r="J20" s="22"/>
      <c r="K20" s="21"/>
      <c r="L20" s="21"/>
      <c r="M20" s="21"/>
      <c r="N20" s="21"/>
      <c r="O20" s="22"/>
      <c r="P20" s="22"/>
      <c r="Q20" s="22"/>
      <c r="R20" s="22"/>
      <c r="S20" s="64">
        <f>COUNTIF(D20:R20,"X")</f>
        <v>0</v>
      </c>
      <c r="T20" s="19" t="s">
        <v>127</v>
      </c>
      <c r="U20" s="19"/>
      <c r="V20" s="19"/>
      <c r="W20" s="19" t="s">
        <v>127</v>
      </c>
      <c r="X20" s="19"/>
      <c r="Y20" s="19"/>
      <c r="Z20" s="23"/>
      <c r="AA20" s="23"/>
      <c r="AB20" s="23"/>
      <c r="AC20" s="23"/>
      <c r="AD20" s="23"/>
      <c r="AE20" s="61">
        <f t="shared" si="1"/>
        <v>2</v>
      </c>
      <c r="AF20" s="23"/>
    </row>
    <row r="21" spans="1:32" ht="24.75" customHeight="1" x14ac:dyDescent="0.25">
      <c r="A21" s="9" t="s">
        <v>96</v>
      </c>
      <c r="B21" s="100" t="s">
        <v>89</v>
      </c>
      <c r="C21" s="98" t="s">
        <v>108</v>
      </c>
      <c r="D21" s="20"/>
      <c r="E21" s="21"/>
      <c r="F21" s="20"/>
      <c r="G21" s="22"/>
      <c r="H21" s="110"/>
      <c r="I21" s="113"/>
      <c r="J21" s="22"/>
      <c r="K21" s="22"/>
      <c r="L21" s="22"/>
      <c r="M21" s="22"/>
      <c r="N21" s="22"/>
      <c r="O21" s="22"/>
      <c r="P21" s="22"/>
      <c r="Q21" s="22"/>
      <c r="R21" s="22"/>
      <c r="S21" s="64">
        <f>COUNTIF(D21:R21,"X")</f>
        <v>0</v>
      </c>
      <c r="T21" s="19" t="s">
        <v>127</v>
      </c>
      <c r="U21" s="19"/>
      <c r="V21" s="19" t="s">
        <v>127</v>
      </c>
      <c r="W21" s="19"/>
      <c r="X21" s="19"/>
      <c r="Y21" s="19"/>
      <c r="Z21" s="23"/>
      <c r="AA21" s="23"/>
      <c r="AB21" s="23"/>
      <c r="AC21" s="23"/>
      <c r="AD21" s="23"/>
      <c r="AE21" s="61">
        <f t="shared" si="1"/>
        <v>2</v>
      </c>
      <c r="AF21" s="17"/>
    </row>
    <row r="22" spans="1:32" ht="24.75" customHeight="1" x14ac:dyDescent="0.25">
      <c r="A22" s="9" t="s">
        <v>97</v>
      </c>
      <c r="B22" s="100" t="s">
        <v>90</v>
      </c>
      <c r="C22" s="98" t="s">
        <v>109</v>
      </c>
      <c r="D22" s="20"/>
      <c r="E22" s="21"/>
      <c r="F22" s="20"/>
      <c r="G22" s="22"/>
      <c r="H22" s="110"/>
      <c r="I22" s="113" t="s">
        <v>127</v>
      </c>
      <c r="J22" s="22"/>
      <c r="K22" s="22"/>
      <c r="L22" s="22"/>
      <c r="M22" s="22"/>
      <c r="N22" s="22"/>
      <c r="O22" s="22"/>
      <c r="P22" s="22"/>
      <c r="Q22" s="22"/>
      <c r="R22" s="22"/>
      <c r="S22" s="64">
        <f>COUNTIF(D22:R22,"X")</f>
        <v>1</v>
      </c>
      <c r="T22" s="19"/>
      <c r="U22" s="19"/>
      <c r="V22" s="19"/>
      <c r="W22" s="19"/>
      <c r="X22" s="19"/>
      <c r="Y22" s="19"/>
      <c r="Z22" s="23"/>
      <c r="AA22" s="23"/>
      <c r="AB22" s="23"/>
      <c r="AC22" s="23"/>
      <c r="AD22" s="23"/>
      <c r="AE22" s="61">
        <f t="shared" si="1"/>
        <v>0</v>
      </c>
      <c r="AF22" s="17"/>
    </row>
    <row r="23" spans="1:32" ht="24.75" customHeight="1" x14ac:dyDescent="0.25">
      <c r="A23" s="9" t="s">
        <v>98</v>
      </c>
      <c r="B23" s="100" t="s">
        <v>91</v>
      </c>
      <c r="C23" s="98" t="s">
        <v>110</v>
      </c>
      <c r="D23" s="20"/>
      <c r="E23" s="21"/>
      <c r="F23" s="20"/>
      <c r="G23" s="22"/>
      <c r="H23" s="110"/>
      <c r="I23" s="102"/>
      <c r="J23" s="22"/>
      <c r="K23" s="22"/>
      <c r="L23" s="22"/>
      <c r="M23" s="22"/>
      <c r="N23" s="22"/>
      <c r="O23" s="22"/>
      <c r="P23" s="22"/>
      <c r="Q23" s="22"/>
      <c r="R23" s="22"/>
      <c r="S23" s="64">
        <f t="shared" si="0"/>
        <v>0</v>
      </c>
      <c r="T23" s="19" t="s">
        <v>127</v>
      </c>
      <c r="U23" s="19"/>
      <c r="V23" s="19"/>
      <c r="W23" s="19"/>
      <c r="X23" s="19"/>
      <c r="Y23" s="19"/>
      <c r="Z23" s="23"/>
      <c r="AA23" s="23"/>
      <c r="AB23" s="23"/>
      <c r="AC23" s="23"/>
      <c r="AD23" s="23"/>
      <c r="AE23" s="61">
        <f t="shared" si="1"/>
        <v>1</v>
      </c>
      <c r="AF23" s="17"/>
    </row>
    <row r="24" spans="1:32" ht="24.75" customHeight="1" x14ac:dyDescent="0.25">
      <c r="A24" s="9" t="s">
        <v>99</v>
      </c>
      <c r="B24" s="100" t="s">
        <v>92</v>
      </c>
      <c r="C24" s="98" t="s">
        <v>111</v>
      </c>
      <c r="D24" s="20"/>
      <c r="E24" s="21"/>
      <c r="F24" s="20"/>
      <c r="G24" s="22"/>
      <c r="H24" s="110"/>
      <c r="I24" s="102"/>
      <c r="J24" s="22"/>
      <c r="K24" s="22"/>
      <c r="L24" s="22"/>
      <c r="M24" s="22"/>
      <c r="N24" s="22"/>
      <c r="O24" s="22"/>
      <c r="P24" s="22"/>
      <c r="Q24" s="22"/>
      <c r="R24" s="22"/>
      <c r="S24" s="64">
        <f t="shared" si="0"/>
        <v>0</v>
      </c>
      <c r="T24" s="19" t="s">
        <v>127</v>
      </c>
      <c r="U24" s="19"/>
      <c r="V24" s="19"/>
      <c r="W24" s="19" t="s">
        <v>127</v>
      </c>
      <c r="X24" s="19"/>
      <c r="Y24" s="19"/>
      <c r="Z24" s="23"/>
      <c r="AA24" s="23"/>
      <c r="AB24" s="23"/>
      <c r="AC24" s="23"/>
      <c r="AD24" s="23"/>
      <c r="AE24" s="61">
        <f t="shared" si="1"/>
        <v>2</v>
      </c>
      <c r="AF24" s="17"/>
    </row>
    <row r="25" spans="1:32" ht="29.25" customHeight="1" x14ac:dyDescent="0.25">
      <c r="A25" s="9" t="s">
        <v>100</v>
      </c>
      <c r="B25" s="100" t="s">
        <v>93</v>
      </c>
      <c r="C25" s="98" t="s">
        <v>112</v>
      </c>
      <c r="D25" s="20"/>
      <c r="E25" s="21"/>
      <c r="F25" s="20"/>
      <c r="G25" s="21"/>
      <c r="H25" s="110"/>
      <c r="I25" s="102"/>
      <c r="J25" s="22"/>
      <c r="K25" s="21"/>
      <c r="L25" s="21"/>
      <c r="M25" s="21"/>
      <c r="N25" s="21"/>
      <c r="O25" s="22"/>
      <c r="P25" s="22"/>
      <c r="Q25" s="22"/>
      <c r="R25" s="22"/>
      <c r="S25" s="64">
        <f t="shared" si="0"/>
        <v>0</v>
      </c>
      <c r="T25" s="19" t="s">
        <v>127</v>
      </c>
      <c r="U25" s="19"/>
      <c r="V25" s="19"/>
      <c r="W25" s="19"/>
      <c r="X25" s="19"/>
      <c r="Y25" s="19"/>
      <c r="Z25" s="23"/>
      <c r="AA25" s="23"/>
      <c r="AB25" s="23"/>
      <c r="AC25" s="23"/>
      <c r="AD25" s="23"/>
      <c r="AE25" s="61">
        <f t="shared" si="1"/>
        <v>1</v>
      </c>
      <c r="AF25" s="23"/>
    </row>
    <row r="26" spans="1:32" ht="24.75" customHeight="1" x14ac:dyDescent="0.25">
      <c r="A26" s="9" t="s">
        <v>118</v>
      </c>
      <c r="B26" s="100" t="s">
        <v>94</v>
      </c>
      <c r="C26" s="98" t="s">
        <v>113</v>
      </c>
      <c r="D26" s="20"/>
      <c r="E26" s="21"/>
      <c r="F26" s="20"/>
      <c r="G26" s="22"/>
      <c r="H26" s="114" t="s">
        <v>127</v>
      </c>
      <c r="I26" s="102"/>
      <c r="J26" s="22"/>
      <c r="K26" s="22"/>
      <c r="L26" s="22"/>
      <c r="M26" s="22"/>
      <c r="N26" s="22"/>
      <c r="O26" s="22"/>
      <c r="P26" s="22"/>
      <c r="Q26" s="22"/>
      <c r="R26" s="22"/>
      <c r="S26" s="64">
        <f t="shared" si="0"/>
        <v>1</v>
      </c>
      <c r="T26" s="19"/>
      <c r="U26" s="19"/>
      <c r="V26" s="19"/>
      <c r="W26" s="19"/>
      <c r="X26" s="22"/>
      <c r="Y26" s="19"/>
      <c r="Z26" s="23"/>
      <c r="AA26" s="23"/>
      <c r="AB26" s="23"/>
      <c r="AC26" s="23"/>
      <c r="AD26" s="23"/>
      <c r="AE26" s="61">
        <f t="shared" si="1"/>
        <v>0</v>
      </c>
      <c r="AF26" s="17"/>
    </row>
    <row r="27" spans="1:32" ht="23.25" customHeight="1" x14ac:dyDescent="0.25">
      <c r="A27" s="9" t="s">
        <v>119</v>
      </c>
      <c r="B27" s="100" t="s">
        <v>95</v>
      </c>
      <c r="C27" s="98" t="s">
        <v>114</v>
      </c>
      <c r="D27" s="20"/>
      <c r="E27" s="21"/>
      <c r="F27" s="20"/>
      <c r="G27" s="19"/>
      <c r="H27" s="110"/>
      <c r="I27" s="102"/>
      <c r="J27" s="19"/>
      <c r="K27" s="19"/>
      <c r="L27" s="19"/>
      <c r="M27" s="19"/>
      <c r="N27" s="19"/>
      <c r="O27" s="19"/>
      <c r="P27" s="19"/>
      <c r="Q27" s="19"/>
      <c r="R27" s="19"/>
      <c r="S27" s="64">
        <f t="shared" si="0"/>
        <v>0</v>
      </c>
      <c r="T27" s="19" t="s">
        <v>127</v>
      </c>
      <c r="U27" s="19"/>
      <c r="V27" s="19"/>
      <c r="W27" s="19"/>
      <c r="X27" s="19"/>
      <c r="Y27" s="19"/>
      <c r="Z27" s="23"/>
      <c r="AA27" s="23"/>
      <c r="AB27" s="23"/>
      <c r="AC27" s="23"/>
      <c r="AD27" s="23"/>
      <c r="AE27" s="61">
        <f t="shared" si="1"/>
        <v>1</v>
      </c>
      <c r="AF27" s="17"/>
    </row>
    <row r="28" spans="1:32" ht="9.75" customHeight="1" x14ac:dyDescent="0.25">
      <c r="A28" s="166"/>
      <c r="B28" s="166"/>
      <c r="C28" s="166"/>
      <c r="D28" s="166"/>
      <c r="E28" s="166"/>
      <c r="F28" s="166"/>
      <c r="G28" s="166"/>
      <c r="H28" s="166"/>
      <c r="I28" s="166"/>
      <c r="J28" s="166"/>
      <c r="K28" s="166"/>
      <c r="L28" s="166"/>
      <c r="M28" s="166"/>
      <c r="N28" s="166"/>
      <c r="O28" s="166"/>
      <c r="P28" s="166"/>
      <c r="Q28" s="166"/>
      <c r="R28" s="166"/>
      <c r="S28" s="166"/>
      <c r="T28" s="166"/>
      <c r="U28" s="166"/>
      <c r="V28" s="166"/>
      <c r="W28" s="166"/>
      <c r="X28" s="166"/>
      <c r="Y28" s="166"/>
      <c r="Z28" s="166"/>
      <c r="AA28" s="166"/>
      <c r="AB28" s="166"/>
      <c r="AC28" s="166"/>
      <c r="AD28" s="166"/>
      <c r="AE28" s="166"/>
      <c r="AF28" s="166"/>
    </row>
    <row r="29" spans="1:32" ht="34.5" customHeight="1" x14ac:dyDescent="0.25">
      <c r="A29" s="161" t="s">
        <v>69</v>
      </c>
      <c r="B29" s="161"/>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row>
    <row r="30" spans="1:32" ht="17.25" x14ac:dyDescent="0.3">
      <c r="A30" s="24"/>
      <c r="B30" s="24"/>
      <c r="C30" s="24"/>
      <c r="D30" s="25"/>
      <c r="E30" s="32"/>
      <c r="F30" s="32"/>
      <c r="G30" s="32"/>
      <c r="H30" s="32"/>
      <c r="I30" s="32"/>
      <c r="J30" s="32"/>
      <c r="K30" s="32"/>
      <c r="L30" s="32"/>
      <c r="M30" s="32"/>
      <c r="N30" s="32"/>
      <c r="O30" s="32"/>
      <c r="P30" s="32"/>
      <c r="Q30" s="32"/>
      <c r="R30" s="32"/>
      <c r="S30" s="32"/>
      <c r="T30" s="162"/>
      <c r="U30" s="162"/>
      <c r="V30" s="162"/>
      <c r="W30" s="162"/>
      <c r="X30" s="162"/>
      <c r="Y30" s="162"/>
      <c r="Z30" s="162"/>
      <c r="AA30" s="162"/>
      <c r="AB30" s="162"/>
      <c r="AC30" s="162"/>
      <c r="AD30" s="162"/>
      <c r="AE30" s="162"/>
      <c r="AF30" s="162"/>
    </row>
    <row r="31" spans="1:32" ht="17.25" x14ac:dyDescent="0.3">
      <c r="A31" s="24"/>
      <c r="B31" s="24"/>
      <c r="C31" s="24"/>
      <c r="D31" s="25"/>
      <c r="T31" s="163"/>
      <c r="U31" s="163"/>
      <c r="V31" s="163"/>
      <c r="W31" s="163"/>
      <c r="X31" s="163"/>
      <c r="Y31" s="163"/>
      <c r="Z31" s="163"/>
      <c r="AA31" s="163"/>
      <c r="AB31" s="163"/>
      <c r="AC31" s="163"/>
      <c r="AD31" s="163"/>
      <c r="AE31" s="163"/>
      <c r="AF31" s="163"/>
    </row>
    <row r="35" spans="20:32" ht="29.25" customHeight="1" x14ac:dyDescent="0.25">
      <c r="T35" s="95"/>
      <c r="U35" s="155" t="s">
        <v>116</v>
      </c>
      <c r="V35" s="155"/>
      <c r="W35" s="155"/>
      <c r="X35" s="155"/>
      <c r="Y35" s="155"/>
      <c r="Z35" s="155"/>
      <c r="AA35" s="155"/>
      <c r="AB35" s="155"/>
      <c r="AC35" s="155"/>
      <c r="AD35" s="155"/>
      <c r="AE35" s="155"/>
      <c r="AF35" s="95"/>
    </row>
  </sheetData>
  <mergeCells count="15">
    <mergeCell ref="U35:AE35"/>
    <mergeCell ref="A5:AF5"/>
    <mergeCell ref="T1:AF1"/>
    <mergeCell ref="T2:AF2"/>
    <mergeCell ref="B1:D1"/>
    <mergeCell ref="B2:D2"/>
    <mergeCell ref="B3:D3"/>
    <mergeCell ref="A29:AF29"/>
    <mergeCell ref="T30:AF30"/>
    <mergeCell ref="T31:AF31"/>
    <mergeCell ref="A7:A8"/>
    <mergeCell ref="A28:AF28"/>
    <mergeCell ref="B7:C7"/>
    <mergeCell ref="D7:S7"/>
    <mergeCell ref="T7:AE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1"/>
  <sheetViews>
    <sheetView showZeros="0" tabSelected="1" topLeftCell="A34" zoomScale="110" zoomScaleNormal="110" workbookViewId="0">
      <selection activeCell="L15" sqref="L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87" t="s">
        <v>8</v>
      </c>
      <c r="B1" s="187"/>
      <c r="C1" s="187"/>
      <c r="D1" s="187"/>
      <c r="E1" s="187"/>
      <c r="F1" s="157" t="s">
        <v>16</v>
      </c>
      <c r="G1" s="158"/>
      <c r="H1" s="158"/>
      <c r="I1" s="158"/>
      <c r="J1" s="158"/>
    </row>
    <row r="2" spans="1:10" ht="15.75" x14ac:dyDescent="0.25">
      <c r="A2" s="187" t="s">
        <v>9</v>
      </c>
      <c r="B2" s="187"/>
      <c r="C2" s="187"/>
      <c r="D2" s="187"/>
      <c r="E2" s="187"/>
      <c r="F2" s="157" t="s">
        <v>15</v>
      </c>
      <c r="G2" s="157"/>
      <c r="H2" s="157"/>
      <c r="I2" s="157"/>
      <c r="J2" s="157"/>
    </row>
    <row r="3" spans="1:10" ht="33.75" customHeight="1" x14ac:dyDescent="0.25">
      <c r="A3" s="188" t="s">
        <v>120</v>
      </c>
      <c r="B3" s="189"/>
      <c r="C3" s="189"/>
      <c r="D3" s="189"/>
      <c r="E3" s="189"/>
      <c r="F3" s="3"/>
      <c r="G3" s="3"/>
      <c r="H3" s="29"/>
      <c r="I3" s="84"/>
      <c r="J3" s="84"/>
    </row>
    <row r="4" spans="1:10" ht="24.75" customHeight="1" x14ac:dyDescent="0.25">
      <c r="J4" s="67" t="s">
        <v>26</v>
      </c>
    </row>
    <row r="5" spans="1:10" ht="28.5" customHeight="1" x14ac:dyDescent="0.25">
      <c r="A5" s="190" t="s">
        <v>149</v>
      </c>
      <c r="B5" s="190"/>
      <c r="C5" s="190"/>
      <c r="D5" s="190"/>
      <c r="E5" s="190"/>
      <c r="F5" s="190"/>
      <c r="G5" s="190"/>
      <c r="H5" s="190"/>
      <c r="I5" s="190"/>
      <c r="J5" s="190"/>
    </row>
    <row r="7" spans="1:10" ht="39.75" customHeight="1" x14ac:dyDescent="0.25">
      <c r="A7" s="191" t="s">
        <v>5</v>
      </c>
      <c r="B7" s="191" t="s">
        <v>10</v>
      </c>
      <c r="C7" s="192" t="s">
        <v>27</v>
      </c>
      <c r="D7" s="194" t="s">
        <v>78</v>
      </c>
      <c r="E7" s="195"/>
      <c r="F7" s="195"/>
      <c r="G7" s="196"/>
      <c r="H7" s="191" t="s">
        <v>57</v>
      </c>
      <c r="I7" s="180" t="s">
        <v>80</v>
      </c>
      <c r="J7" s="181"/>
    </row>
    <row r="8" spans="1:10" ht="72" customHeight="1" x14ac:dyDescent="0.25">
      <c r="A8" s="191"/>
      <c r="B8" s="191"/>
      <c r="C8" s="193"/>
      <c r="D8" s="130" t="s">
        <v>11</v>
      </c>
      <c r="E8" s="54" t="s">
        <v>12</v>
      </c>
      <c r="F8" s="7" t="s">
        <v>41</v>
      </c>
      <c r="G8" s="7" t="s">
        <v>42</v>
      </c>
      <c r="H8" s="191"/>
      <c r="I8" s="85" t="s">
        <v>11</v>
      </c>
      <c r="J8" s="88" t="s">
        <v>72</v>
      </c>
    </row>
    <row r="9" spans="1:10" ht="24" customHeight="1" x14ac:dyDescent="0.25">
      <c r="A9" s="89">
        <v>-1</v>
      </c>
      <c r="B9" s="89">
        <v>-2</v>
      </c>
      <c r="C9" s="89">
        <v>-3</v>
      </c>
      <c r="D9" s="132">
        <v>-4</v>
      </c>
      <c r="E9" s="89">
        <v>-5</v>
      </c>
      <c r="F9" s="89">
        <v>-6</v>
      </c>
      <c r="G9" s="89">
        <v>-7</v>
      </c>
      <c r="H9" s="89">
        <v>-8</v>
      </c>
      <c r="I9" s="89">
        <v>-9</v>
      </c>
      <c r="J9" s="89">
        <v>-10</v>
      </c>
    </row>
    <row r="10" spans="1:10" ht="24" customHeight="1" x14ac:dyDescent="0.25">
      <c r="A10" s="8" t="s">
        <v>68</v>
      </c>
      <c r="B10" s="6"/>
      <c r="C10" s="47"/>
      <c r="D10" s="80">
        <v>1</v>
      </c>
      <c r="E10" s="68"/>
      <c r="F10" s="7"/>
      <c r="G10" s="7"/>
      <c r="H10" s="31"/>
      <c r="I10" s="86"/>
      <c r="J10" s="88"/>
    </row>
    <row r="11" spans="1:10" ht="20.25" customHeight="1" x14ac:dyDescent="0.25">
      <c r="A11" s="9" t="s">
        <v>0</v>
      </c>
      <c r="B11" s="10" t="s">
        <v>116</v>
      </c>
      <c r="C11" s="92" t="s">
        <v>121</v>
      </c>
      <c r="D11" s="135" t="s">
        <v>163</v>
      </c>
      <c r="E11" s="94"/>
      <c r="F11" s="117">
        <f>VLOOKUP(C11,'Mau 2'!$C$11:$AF$27,17,0)</f>
        <v>3</v>
      </c>
      <c r="G11" s="117" t="s">
        <v>139</v>
      </c>
      <c r="H11" s="94" t="s">
        <v>148</v>
      </c>
      <c r="I11" s="94"/>
      <c r="J11" s="136"/>
    </row>
    <row r="12" spans="1:10" ht="24.6" customHeight="1" x14ac:dyDescent="0.25">
      <c r="A12" s="8" t="s">
        <v>54</v>
      </c>
      <c r="B12" s="10"/>
      <c r="C12" s="10"/>
      <c r="D12" s="137">
        <v>15</v>
      </c>
      <c r="E12" s="138"/>
      <c r="F12" s="117"/>
      <c r="G12" s="117"/>
      <c r="H12" s="139"/>
      <c r="I12" s="139"/>
      <c r="J12" s="140"/>
    </row>
    <row r="13" spans="1:10" ht="18.75" customHeight="1" x14ac:dyDescent="0.25">
      <c r="A13" s="9" t="s">
        <v>0</v>
      </c>
      <c r="B13" s="10" t="s">
        <v>82</v>
      </c>
      <c r="C13" s="92" t="s">
        <v>101</v>
      </c>
      <c r="D13" s="134" t="s">
        <v>163</v>
      </c>
      <c r="E13" s="141"/>
      <c r="F13" s="117">
        <f>VLOOKUP(C13,'Mau 2'!$C$11:$AF$27,17,0)</f>
        <v>4</v>
      </c>
      <c r="G13" s="117" t="s">
        <v>165</v>
      </c>
      <c r="H13" s="94"/>
      <c r="I13" s="94"/>
      <c r="J13" s="136"/>
    </row>
    <row r="14" spans="1:10" ht="31.5" customHeight="1" x14ac:dyDescent="0.25">
      <c r="A14" s="9" t="s">
        <v>1</v>
      </c>
      <c r="B14" s="91" t="s">
        <v>83</v>
      </c>
      <c r="C14" s="92" t="s">
        <v>102</v>
      </c>
      <c r="D14" s="134" t="s">
        <v>128</v>
      </c>
      <c r="E14" s="142"/>
      <c r="F14" s="117">
        <f>VLOOKUP(C14,'Mau 2'!$C$11:$AF$27,17,0)</f>
        <v>1</v>
      </c>
      <c r="G14" s="117" t="s">
        <v>165</v>
      </c>
      <c r="H14" s="94" t="s">
        <v>176</v>
      </c>
      <c r="I14" s="136"/>
      <c r="J14" s="136"/>
    </row>
    <row r="15" spans="1:10" ht="18" customHeight="1" x14ac:dyDescent="0.25">
      <c r="A15" s="9" t="s">
        <v>2</v>
      </c>
      <c r="B15" s="91" t="s">
        <v>84</v>
      </c>
      <c r="C15" s="92" t="s">
        <v>103</v>
      </c>
      <c r="D15" s="134" t="s">
        <v>125</v>
      </c>
      <c r="E15" s="142"/>
      <c r="F15" s="117">
        <f>VLOOKUP(C15,'Mau 2'!$C$11:$AF$27,17,0)</f>
        <v>0</v>
      </c>
      <c r="G15" s="117" t="s">
        <v>139</v>
      </c>
      <c r="H15" s="94"/>
      <c r="I15" s="140"/>
      <c r="J15" s="140"/>
    </row>
    <row r="16" spans="1:10" ht="18" customHeight="1" x14ac:dyDescent="0.25">
      <c r="A16" s="9" t="s">
        <v>3</v>
      </c>
      <c r="B16" s="91" t="s">
        <v>85</v>
      </c>
      <c r="C16" s="92" t="s">
        <v>104</v>
      </c>
      <c r="D16" s="134" t="s">
        <v>163</v>
      </c>
      <c r="E16" s="141"/>
      <c r="F16" s="117">
        <f>VLOOKUP(C16,'Mau 2'!$C$11:$AF$27,17,0)</f>
        <v>1</v>
      </c>
      <c r="G16" s="117" t="s">
        <v>164</v>
      </c>
      <c r="H16" s="136"/>
      <c r="I16" s="94"/>
      <c r="J16" s="136"/>
    </row>
    <row r="17" spans="1:11" ht="19.5" customHeight="1" x14ac:dyDescent="0.25">
      <c r="A17" s="9" t="s">
        <v>4</v>
      </c>
      <c r="B17" s="115" t="s">
        <v>86</v>
      </c>
      <c r="C17" s="116" t="s">
        <v>105</v>
      </c>
      <c r="D17" s="134" t="s">
        <v>125</v>
      </c>
      <c r="E17" s="141"/>
      <c r="F17" s="117">
        <f>VLOOKUP(C17,'Mau 2'!$C$11:$AF$27,17,0)</f>
        <v>0</v>
      </c>
      <c r="G17" s="117" t="s">
        <v>139</v>
      </c>
      <c r="H17" s="94"/>
      <c r="I17" s="136"/>
      <c r="J17" s="136"/>
    </row>
    <row r="18" spans="1:11" ht="15.75" x14ac:dyDescent="0.25">
      <c r="A18" s="9" t="s">
        <v>71</v>
      </c>
      <c r="B18" s="115" t="s">
        <v>87</v>
      </c>
      <c r="C18" s="116" t="s">
        <v>106</v>
      </c>
      <c r="D18" s="134" t="s">
        <v>128</v>
      </c>
      <c r="E18" s="142"/>
      <c r="F18" s="117">
        <f>VLOOKUP(C18,'Mau 2'!$C$11:$AF$27,17,0)</f>
        <v>0</v>
      </c>
      <c r="G18" s="117" t="s">
        <v>165</v>
      </c>
      <c r="H18" s="136"/>
      <c r="I18" s="136"/>
      <c r="J18" s="136"/>
    </row>
    <row r="19" spans="1:11" ht="15.75" x14ac:dyDescent="0.25">
      <c r="A19" s="9" t="s">
        <v>76</v>
      </c>
      <c r="B19" s="91" t="s">
        <v>117</v>
      </c>
      <c r="C19" s="92" t="s">
        <v>122</v>
      </c>
      <c r="D19" s="134" t="s">
        <v>128</v>
      </c>
      <c r="E19" s="142"/>
      <c r="F19" s="117">
        <f>VLOOKUP(C19,'Mau 2'!$C$11:$AF$27,17,0)</f>
        <v>1</v>
      </c>
      <c r="G19" s="117" t="s">
        <v>139</v>
      </c>
      <c r="H19" s="94" t="s">
        <v>167</v>
      </c>
      <c r="I19" s="136"/>
      <c r="J19" s="136"/>
    </row>
    <row r="20" spans="1:11" ht="15.75" x14ac:dyDescent="0.25">
      <c r="A20" s="9" t="s">
        <v>81</v>
      </c>
      <c r="B20" s="91" t="s">
        <v>88</v>
      </c>
      <c r="C20" s="92" t="s">
        <v>107</v>
      </c>
      <c r="D20" s="134" t="s">
        <v>128</v>
      </c>
      <c r="E20" s="138"/>
      <c r="F20" s="117">
        <f>VLOOKUP(C20,'Mau 2'!$C$11:$AF$27,17,0)</f>
        <v>0</v>
      </c>
      <c r="G20" s="117" t="s">
        <v>165</v>
      </c>
      <c r="H20" s="136"/>
      <c r="I20" s="136"/>
      <c r="J20" s="140"/>
    </row>
    <row r="21" spans="1:11" ht="15.75" x14ac:dyDescent="0.25">
      <c r="A21" s="9" t="s">
        <v>96</v>
      </c>
      <c r="B21" s="91" t="s">
        <v>89</v>
      </c>
      <c r="C21" s="92" t="s">
        <v>108</v>
      </c>
      <c r="D21" s="134" t="s">
        <v>128</v>
      </c>
      <c r="E21" s="138"/>
      <c r="F21" s="117">
        <f>VLOOKUP(C21,'Mau 2'!$C$11:$AF$27,17,0)</f>
        <v>0</v>
      </c>
      <c r="G21" s="117" t="s">
        <v>165</v>
      </c>
      <c r="H21" s="94"/>
      <c r="I21" s="136"/>
      <c r="J21" s="140"/>
    </row>
    <row r="22" spans="1:11" ht="31.5" customHeight="1" x14ac:dyDescent="0.25">
      <c r="A22" s="9" t="s">
        <v>97</v>
      </c>
      <c r="B22" s="91" t="s">
        <v>90</v>
      </c>
      <c r="C22" s="92" t="s">
        <v>109</v>
      </c>
      <c r="D22" s="134" t="s">
        <v>142</v>
      </c>
      <c r="E22" s="138"/>
      <c r="F22" s="117">
        <f>VLOOKUP(C22,'Mau 2'!$C$11:$AF$27,17,0)</f>
        <v>1</v>
      </c>
      <c r="G22" s="117"/>
      <c r="H22" s="136" t="s">
        <v>177</v>
      </c>
      <c r="I22" s="136"/>
      <c r="J22" s="201" t="s">
        <v>143</v>
      </c>
    </row>
    <row r="23" spans="1:11" ht="34.5" customHeight="1" x14ac:dyDescent="0.25">
      <c r="A23" s="9" t="s">
        <v>98</v>
      </c>
      <c r="B23" s="91" t="s">
        <v>91</v>
      </c>
      <c r="C23" s="92" t="s">
        <v>110</v>
      </c>
      <c r="D23" s="134" t="s">
        <v>128</v>
      </c>
      <c r="E23" s="138"/>
      <c r="F23" s="117">
        <f>VLOOKUP(C23,'Mau 2'!$C$11:$AF$27,17,0)</f>
        <v>0</v>
      </c>
      <c r="G23" s="117" t="s">
        <v>165</v>
      </c>
      <c r="H23" s="136" t="s">
        <v>179</v>
      </c>
      <c r="I23" s="136"/>
      <c r="J23" s="136"/>
    </row>
    <row r="24" spans="1:11" ht="15.75" x14ac:dyDescent="0.25">
      <c r="A24" s="9" t="s">
        <v>99</v>
      </c>
      <c r="B24" s="91" t="s">
        <v>92</v>
      </c>
      <c r="C24" s="92" t="s">
        <v>111</v>
      </c>
      <c r="D24" s="134" t="s">
        <v>128</v>
      </c>
      <c r="E24" s="138"/>
      <c r="F24" s="117">
        <f>VLOOKUP(C24,'Mau 2'!$C$11:$AF$27,17,0)</f>
        <v>0</v>
      </c>
      <c r="G24" s="117" t="s">
        <v>165</v>
      </c>
      <c r="H24" s="136"/>
      <c r="I24" s="140"/>
      <c r="J24" s="140"/>
    </row>
    <row r="25" spans="1:11" ht="28.5" customHeight="1" x14ac:dyDescent="0.25">
      <c r="A25" s="9" t="s">
        <v>100</v>
      </c>
      <c r="B25" s="91" t="s">
        <v>93</v>
      </c>
      <c r="C25" s="92" t="s">
        <v>112</v>
      </c>
      <c r="D25" s="134" t="s">
        <v>128</v>
      </c>
      <c r="E25" s="138"/>
      <c r="F25" s="117">
        <f>VLOOKUP(C25,'Mau 2'!$C$11:$AF$27,17,0)</f>
        <v>0</v>
      </c>
      <c r="G25" s="117" t="s">
        <v>165</v>
      </c>
      <c r="H25" s="94" t="s">
        <v>168</v>
      </c>
      <c r="I25" s="136"/>
      <c r="J25" s="136"/>
    </row>
    <row r="26" spans="1:11" ht="27.75" customHeight="1" x14ac:dyDescent="0.25">
      <c r="A26" s="9" t="s">
        <v>118</v>
      </c>
      <c r="B26" s="91" t="s">
        <v>94</v>
      </c>
      <c r="C26" s="92" t="s">
        <v>113</v>
      </c>
      <c r="D26" s="134" t="s">
        <v>128</v>
      </c>
      <c r="E26" s="138"/>
      <c r="F26" s="117">
        <f>VLOOKUP(C26,'Mau 2'!$C$11:$AF$27,17,0)</f>
        <v>1</v>
      </c>
      <c r="G26" s="117"/>
      <c r="H26" s="136" t="s">
        <v>130</v>
      </c>
      <c r="I26" s="140"/>
      <c r="J26" s="140"/>
    </row>
    <row r="27" spans="1:11" ht="78.75" customHeight="1" x14ac:dyDescent="0.25">
      <c r="A27" s="9" t="s">
        <v>119</v>
      </c>
      <c r="B27" s="91" t="s">
        <v>95</v>
      </c>
      <c r="C27" s="92" t="s">
        <v>114</v>
      </c>
      <c r="D27" s="133" t="s">
        <v>144</v>
      </c>
      <c r="E27" s="14"/>
      <c r="F27" s="70">
        <f>VLOOKUP(C27,'Mau 2'!$C$11:$AF$27,17,0)</f>
        <v>0</v>
      </c>
      <c r="G27" s="117" t="s">
        <v>165</v>
      </c>
      <c r="H27" s="14" t="s">
        <v>145</v>
      </c>
      <c r="I27" s="94"/>
      <c r="J27" s="14"/>
    </row>
    <row r="28" spans="1:11" ht="12.75" customHeight="1" x14ac:dyDescent="0.25">
      <c r="A28" s="26"/>
      <c r="B28" s="87"/>
      <c r="C28" s="27"/>
      <c r="D28" s="27"/>
      <c r="E28" s="27"/>
      <c r="F28" s="28"/>
      <c r="G28" s="28"/>
      <c r="H28" s="30"/>
      <c r="I28" s="83"/>
      <c r="J28" s="83"/>
    </row>
    <row r="29" spans="1:11" s="12" customFormat="1" ht="22.5" customHeight="1" x14ac:dyDescent="0.25">
      <c r="A29" s="182"/>
      <c r="B29" s="174" t="s">
        <v>13</v>
      </c>
      <c r="C29" s="175"/>
      <c r="D29" s="185" t="s">
        <v>70</v>
      </c>
      <c r="E29" s="186"/>
      <c r="F29" s="183" t="s">
        <v>53</v>
      </c>
      <c r="G29" s="184"/>
      <c r="H29" s="69"/>
      <c r="I29" s="69"/>
      <c r="J29" s="69"/>
      <c r="K29" s="11"/>
    </row>
    <row r="30" spans="1:11" s="12" customFormat="1" ht="22.5" customHeight="1" x14ac:dyDescent="0.25">
      <c r="A30" s="182"/>
      <c r="B30" s="176"/>
      <c r="C30" s="177"/>
      <c r="D30" s="76" t="s">
        <v>52</v>
      </c>
      <c r="E30" s="76" t="s">
        <v>56</v>
      </c>
      <c r="F30" s="78" t="s">
        <v>52</v>
      </c>
      <c r="G30" s="78" t="s">
        <v>56</v>
      </c>
      <c r="H30" s="69"/>
      <c r="I30" s="69"/>
      <c r="J30" s="69"/>
      <c r="K30" s="15"/>
    </row>
    <row r="31" spans="1:11" s="12" customFormat="1" ht="21.6" customHeight="1" x14ac:dyDescent="0.25">
      <c r="A31" s="182"/>
      <c r="B31" s="178" t="s">
        <v>58</v>
      </c>
      <c r="C31" s="179"/>
      <c r="D31" s="77">
        <f>COUNTIF($D$11:$D$11,"A1")</f>
        <v>0</v>
      </c>
      <c r="E31" s="82">
        <f>ROUND(D31/$D$10,2)</f>
        <v>0</v>
      </c>
      <c r="F31" s="79">
        <f>COUNTIF($D$13:$D$27,"A1")</f>
        <v>0</v>
      </c>
      <c r="G31" s="81">
        <f>ROUND(F31/$D$12,2)</f>
        <v>0</v>
      </c>
      <c r="H31" s="69"/>
      <c r="I31" s="69"/>
      <c r="J31" s="69"/>
      <c r="K31" s="15"/>
    </row>
    <row r="32" spans="1:11" s="12" customFormat="1" ht="21.6" customHeight="1" x14ac:dyDescent="0.25">
      <c r="A32" s="182"/>
      <c r="B32" s="178" t="s">
        <v>59</v>
      </c>
      <c r="C32" s="179"/>
      <c r="D32" s="77">
        <f>COUNTIF($D$11:$D$11,"A2")</f>
        <v>1</v>
      </c>
      <c r="E32" s="82">
        <f t="shared" ref="E32:E41" si="0">ROUND(D32/$D$10,2)</f>
        <v>1</v>
      </c>
      <c r="F32" s="79">
        <f>COUNTIF($D$13:$D$27,"A2")</f>
        <v>2</v>
      </c>
      <c r="G32" s="81">
        <f t="shared" ref="G32:G41" si="1">ROUND(F32/$D$12,2)</f>
        <v>0.13</v>
      </c>
      <c r="H32" s="69"/>
      <c r="I32" s="69"/>
      <c r="J32" s="69"/>
      <c r="K32" s="15"/>
    </row>
    <row r="33" spans="1:11" s="12" customFormat="1" ht="21.6" customHeight="1" x14ac:dyDescent="0.25">
      <c r="A33" s="182"/>
      <c r="B33" s="178" t="s">
        <v>60</v>
      </c>
      <c r="C33" s="179"/>
      <c r="D33" s="77">
        <f>COUNTIF($D$11:$D$11,"A3")</f>
        <v>0</v>
      </c>
      <c r="E33" s="82">
        <f t="shared" si="0"/>
        <v>0</v>
      </c>
      <c r="F33" s="79">
        <f>COUNTIF($D$13:$D$27,"A3")</f>
        <v>9</v>
      </c>
      <c r="G33" s="81">
        <f t="shared" si="1"/>
        <v>0.6</v>
      </c>
      <c r="H33" s="69"/>
      <c r="I33" s="69"/>
      <c r="J33" s="69"/>
      <c r="K33" s="15"/>
    </row>
    <row r="34" spans="1:11" s="12" customFormat="1" ht="21.6" customHeight="1" x14ac:dyDescent="0.25">
      <c r="A34" s="182"/>
      <c r="B34" s="178" t="s">
        <v>61</v>
      </c>
      <c r="C34" s="179"/>
      <c r="D34" s="77">
        <f>COUNTIF($D$11:$D$11,"A4")</f>
        <v>0</v>
      </c>
      <c r="E34" s="82">
        <f t="shared" si="0"/>
        <v>0</v>
      </c>
      <c r="F34" s="79">
        <f>COUNTIF($D$13:$D$27,"A4")</f>
        <v>2</v>
      </c>
      <c r="G34" s="81">
        <f t="shared" si="1"/>
        <v>0.13</v>
      </c>
      <c r="H34" s="69"/>
      <c r="I34" s="69"/>
      <c r="J34" s="69"/>
      <c r="K34" s="15"/>
    </row>
    <row r="35" spans="1:11" s="12" customFormat="1" ht="21.6" customHeight="1" x14ac:dyDescent="0.25">
      <c r="A35" s="182"/>
      <c r="B35" s="178" t="s">
        <v>62</v>
      </c>
      <c r="C35" s="179"/>
      <c r="D35" s="77">
        <f>COUNTIF($D$11:$D$11,"A DN")</f>
        <v>0</v>
      </c>
      <c r="E35" s="82">
        <f t="shared" si="0"/>
        <v>0</v>
      </c>
      <c r="F35" s="79">
        <f>COUNTIF($D$13:$D$27,"A DN")</f>
        <v>0</v>
      </c>
      <c r="G35" s="81">
        <f t="shared" si="1"/>
        <v>0</v>
      </c>
      <c r="H35" s="69"/>
      <c r="I35" s="69"/>
      <c r="J35" s="69"/>
      <c r="K35" s="15"/>
    </row>
    <row r="36" spans="1:11" s="12" customFormat="1" ht="21.6" customHeight="1" x14ac:dyDescent="0.25">
      <c r="A36" s="182"/>
      <c r="B36" s="178" t="s">
        <v>63</v>
      </c>
      <c r="C36" s="179"/>
      <c r="D36" s="77">
        <f>COUNTIF($D$11:$D$11,"B1")</f>
        <v>0</v>
      </c>
      <c r="E36" s="82">
        <f t="shared" si="0"/>
        <v>0</v>
      </c>
      <c r="F36" s="79">
        <f>COUNTIF($D$13:$D$27,"B1")</f>
        <v>1</v>
      </c>
      <c r="G36" s="81">
        <f t="shared" si="1"/>
        <v>7.0000000000000007E-2</v>
      </c>
      <c r="H36" s="69"/>
      <c r="I36" s="69"/>
      <c r="J36" s="69"/>
      <c r="K36" s="15"/>
    </row>
    <row r="37" spans="1:11" s="12" customFormat="1" ht="21.6" customHeight="1" x14ac:dyDescent="0.25">
      <c r="A37" s="182"/>
      <c r="B37" s="178" t="s">
        <v>64</v>
      </c>
      <c r="C37" s="179"/>
      <c r="D37" s="77">
        <f>COUNTIF($D$11:$D$11,"B2")</f>
        <v>0</v>
      </c>
      <c r="E37" s="82">
        <f t="shared" si="0"/>
        <v>0</v>
      </c>
      <c r="F37" s="79">
        <f>COUNTIF($D$13:$D$27,"B2")</f>
        <v>0</v>
      </c>
      <c r="G37" s="81">
        <f t="shared" si="1"/>
        <v>0</v>
      </c>
      <c r="H37" s="69"/>
      <c r="I37" s="69"/>
      <c r="J37" s="69"/>
      <c r="K37" s="15"/>
    </row>
    <row r="38" spans="1:11" s="12" customFormat="1" ht="21.6" customHeight="1" x14ac:dyDescent="0.25">
      <c r="A38" s="182"/>
      <c r="B38" s="178" t="s">
        <v>65</v>
      </c>
      <c r="C38" s="179"/>
      <c r="D38" s="77">
        <f>COUNTIF($D$11:$D$11,"C1")</f>
        <v>0</v>
      </c>
      <c r="E38" s="82">
        <f t="shared" si="0"/>
        <v>0</v>
      </c>
      <c r="F38" s="79">
        <f>COUNTIF($D$13:$D$27,"C1")</f>
        <v>0</v>
      </c>
      <c r="G38" s="81">
        <f t="shared" si="1"/>
        <v>0</v>
      </c>
      <c r="H38" s="69"/>
      <c r="I38" s="69"/>
      <c r="J38" s="69"/>
      <c r="K38" s="15"/>
    </row>
    <row r="39" spans="1:11" s="12" customFormat="1" ht="21.6" customHeight="1" x14ac:dyDescent="0.25">
      <c r="A39" s="182"/>
      <c r="B39" s="178" t="s">
        <v>66</v>
      </c>
      <c r="C39" s="179"/>
      <c r="D39" s="77">
        <f>COUNTIF($D$11:$D$11,"C2")</f>
        <v>0</v>
      </c>
      <c r="E39" s="82">
        <f t="shared" si="0"/>
        <v>0</v>
      </c>
      <c r="F39" s="79">
        <f>COUNTIF($D$13:$D$27,"C2")</f>
        <v>0</v>
      </c>
      <c r="G39" s="81">
        <f t="shared" si="1"/>
        <v>0</v>
      </c>
      <c r="H39" s="69"/>
      <c r="I39" s="69"/>
      <c r="J39" s="69"/>
      <c r="K39" s="15"/>
    </row>
    <row r="40" spans="1:11" s="12" customFormat="1" ht="21.6" customHeight="1" x14ac:dyDescent="0.25">
      <c r="A40" s="182"/>
      <c r="B40" s="178" t="s">
        <v>67</v>
      </c>
      <c r="C40" s="179"/>
      <c r="D40" s="77">
        <f>COUNTIF($D$11:$D$11,"D")</f>
        <v>0</v>
      </c>
      <c r="E40" s="82">
        <f t="shared" si="0"/>
        <v>0</v>
      </c>
      <c r="F40" s="79">
        <f>COUNTIF($D$13:$D$27,"D")</f>
        <v>1</v>
      </c>
      <c r="G40" s="81">
        <f t="shared" si="1"/>
        <v>7.0000000000000007E-2</v>
      </c>
      <c r="H40" s="69"/>
      <c r="I40" s="69"/>
      <c r="J40" s="69"/>
      <c r="K40" s="15"/>
    </row>
    <row r="41" spans="1:11" s="12" customFormat="1" ht="21.6" customHeight="1" x14ac:dyDescent="0.25">
      <c r="A41" s="182"/>
      <c r="B41" s="178" t="s">
        <v>79</v>
      </c>
      <c r="C41" s="179"/>
      <c r="D41" s="77">
        <f>COUNTIF($D$11:$D$11,"E")</f>
        <v>0</v>
      </c>
      <c r="E41" s="82">
        <f t="shared" si="0"/>
        <v>0</v>
      </c>
      <c r="F41" s="79">
        <f>COUNTIF($D$13:$D$27,"KXL")</f>
        <v>0</v>
      </c>
      <c r="G41" s="81">
        <f t="shared" si="1"/>
        <v>0</v>
      </c>
      <c r="H41" s="69"/>
      <c r="I41" s="69"/>
      <c r="J41" s="69"/>
      <c r="K41" s="15"/>
    </row>
    <row r="42" spans="1:11" s="12" customFormat="1" ht="21.6" customHeight="1" x14ac:dyDescent="0.25">
      <c r="A42" s="15"/>
      <c r="B42" s="194" t="s">
        <v>17</v>
      </c>
      <c r="C42" s="196"/>
      <c r="D42" s="76">
        <f>SUM(D31:D41)</f>
        <v>1</v>
      </c>
      <c r="E42" s="76"/>
      <c r="F42" s="78">
        <f>SUM(F31:F41)</f>
        <v>15</v>
      </c>
      <c r="G42" s="78"/>
      <c r="H42" s="69"/>
      <c r="I42" s="69"/>
      <c r="J42" s="69"/>
      <c r="K42" s="15"/>
    </row>
    <row r="43" spans="1:11" ht="8.25" customHeight="1" x14ac:dyDescent="0.25">
      <c r="A43" s="12"/>
      <c r="B43" s="12"/>
      <c r="C43" s="12"/>
      <c r="D43" s="12"/>
      <c r="E43" s="12"/>
      <c r="F43" s="12"/>
      <c r="G43" s="12"/>
      <c r="H43" s="12"/>
      <c r="I43" s="12"/>
      <c r="J43" s="12"/>
    </row>
    <row r="44" spans="1:11" ht="97.5" customHeight="1" x14ac:dyDescent="0.25">
      <c r="A44" s="199" t="s">
        <v>73</v>
      </c>
      <c r="B44" s="200"/>
      <c r="C44" s="200"/>
      <c r="D44" s="200"/>
      <c r="E44" s="200"/>
      <c r="F44" s="200"/>
      <c r="G44" s="200"/>
      <c r="H44" s="200"/>
      <c r="I44" s="200"/>
      <c r="J44" s="200"/>
    </row>
    <row r="45" spans="1:11" ht="15.75" x14ac:dyDescent="0.25">
      <c r="A45" s="12"/>
      <c r="B45" s="12"/>
      <c r="C45" s="12"/>
      <c r="D45" s="12"/>
      <c r="E45" s="12"/>
      <c r="F45" s="198" t="s">
        <v>133</v>
      </c>
      <c r="G45" s="198"/>
      <c r="H45" s="198"/>
      <c r="I45" s="198"/>
      <c r="J45" s="198"/>
    </row>
    <row r="46" spans="1:11" ht="15.75" x14ac:dyDescent="0.25">
      <c r="A46" s="12"/>
      <c r="B46" s="12"/>
      <c r="C46" s="12"/>
      <c r="D46" s="12"/>
      <c r="E46" s="12"/>
      <c r="F46" s="189" t="s">
        <v>7</v>
      </c>
      <c r="G46" s="189"/>
      <c r="H46" s="189"/>
      <c r="I46" s="189"/>
      <c r="J46" s="189"/>
    </row>
    <row r="47" spans="1:11" x14ac:dyDescent="0.25">
      <c r="F47" s="5"/>
      <c r="G47" s="5"/>
      <c r="H47" s="5"/>
      <c r="I47" s="5"/>
      <c r="J47" s="5"/>
    </row>
    <row r="48" spans="1:11" x14ac:dyDescent="0.25">
      <c r="F48" s="5"/>
      <c r="G48" s="5"/>
      <c r="H48" s="5"/>
      <c r="I48" s="5"/>
      <c r="J48" s="5"/>
    </row>
    <row r="51" spans="6:10" ht="18.75" x14ac:dyDescent="0.3">
      <c r="F51" s="197" t="s">
        <v>116</v>
      </c>
      <c r="G51" s="197"/>
      <c r="H51" s="197"/>
      <c r="I51" s="197"/>
      <c r="J51" s="197"/>
    </row>
  </sheetData>
  <mergeCells count="32">
    <mergeCell ref="F51:J51"/>
    <mergeCell ref="F45:J45"/>
    <mergeCell ref="F46:J46"/>
    <mergeCell ref="A44:J44"/>
    <mergeCell ref="B42:C42"/>
    <mergeCell ref="A1:E1"/>
    <mergeCell ref="A2:E2"/>
    <mergeCell ref="A3:E3"/>
    <mergeCell ref="A5:J5"/>
    <mergeCell ref="A7:A8"/>
    <mergeCell ref="B7:B8"/>
    <mergeCell ref="C7:C8"/>
    <mergeCell ref="F1:J1"/>
    <mergeCell ref="F2:J2"/>
    <mergeCell ref="H7:H8"/>
    <mergeCell ref="D7:G7"/>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2024-07-22T08:59:52Z</cp:lastPrinted>
  <dcterms:created xsi:type="dcterms:W3CDTF">2020-11-20T02:18:37Z</dcterms:created>
  <dcterms:modified xsi:type="dcterms:W3CDTF">2024-07-22T09:00:53Z</dcterms:modified>
</cp:coreProperties>
</file>