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NGOC ANH\CHUONG TRINH K. NN\"/>
    </mc:Choice>
  </mc:AlternateContent>
  <bookViews>
    <workbookView xWindow="0" yWindow="0" windowWidth="28800" windowHeight="12330" activeTab="2"/>
  </bookViews>
  <sheets>
    <sheet name="C2-ANH VĂN" sheetId="12" r:id="rId1"/>
    <sheet name="C2-HÀN" sheetId="13" r:id="rId2"/>
    <sheet name="C2-T.NHẬT" sheetId="15" r:id="rId3"/>
    <sheet name="T. ANH-T4" sheetId="2" state="hidden" r:id="rId4"/>
    <sheet name="T.NHẬT-C1" sheetId="3" state="hidden" r:id="rId5"/>
    <sheet name="T.NHẬT-T4" sheetId="4" state="hidden" r:id="rId6"/>
    <sheet name="T.ANH-C7" sheetId="5" state="hidden" r:id="rId7"/>
    <sheet name="T.HÀN -T4" sheetId="10" state="hidden" r:id="rId8"/>
    <sheet name="T. HÀN-C1" sheetId="9" state="hidden" r:id="rId9"/>
    <sheet name="c1-han" sheetId="11" state="hidden" r:id="rId10"/>
  </sheets>
  <externalReferences>
    <externalReference r:id="rId11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4" i="10" l="1"/>
  <c r="H20" i="4"/>
  <c r="D72" i="4"/>
  <c r="D124" i="4" s="1"/>
  <c r="D89" i="4"/>
  <c r="D61" i="4"/>
  <c r="D62" i="4"/>
  <c r="F117" i="3"/>
  <c r="D16" i="11"/>
  <c r="D106" i="11"/>
  <c r="D105" i="11" s="1"/>
  <c r="D75" i="11"/>
  <c r="D74" i="11" s="1"/>
  <c r="D22" i="11"/>
  <c r="D91" i="11"/>
  <c r="D90" i="11" s="1"/>
  <c r="D68" i="11"/>
  <c r="E88" i="2"/>
  <c r="E87" i="2" s="1"/>
  <c r="E72" i="2"/>
  <c r="E71" i="2" s="1"/>
  <c r="E60" i="2"/>
  <c r="D121" i="11" l="1"/>
  <c r="E116" i="2"/>
  <c r="E61" i="11" l="1"/>
  <c r="J57" i="11"/>
  <c r="I57" i="11"/>
  <c r="H57" i="11"/>
  <c r="G57" i="11"/>
  <c r="E62" i="11" s="1"/>
  <c r="F57" i="11"/>
  <c r="E57" i="11"/>
  <c r="G61" i="11" s="1"/>
  <c r="H47" i="11"/>
  <c r="G47" i="11"/>
  <c r="F47" i="11"/>
  <c r="E47" i="11"/>
  <c r="D47" i="11"/>
  <c r="D14" i="11" s="1"/>
  <c r="H22" i="11"/>
  <c r="G22" i="11"/>
  <c r="G14" i="11" s="1"/>
  <c r="F22" i="11"/>
  <c r="E22" i="11"/>
  <c r="H16" i="11"/>
  <c r="G16" i="11"/>
  <c r="F16" i="11"/>
  <c r="E16" i="11"/>
  <c r="D5" i="11"/>
  <c r="H14" i="11" l="1"/>
  <c r="E14" i="11"/>
  <c r="F14" i="11"/>
  <c r="D57" i="11"/>
  <c r="F61" i="11"/>
  <c r="E18" i="9"/>
  <c r="F16" i="5" l="1"/>
  <c r="G16" i="5"/>
  <c r="H16" i="5"/>
  <c r="E16" i="5"/>
  <c r="S34" i="10" l="1"/>
  <c r="S33" i="10"/>
  <c r="K45" i="10"/>
  <c r="J45" i="10"/>
  <c r="F37" i="10"/>
  <c r="G37" i="10"/>
  <c r="H37" i="10"/>
  <c r="I37" i="10"/>
  <c r="E37" i="10"/>
  <c r="F23" i="10"/>
  <c r="G23" i="10"/>
  <c r="H23" i="10"/>
  <c r="I23" i="10"/>
  <c r="E23" i="10"/>
  <c r="F16" i="10"/>
  <c r="G16" i="10"/>
  <c r="H16" i="10"/>
  <c r="I16" i="10"/>
  <c r="E16" i="10"/>
  <c r="E22" i="2"/>
  <c r="E13" i="2" s="1"/>
  <c r="E14" i="2"/>
  <c r="P48" i="9"/>
  <c r="D12" i="9"/>
  <c r="D18" i="9"/>
  <c r="D43" i="9"/>
  <c r="F12" i="9"/>
  <c r="G12" i="9"/>
  <c r="H12" i="9"/>
  <c r="E12" i="9"/>
  <c r="F18" i="9"/>
  <c r="G18" i="9"/>
  <c r="H18" i="9"/>
  <c r="P39" i="9"/>
  <c r="P38" i="9"/>
  <c r="I52" i="9"/>
  <c r="J52" i="9"/>
  <c r="D42" i="9"/>
  <c r="D17" i="9"/>
  <c r="D1" i="9"/>
  <c r="F43" i="9"/>
  <c r="G43" i="9"/>
  <c r="H43" i="9"/>
  <c r="E43" i="9"/>
  <c r="E10" i="9" l="1"/>
  <c r="E52" i="9" s="1"/>
  <c r="G10" i="9"/>
  <c r="G52" i="9" s="1"/>
  <c r="E55" i="9" s="1"/>
  <c r="F10" i="9"/>
  <c r="F52" i="9" s="1"/>
  <c r="E14" i="10"/>
  <c r="G14" i="10"/>
  <c r="G47" i="10" s="1"/>
  <c r="G48" i="10" s="1"/>
  <c r="I14" i="10"/>
  <c r="I47" i="10" s="1"/>
  <c r="P49" i="9"/>
  <c r="G55" i="9"/>
  <c r="H14" i="10"/>
  <c r="H47" i="10" s="1"/>
  <c r="H50" i="10" s="1"/>
  <c r="H10" i="9"/>
  <c r="H52" i="9" s="1"/>
  <c r="D10" i="9"/>
  <c r="F14" i="10"/>
  <c r="F47" i="10" s="1"/>
  <c r="H52" i="10" s="1"/>
  <c r="E45" i="10"/>
  <c r="E54" i="9"/>
  <c r="P42" i="9"/>
  <c r="D9" i="9"/>
  <c r="D52" i="9" s="1"/>
  <c r="H51" i="10" l="1"/>
  <c r="F55" i="9"/>
  <c r="G22" i="2" l="1"/>
  <c r="H22" i="2"/>
  <c r="I22" i="2"/>
  <c r="F22" i="2"/>
  <c r="G15" i="2"/>
  <c r="H15" i="2"/>
  <c r="I15" i="2"/>
  <c r="F15" i="2"/>
  <c r="Q34" i="2"/>
  <c r="Q33" i="2"/>
  <c r="P63" i="5" l="1"/>
  <c r="P48" i="5"/>
  <c r="P47" i="5"/>
  <c r="J63" i="5"/>
  <c r="I63" i="5"/>
  <c r="D50" i="5"/>
  <c r="D23" i="5"/>
  <c r="D16" i="5"/>
  <c r="F50" i="5"/>
  <c r="G50" i="5"/>
  <c r="H50" i="5"/>
  <c r="E50" i="5"/>
  <c r="F23" i="5"/>
  <c r="G23" i="5"/>
  <c r="H23" i="5"/>
  <c r="E23" i="5"/>
  <c r="Q33" i="4"/>
  <c r="Q32" i="4"/>
  <c r="K50" i="4"/>
  <c r="J50" i="4"/>
  <c r="D37" i="4"/>
  <c r="D20" i="4"/>
  <c r="D15" i="4"/>
  <c r="G15" i="4"/>
  <c r="H15" i="4"/>
  <c r="I15" i="4"/>
  <c r="G20" i="4"/>
  <c r="I20" i="4"/>
  <c r="G37" i="4"/>
  <c r="H37" i="4"/>
  <c r="I37" i="4"/>
  <c r="E37" i="4"/>
  <c r="E20" i="4"/>
  <c r="E15" i="4"/>
  <c r="F35" i="4"/>
  <c r="F38" i="4"/>
  <c r="F39" i="4"/>
  <c r="F12" i="4"/>
  <c r="F14" i="4"/>
  <c r="F16" i="4"/>
  <c r="F15" i="4" s="1"/>
  <c r="F17" i="4"/>
  <c r="F18" i="4"/>
  <c r="F19" i="4"/>
  <c r="F21" i="4"/>
  <c r="F22" i="4"/>
  <c r="F23" i="4"/>
  <c r="F24" i="4"/>
  <c r="F25" i="4"/>
  <c r="F26" i="4"/>
  <c r="F27" i="4"/>
  <c r="F28" i="4"/>
  <c r="F29" i="4"/>
  <c r="F30" i="4"/>
  <c r="F31" i="4"/>
  <c r="F32" i="4"/>
  <c r="F34" i="4"/>
  <c r="F7" i="4"/>
  <c r="F8" i="4"/>
  <c r="F9" i="4"/>
  <c r="F10" i="4"/>
  <c r="F11" i="4"/>
  <c r="F6" i="4"/>
  <c r="D5" i="4"/>
  <c r="E101" i="3"/>
  <c r="E117" i="3" s="1"/>
  <c r="P39" i="3"/>
  <c r="P38" i="3"/>
  <c r="Q38" i="3" s="1"/>
  <c r="I16" i="3"/>
  <c r="H16" i="3"/>
  <c r="G16" i="3"/>
  <c r="G20" i="3"/>
  <c r="H20" i="3"/>
  <c r="H14" i="3" s="1"/>
  <c r="H53" i="3" s="1"/>
  <c r="I20" i="3"/>
  <c r="F20" i="3"/>
  <c r="F16" i="3"/>
  <c r="G43" i="3"/>
  <c r="H43" i="3"/>
  <c r="I43" i="3"/>
  <c r="F43" i="3"/>
  <c r="E16" i="3"/>
  <c r="E20" i="3"/>
  <c r="E43" i="3"/>
  <c r="D96" i="3"/>
  <c r="D68" i="3"/>
  <c r="D70" i="3"/>
  <c r="D71" i="3"/>
  <c r="D75" i="3"/>
  <c r="D76" i="3"/>
  <c r="D77" i="3"/>
  <c r="D78" i="3"/>
  <c r="D79" i="3"/>
  <c r="D80" i="3"/>
  <c r="D81" i="3"/>
  <c r="D82" i="3"/>
  <c r="D83" i="3"/>
  <c r="D87" i="3"/>
  <c r="D88" i="3"/>
  <c r="D89" i="3"/>
  <c r="D90" i="3"/>
  <c r="D91" i="3"/>
  <c r="D92" i="3"/>
  <c r="D93" i="3"/>
  <c r="D97" i="3"/>
  <c r="D98" i="3"/>
  <c r="D99" i="3"/>
  <c r="D100" i="3"/>
  <c r="D103" i="3"/>
  <c r="D104" i="3"/>
  <c r="D105" i="3"/>
  <c r="D106" i="3"/>
  <c r="D107" i="3"/>
  <c r="D108" i="3"/>
  <c r="D109" i="3"/>
  <c r="D111" i="3"/>
  <c r="D112" i="3"/>
  <c r="D113" i="3"/>
  <c r="D114" i="3"/>
  <c r="D115" i="3"/>
  <c r="D67" i="3"/>
  <c r="E5" i="3"/>
  <c r="F14" i="3" l="1"/>
  <c r="F53" i="3" s="1"/>
  <c r="E14" i="3"/>
  <c r="E53" i="3" s="1"/>
  <c r="I14" i="3"/>
  <c r="F37" i="4"/>
  <c r="I13" i="4"/>
  <c r="I50" i="4" s="1"/>
  <c r="G14" i="3"/>
  <c r="G53" i="3" s="1"/>
  <c r="F20" i="4"/>
  <c r="F13" i="4" s="1"/>
  <c r="E13" i="4"/>
  <c r="E50" i="4" s="1"/>
  <c r="I54" i="4" s="1"/>
  <c r="F14" i="5"/>
  <c r="F63" i="5" s="1"/>
  <c r="E67" i="5" s="1"/>
  <c r="P50" i="5"/>
  <c r="R47" i="5"/>
  <c r="D14" i="5"/>
  <c r="D63" i="5" s="1"/>
  <c r="E14" i="5"/>
  <c r="G14" i="5"/>
  <c r="G63" i="5" s="1"/>
  <c r="E68" i="5" s="1"/>
  <c r="H14" i="5"/>
  <c r="H63" i="5" s="1"/>
  <c r="G13" i="4"/>
  <c r="G50" i="4" s="1"/>
  <c r="G53" i="4" s="1"/>
  <c r="H13" i="4"/>
  <c r="H50" i="4" s="1"/>
  <c r="G54" i="4" s="1"/>
  <c r="D13" i="4"/>
  <c r="D50" i="4" s="1"/>
  <c r="J52" i="3"/>
  <c r="G56" i="3" s="1"/>
  <c r="H54" i="4" l="1"/>
  <c r="E63" i="5"/>
  <c r="H68" i="5" s="1"/>
  <c r="K52" i="3"/>
  <c r="G57" i="3" s="1"/>
  <c r="H57" i="3" s="1"/>
  <c r="I57" i="3"/>
  <c r="G68" i="5" l="1"/>
  <c r="I53" i="3"/>
  <c r="K45" i="2"/>
  <c r="J45" i="2"/>
  <c r="E5" i="2"/>
  <c r="E47" i="2" s="1"/>
  <c r="G38" i="2"/>
  <c r="H38" i="2"/>
  <c r="I38" i="2"/>
  <c r="F38" i="2"/>
  <c r="F13" i="2"/>
  <c r="F47" i="2" l="1"/>
  <c r="I51" i="2" s="1"/>
  <c r="I13" i="2"/>
  <c r="H13" i="2"/>
  <c r="H47" i="2" s="1"/>
  <c r="G51" i="2" s="1"/>
  <c r="G13" i="2"/>
  <c r="G47" i="2" s="1"/>
  <c r="G50" i="2" s="1"/>
  <c r="H51" i="2" l="1"/>
</calcChain>
</file>

<file path=xl/sharedStrings.xml><?xml version="1.0" encoding="utf-8"?>
<sst xmlns="http://schemas.openxmlformats.org/spreadsheetml/2006/main" count="2691" uniqueCount="558">
  <si>
    <t>Mã      môn học</t>
  </si>
  <si>
    <t>Số tín chỉ</t>
  </si>
  <si>
    <t>Thời gian học tập (giờ)</t>
  </si>
  <si>
    <t>Tổng số</t>
  </si>
  <si>
    <t>Trong đó</t>
  </si>
  <si>
    <t>Lý thuyết</t>
  </si>
  <si>
    <t>Thực hành / thực tập/ thí nghiệm/ thảo luận</t>
  </si>
  <si>
    <t>Thi/</t>
  </si>
  <si>
    <t>Kiểm tra</t>
  </si>
  <si>
    <t>I</t>
  </si>
  <si>
    <t>Các môn học chung/ đại cương</t>
  </si>
  <si>
    <t>MHCT.C1.09</t>
  </si>
  <si>
    <t>Giáo dục Chính trị</t>
  </si>
  <si>
    <t>5(5,0,10)</t>
  </si>
  <si>
    <t>MHCT.C1.10</t>
  </si>
  <si>
    <t>Pháp luật</t>
  </si>
  <si>
    <t>2(2,0,4)</t>
  </si>
  <si>
    <t>MHCB.C1.06</t>
  </si>
  <si>
    <t>Giáo dục thể chất (*)</t>
  </si>
  <si>
    <t>2(0,2,1)</t>
  </si>
  <si>
    <t>MHCB.C1.08</t>
  </si>
  <si>
    <t>Giáo dục quốc phòng và An ninh (*)</t>
  </si>
  <si>
    <t>3(1,2,3)</t>
  </si>
  <si>
    <t>MHTT.C1.801</t>
  </si>
  <si>
    <t>Tin học</t>
  </si>
  <si>
    <t>MHNN.C1.204</t>
  </si>
  <si>
    <t>Ngoại ngữ 1</t>
  </si>
  <si>
    <t>MHNN.C1.205</t>
  </si>
  <si>
    <t>Ngoại ngữ 2</t>
  </si>
  <si>
    <t>II</t>
  </si>
  <si>
    <t>Các môn học chuyên môn ngành, nghề</t>
  </si>
  <si>
    <t>II.1</t>
  </si>
  <si>
    <t>Môn học cơ sở ngành, nghề</t>
  </si>
  <si>
    <t>MHKT.C1.01</t>
  </si>
  <si>
    <t>Kỹ năng mềm (*)</t>
  </si>
  <si>
    <t>4(4,0,8)</t>
  </si>
  <si>
    <t>MHNN.C1.01</t>
  </si>
  <si>
    <t>Ngữ pháp Tiếng Anh 1</t>
  </si>
  <si>
    <t>2(1,1,3)</t>
  </si>
  <si>
    <t>MHNN.C1.02</t>
  </si>
  <si>
    <t>Ngữ pháp Tiếng Anh 2</t>
  </si>
  <si>
    <t>MHNN.C1.03</t>
  </si>
  <si>
    <t>Phát âm</t>
  </si>
  <si>
    <t>3(3,0,6)</t>
  </si>
  <si>
    <t>II.2</t>
  </si>
  <si>
    <t>Môn học chuyên môn ngành, nghề</t>
  </si>
  <si>
    <t>MHNN.C1.04</t>
  </si>
  <si>
    <t>Nghe 1</t>
  </si>
  <si>
    <t>MHNN.C1.07</t>
  </si>
  <si>
    <t>Nói 1</t>
  </si>
  <si>
    <t>MHNN.C1.10</t>
  </si>
  <si>
    <t>Đọc 1</t>
  </si>
  <si>
    <t>MHNN.C1.13</t>
  </si>
  <si>
    <t>Viết 1</t>
  </si>
  <si>
    <t>MHNN.C1.05</t>
  </si>
  <si>
    <t>Nghe 2</t>
  </si>
  <si>
    <t>MHNN.C1.08</t>
  </si>
  <si>
    <t>Nói 2</t>
  </si>
  <si>
    <t>MHNN.C1.11</t>
  </si>
  <si>
    <t>Đọc 2</t>
  </si>
  <si>
    <t>MHNN.C1.14</t>
  </si>
  <si>
    <t>Viết 2</t>
  </si>
  <si>
    <t>MHNN.C1.06</t>
  </si>
  <si>
    <t>Nghe 3</t>
  </si>
  <si>
    <t>MHNN.C1.09</t>
  </si>
  <si>
    <t>Nói 3</t>
  </si>
  <si>
    <t>MHNN.C1.12</t>
  </si>
  <si>
    <t>Đọc 3</t>
  </si>
  <si>
    <t>MHNN.C1.15</t>
  </si>
  <si>
    <t>Viết 3</t>
  </si>
  <si>
    <t>MHNN.C1.16</t>
  </si>
  <si>
    <t>Biên dịch Anh - Việt</t>
  </si>
  <si>
    <t>MHNN.C1.17</t>
  </si>
  <si>
    <t xml:space="preserve">Phương pháp giảng dạy tiếng Anh </t>
  </si>
  <si>
    <t>MHNN.C1.18</t>
  </si>
  <si>
    <t>Tiếng Anh Thương mại</t>
  </si>
  <si>
    <t>MHNN.C1.19</t>
  </si>
  <si>
    <t>Tiếng Anh Du lịch &amp; Khách sạn</t>
  </si>
  <si>
    <t>MHNN.C1.20</t>
  </si>
  <si>
    <t>Giao tiếp Kinh doanh liên văn hóa</t>
  </si>
  <si>
    <t>MHNN.C1.21</t>
  </si>
  <si>
    <t>Đồ án môn học 1</t>
  </si>
  <si>
    <t>1(0,1,0)</t>
  </si>
  <si>
    <t>MHNN.C1.22</t>
  </si>
  <si>
    <t>Đồ án môn học 2</t>
  </si>
  <si>
    <t>MHNN.C1.34</t>
  </si>
  <si>
    <t>Trải nghiệm doanh nghiệp</t>
  </si>
  <si>
    <t>3(2,1,5)</t>
  </si>
  <si>
    <t>MHNN.C1.23</t>
  </si>
  <si>
    <t>Thực tập tốt nghiệp (**)</t>
  </si>
  <si>
    <t>6(0,6,0)</t>
  </si>
  <si>
    <t>II.3</t>
  </si>
  <si>
    <t>Môn học tự chọn</t>
  </si>
  <si>
    <t>MHNN.C1.24</t>
  </si>
  <si>
    <t>Tiếng Anh Logistics</t>
  </si>
  <si>
    <t>MHNN.C1.25</t>
  </si>
  <si>
    <t>Tiếng Anh Marketing</t>
  </si>
  <si>
    <t>MHNN.C1.26</t>
  </si>
  <si>
    <t xml:space="preserve">Tiếng Anh Đàm phán </t>
  </si>
  <si>
    <t>MHNN.C1.27</t>
  </si>
  <si>
    <t>Tiếng Anh Thuyết trình</t>
  </si>
  <si>
    <t>MHNN.C1.28</t>
  </si>
  <si>
    <t>Tiếng Anh Thư điện tử</t>
  </si>
  <si>
    <t>MHNN.C1.29</t>
  </si>
  <si>
    <t>Tiếng Anh Nhà hàng</t>
  </si>
  <si>
    <t>MHNN.C1.30</t>
  </si>
  <si>
    <t>Tiếng Anh Kỹ thuật</t>
  </si>
  <si>
    <t>MHNN.C1.31</t>
  </si>
  <si>
    <t>Tiếng Anh Điện thoại</t>
  </si>
  <si>
    <t>MHNN.C1.32</t>
  </si>
  <si>
    <t>Tiếng Anh Khoa học Sức khỏe</t>
  </si>
  <si>
    <t>MHNN.C1.33</t>
  </si>
  <si>
    <t>Tiếng Anh Hội họp</t>
  </si>
  <si>
    <t>Tổng cộng</t>
  </si>
  <si>
    <t/>
  </si>
  <si>
    <t>LÝ THUYẾT</t>
  </si>
  <si>
    <t>THỰC HÀNH</t>
  </si>
  <si>
    <t>6(1,5,0)</t>
  </si>
  <si>
    <t>Mã</t>
  </si>
  <si>
    <t>môn học</t>
  </si>
  <si>
    <t>Tên môn học</t>
  </si>
  <si>
    <t>Mã môn học:</t>
  </si>
  <si>
    <t>Học trước (a)</t>
  </si>
  <si>
    <t>Song hành (b)</t>
  </si>
  <si>
    <t>Ghi chú</t>
  </si>
  <si>
    <t>Học kỳ 1</t>
  </si>
  <si>
    <t>Học online</t>
  </si>
  <si>
    <t>Học kỳ 2</t>
  </si>
  <si>
    <t>Tiếng Anh Đàm phán</t>
  </si>
  <si>
    <t>Học kỳ 3</t>
  </si>
  <si>
    <t>Học kỳ 4</t>
  </si>
  <si>
    <t>6 tuần</t>
  </si>
  <si>
    <t>Mã môn học</t>
  </si>
  <si>
    <t>MHCT.T4.11</t>
  </si>
  <si>
    <t>MHCT.T4.12</t>
  </si>
  <si>
    <t>1(1,0,2)</t>
  </si>
  <si>
    <t>MHCB.T4.25</t>
  </si>
  <si>
    <t>1(0,1,1)</t>
  </si>
  <si>
    <t>MHCB.T4.18</t>
  </si>
  <si>
    <t>Giáo dục Quốc phòng và An ninh (*)</t>
  </si>
  <si>
    <t>MHTT.T4.401</t>
  </si>
  <si>
    <t>MHNN.T4.208</t>
  </si>
  <si>
    <t>3(0,3,2)</t>
  </si>
  <si>
    <t>MHKT.T4.01</t>
  </si>
  <si>
    <t>MHNN.T4.207</t>
  </si>
  <si>
    <t>Tiếng Việt Thực hành</t>
  </si>
  <si>
    <t>MHNN.T4.163</t>
  </si>
  <si>
    <t>MHNN.T4.161</t>
  </si>
  <si>
    <t>MHNN.T4.162</t>
  </si>
  <si>
    <t>MHNN.T4.164</t>
  </si>
  <si>
    <t>MHNN.T4.166</t>
  </si>
  <si>
    <t>MHNN.T4.168</t>
  </si>
  <si>
    <t>MHNN.T4.170</t>
  </si>
  <si>
    <t>MHNN.T4.165</t>
  </si>
  <si>
    <t>MHNN.T4.167</t>
  </si>
  <si>
    <t>MHNN.T4.169</t>
  </si>
  <si>
    <t>MHNN.T4.171</t>
  </si>
  <si>
    <t>MHNN.T4.172</t>
  </si>
  <si>
    <t>MHNN.T4.173</t>
  </si>
  <si>
    <t>MHNN.T4.174</t>
  </si>
  <si>
    <t>Đồ án môn học</t>
  </si>
  <si>
    <t>MHNN.T3.182</t>
  </si>
  <si>
    <t>MHNN.T4.175</t>
  </si>
  <si>
    <t>Môn học tự chọn (Chọn 2 trong 6 môn học)</t>
  </si>
  <si>
    <t>MHNN.T4.176</t>
  </si>
  <si>
    <t>MHNN.T4.177</t>
  </si>
  <si>
    <t>MHNN.T4.178</t>
  </si>
  <si>
    <t>MHNN.T4.179</t>
  </si>
  <si>
    <t>MHNN.T4.180</t>
  </si>
  <si>
    <t>MHNN.T4.181</t>
  </si>
  <si>
    <t>Tiếng Anh Nhân sự</t>
  </si>
  <si>
    <t>MHCB.T4.78</t>
  </si>
  <si>
    <t xml:space="preserve">Toán </t>
  </si>
  <si>
    <t>MHCB.T4.81</t>
  </si>
  <si>
    <t>Ngữ văn</t>
  </si>
  <si>
    <t>MHCB.T4.82</t>
  </si>
  <si>
    <t xml:space="preserve">Lịch sử </t>
  </si>
  <si>
    <t>MHCB.T4.80</t>
  </si>
  <si>
    <t>Địa lý</t>
  </si>
  <si>
    <t>LT</t>
  </si>
  <si>
    <t>TH</t>
  </si>
  <si>
    <t>75 tiết</t>
  </si>
  <si>
    <t>45 tiết</t>
  </si>
  <si>
    <t>72 tiết</t>
  </si>
  <si>
    <t>48 tiết</t>
  </si>
  <si>
    <t>Học kỳ 5</t>
  </si>
  <si>
    <t>Học môn văn hóa</t>
  </si>
  <si>
    <t>7(7,0,14)</t>
  </si>
  <si>
    <t>105 tiết</t>
  </si>
  <si>
    <t>MHNN.C1.200</t>
  </si>
  <si>
    <t>Tiếng Anh 1</t>
  </si>
  <si>
    <t>MHNN.C1.201</t>
  </si>
  <si>
    <t>2(0,2,0)</t>
  </si>
  <si>
    <t>MHNN.C1.210</t>
  </si>
  <si>
    <t>Nhập môn tiếng Nhật</t>
  </si>
  <si>
    <t>MHNN.C1.211</t>
  </si>
  <si>
    <t>Ngữ pháp 1</t>
  </si>
  <si>
    <t>MHNN.C1.212</t>
  </si>
  <si>
    <t>Nghe nói 1</t>
  </si>
  <si>
    <t>MHNN.C1.213</t>
  </si>
  <si>
    <t>MHNN.C1.214</t>
  </si>
  <si>
    <t>Hán tự 1</t>
  </si>
  <si>
    <t>MHNN.C1.215</t>
  </si>
  <si>
    <t>Ngữ pháp 2</t>
  </si>
  <si>
    <t>MHNN.C1.216</t>
  </si>
  <si>
    <t>Nghe nói 2</t>
  </si>
  <si>
    <t>MHNN.C1.217</t>
  </si>
  <si>
    <t>MHNN.C1.218</t>
  </si>
  <si>
    <t>Hán tự 2</t>
  </si>
  <si>
    <t>MHNN.C1.219</t>
  </si>
  <si>
    <t>Ngữ pháp 3</t>
  </si>
  <si>
    <t>MHNN.C1.220</t>
  </si>
  <si>
    <t>Nghe nói 3</t>
  </si>
  <si>
    <t>MHNN.C1.221</t>
  </si>
  <si>
    <t>MHNN.C1.222</t>
  </si>
  <si>
    <t>Hán tự 3</t>
  </si>
  <si>
    <t>MHNN.C1.223</t>
  </si>
  <si>
    <t>Văn hoá Nhật Bản</t>
  </si>
  <si>
    <t>MHNN.C1.224</t>
  </si>
  <si>
    <t>Biên phiên dịch tiếng Nhật</t>
  </si>
  <si>
    <t>MHNN.C1.225</t>
  </si>
  <si>
    <t>Nhập môn phương pháp giảng dạy Tiếng Nhật</t>
  </si>
  <si>
    <t>MHNN.C1.226</t>
  </si>
  <si>
    <t>MHNN.C1.227</t>
  </si>
  <si>
    <t>MHNN.C1.228</t>
  </si>
  <si>
    <t>Trải nghiệm Doanh nghiệp 1(**)</t>
  </si>
  <si>
    <t>10(0,10,0)</t>
  </si>
  <si>
    <t>MHNN.C1.229</t>
  </si>
  <si>
    <t>Trải nghiệm Doanh nghiệp 2(**)</t>
  </si>
  <si>
    <t>10(10,0,0)</t>
  </si>
  <si>
    <t>MHNN.C1.230</t>
  </si>
  <si>
    <t>Môn học tự chọn (Chọn 4 trong 8 môn học)</t>
  </si>
  <si>
    <t>MHNN.C1.231</t>
  </si>
  <si>
    <t>Tiếng Nhật nhà hàng - khách sạn</t>
  </si>
  <si>
    <t>MHNN.C1.232</t>
  </si>
  <si>
    <t>Tiếng Nhật văn phòng</t>
  </si>
  <si>
    <t>MHNN.C1.233</t>
  </si>
  <si>
    <t>Kỹ năng làm bài JLPT</t>
  </si>
  <si>
    <t>MHNN.C1.234</t>
  </si>
  <si>
    <t>Kỹ năng thuyết trình</t>
  </si>
  <si>
    <t>MHNN.C1.235</t>
  </si>
  <si>
    <t>Biên phiên dịch nâng cao</t>
  </si>
  <si>
    <t>MHNN.C1.236</t>
  </si>
  <si>
    <t>Lịch sử Nhật Bản</t>
  </si>
  <si>
    <t>MHNN.C1.237</t>
  </si>
  <si>
    <t>Tiếng Nhật thương mại</t>
  </si>
  <si>
    <t>MHNN.C1.238</t>
  </si>
  <si>
    <t>Văn hóa doanh nghiệp Nhật Bản</t>
  </si>
  <si>
    <t>7</t>
  </si>
  <si>
    <t>Văn hóa Nhật Bản</t>
  </si>
  <si>
    <t xml:space="preserve">Tiếng Anh 2 </t>
  </si>
  <si>
    <t>Nhập môn phương pháp giảng dạy tiếng Nhật</t>
  </si>
  <si>
    <t>Tiếng nhật nhà hàng – khách sạn</t>
  </si>
  <si>
    <t>Online</t>
  </si>
  <si>
    <t>Trải nghiệm Doanh nghiệp 1 (**)</t>
  </si>
  <si>
    <t>Các môn học chung/</t>
  </si>
  <si>
    <t>MHNN.T4.202</t>
  </si>
  <si>
    <t>Tiếng Anh</t>
  </si>
  <si>
    <t>MHNN.T4.250</t>
  </si>
  <si>
    <t>MHNN.T4.251</t>
  </si>
  <si>
    <t>MHNN.T4.252</t>
  </si>
  <si>
    <t>MHNN.T4.253</t>
  </si>
  <si>
    <t>MHNN.T4.254</t>
  </si>
  <si>
    <t>MHNN.T4.255</t>
  </si>
  <si>
    <t>MHNN.T4.256</t>
  </si>
  <si>
    <t>MHNN.T4.257</t>
  </si>
  <si>
    <t>MHNN.T4.258</t>
  </si>
  <si>
    <t>MHNN.T4.259</t>
  </si>
  <si>
    <t>MHNN.T4.260</t>
  </si>
  <si>
    <t>MHNN.T4.261</t>
  </si>
  <si>
    <t>MHNN.T4.262</t>
  </si>
  <si>
    <t>MHNN.T4.263</t>
  </si>
  <si>
    <t>Trải nghiệm Doanh nghiệp (**) Không thu HP</t>
  </si>
  <si>
    <t>MHNN.T4.264</t>
  </si>
  <si>
    <t>MHNN.T4.265</t>
  </si>
  <si>
    <t>MHNN.T4.266</t>
  </si>
  <si>
    <t>MHNN.T4.267</t>
  </si>
  <si>
    <t>Văn hóa doanh nghiệp</t>
  </si>
  <si>
    <t>MHNN.T4.268</t>
  </si>
  <si>
    <t>MHNN.T4.269</t>
  </si>
  <si>
    <t>MHNN.T4.270</t>
  </si>
  <si>
    <t>III</t>
  </si>
  <si>
    <t>Các môn học văn hóa</t>
  </si>
  <si>
    <t>Toán</t>
  </si>
  <si>
    <t>17(17,0,34)</t>
  </si>
  <si>
    <t>Lịch sử</t>
  </si>
  <si>
    <t>11(11,0,22)</t>
  </si>
  <si>
    <r>
      <t>2</t>
    </r>
    <r>
      <rPr>
        <sz val="13"/>
        <color theme="1"/>
        <rFont val="Times New Roman"/>
        <family val="1"/>
      </rPr>
      <t>(1,1,3)</t>
    </r>
  </si>
  <si>
    <t>Trải nghiệm Doanh nghiệp (**)</t>
  </si>
  <si>
    <t>HọcVH</t>
  </si>
  <si>
    <t>MHCT.C7.09</t>
  </si>
  <si>
    <t>MHCT.C7.10</t>
  </si>
  <si>
    <t>MHCB.C7.06</t>
  </si>
  <si>
    <t>MHCB.C7.08</t>
  </si>
  <si>
    <t>MHTT.C7.801</t>
  </si>
  <si>
    <t>MHNN.C7.204</t>
  </si>
  <si>
    <t>MHNN.C7.205</t>
  </si>
  <si>
    <t>MHKT.C7.01</t>
  </si>
  <si>
    <t>MHNN.C7.41</t>
  </si>
  <si>
    <t>MHNN.C7.42</t>
  </si>
  <si>
    <t>MHNN.C7.43</t>
  </si>
  <si>
    <t>MHNN.C7.44</t>
  </si>
  <si>
    <t>Ngữ âm và âm vị  học</t>
  </si>
  <si>
    <t>MHNN.C7.45</t>
  </si>
  <si>
    <r>
      <t xml:space="preserve">Kỹ năng nghe trong công sở </t>
    </r>
    <r>
      <rPr>
        <sz val="13"/>
        <color rgb="FF000000"/>
        <rFont val="Times New Roman"/>
        <family val="1"/>
      </rPr>
      <t>(Listening for Employability)</t>
    </r>
  </si>
  <si>
    <t>MHNN.C7.48</t>
  </si>
  <si>
    <t>Kỹ năng nói trong công sở (Speaking for Employability)</t>
  </si>
  <si>
    <t>MHNN.C7.51</t>
  </si>
  <si>
    <t>MHNN.C7.54</t>
  </si>
  <si>
    <r>
      <t>Viết</t>
    </r>
    <r>
      <rPr>
        <sz val="12.5"/>
        <color rgb="FF000000"/>
        <rFont val="Times New Roman"/>
        <family val="1"/>
      </rPr>
      <t xml:space="preserve"> 1</t>
    </r>
  </si>
  <si>
    <t>MHNN.C7.46</t>
  </si>
  <si>
    <t>MHNN.C7.49</t>
  </si>
  <si>
    <t>MHNN.C7.52</t>
  </si>
  <si>
    <t>Kỹ năng đọc trong công sở (Reading for Employability)</t>
  </si>
  <si>
    <t>MHNN.C7.55</t>
  </si>
  <si>
    <t>MHNN.C7.47</t>
  </si>
  <si>
    <t>MHNN.C7.50</t>
  </si>
  <si>
    <t>MHNN.C7.53</t>
  </si>
  <si>
    <t>MHNN.C7.56</t>
  </si>
  <si>
    <t>Kỹ năng viết trong công sở (Writing for Employability)</t>
  </si>
  <si>
    <t>MHNN.C7.57</t>
  </si>
  <si>
    <t>MHNN.C7.58</t>
  </si>
  <si>
    <t>Phiên dịch Anh - Việt</t>
  </si>
  <si>
    <t>MHNN.C7.59</t>
  </si>
  <si>
    <t>Biên dịch thương mại</t>
  </si>
  <si>
    <t>MHNN.C7.60</t>
  </si>
  <si>
    <t>Phương pháp giảng dạy tiếng Anh</t>
  </si>
  <si>
    <t>MHNN.C7.61</t>
  </si>
  <si>
    <t>MHNN.C7.62</t>
  </si>
  <si>
    <t>MHNN.C7.63</t>
  </si>
  <si>
    <t>MHNN.C7.64</t>
  </si>
  <si>
    <t>Kỹ năng nghề nghiệp (Preparing to Work)</t>
  </si>
  <si>
    <t>MHNN.C7.65</t>
  </si>
  <si>
    <t>MHNN.C7.66</t>
  </si>
  <si>
    <t>MHNN.C7.67</t>
  </si>
  <si>
    <t>Đồ án tốt nghiệp</t>
  </si>
  <si>
    <t>5(0,5,0)</t>
  </si>
  <si>
    <t>MHNN. C7.79</t>
  </si>
  <si>
    <t>MHNN.C7.68</t>
  </si>
  <si>
    <t>MHNN.C7.69</t>
  </si>
  <si>
    <t>MHNN.C7.70</t>
  </si>
  <si>
    <t>MHNN.C7.71</t>
  </si>
  <si>
    <t>MHNN.C7.72</t>
  </si>
  <si>
    <t>MHNN.C7.73</t>
  </si>
  <si>
    <t>MHNN.C7.74</t>
  </si>
  <si>
    <t>MHNN.C7.75</t>
  </si>
  <si>
    <t>MHNN.C7.76</t>
  </si>
  <si>
    <t>MHNN.C7.77</t>
  </si>
  <si>
    <t>MHNN.C7.78</t>
  </si>
  <si>
    <t>T.ANH-C7</t>
  </si>
  <si>
    <t>6(2,4,0)</t>
  </si>
  <si>
    <r>
      <t>MHCT.C1.</t>
    </r>
    <r>
      <rPr>
        <sz val="12.5"/>
        <color rgb="FFFF0000"/>
        <rFont val="Times New Roman"/>
        <family val="1"/>
      </rPr>
      <t>09</t>
    </r>
  </si>
  <si>
    <r>
      <t>MHCT.C1.</t>
    </r>
    <r>
      <rPr>
        <sz val="12.5"/>
        <color rgb="FFFF0000"/>
        <rFont val="Times New Roman"/>
        <family val="1"/>
      </rPr>
      <t>10</t>
    </r>
  </si>
  <si>
    <r>
      <t>MHCB.C1.</t>
    </r>
    <r>
      <rPr>
        <sz val="12.5"/>
        <color rgb="FFFF0000"/>
        <rFont val="Times New Roman"/>
        <family val="1"/>
      </rPr>
      <t>06</t>
    </r>
  </si>
  <si>
    <r>
      <t>MHCB.C1.</t>
    </r>
    <r>
      <rPr>
        <sz val="12.5"/>
        <color rgb="FFFF0000"/>
        <rFont val="Times New Roman"/>
        <family val="1"/>
      </rPr>
      <t>08</t>
    </r>
  </si>
  <si>
    <r>
      <t>MHTT.C1.</t>
    </r>
    <r>
      <rPr>
        <sz val="12.5"/>
        <color rgb="FFFF0000"/>
        <rFont val="Times New Roman"/>
        <family val="1"/>
      </rPr>
      <t>801</t>
    </r>
  </si>
  <si>
    <r>
      <t>MHNN.C1</t>
    </r>
    <r>
      <rPr>
        <sz val="12.5"/>
        <color rgb="FFFF0000"/>
        <rFont val="Times New Roman"/>
        <family val="1"/>
      </rPr>
      <t>.200</t>
    </r>
  </si>
  <si>
    <t xml:space="preserve">Tiếng Anh 1 </t>
  </si>
  <si>
    <r>
      <t>MHNN.C1</t>
    </r>
    <r>
      <rPr>
        <sz val="12.5"/>
        <color rgb="FFFF0000"/>
        <rFont val="Times New Roman"/>
        <family val="1"/>
      </rPr>
      <t>.201</t>
    </r>
  </si>
  <si>
    <t>MHNN.C1.401</t>
  </si>
  <si>
    <t>MHNN.C1.402</t>
  </si>
  <si>
    <t>MHNN.C1.403</t>
  </si>
  <si>
    <t>Âm vị và ngữ âm</t>
  </si>
  <si>
    <t>MHNN.C1.404</t>
  </si>
  <si>
    <t>Văn Hóa Hàn Quốc</t>
  </si>
  <si>
    <t>MHNN.C1.405</t>
  </si>
  <si>
    <t>Lịch sử Hàn Quốc</t>
  </si>
  <si>
    <t>MHNN.C1.406</t>
  </si>
  <si>
    <t>MHNN.C1.407</t>
  </si>
  <si>
    <t>MHNN.C1.408</t>
  </si>
  <si>
    <t>MHNN.C1.409</t>
  </si>
  <si>
    <t>MHNN.C1.410</t>
  </si>
  <si>
    <t>MHNN.C1.411</t>
  </si>
  <si>
    <t>MHNN.C1.412</t>
  </si>
  <si>
    <t>MHNN.C1.413</t>
  </si>
  <si>
    <t>MHNN.C1.414</t>
  </si>
  <si>
    <t>MHNN.C1.415</t>
  </si>
  <si>
    <t>MHNN.C1.416</t>
  </si>
  <si>
    <t>MHNN.C1.417</t>
  </si>
  <si>
    <t>MHNN.C1.418</t>
  </si>
  <si>
    <t>Biên - phiên dịch 1</t>
  </si>
  <si>
    <t>MHNN.C1.419</t>
  </si>
  <si>
    <t>Biên - phiên dịch 2</t>
  </si>
  <si>
    <t>MHNN.C1.420</t>
  </si>
  <si>
    <t>Tiếng Hàn thương mại</t>
  </si>
  <si>
    <t>MHNN.C1.421</t>
  </si>
  <si>
    <t>Đồ án chuyên ngành 1</t>
  </si>
  <si>
    <t>MHNN.C1.422</t>
  </si>
  <si>
    <t>Đồ án chuyên ngành 2</t>
  </si>
  <si>
    <t>MHNN.C1.423</t>
  </si>
  <si>
    <t xml:space="preserve">Trải nghiệm Doanh nghiệp 1(**) </t>
  </si>
  <si>
    <t>10(4,6,0)</t>
  </si>
  <si>
    <t>MHNN.C1.424</t>
  </si>
  <si>
    <t xml:space="preserve">Trải nghiệm Doanh nghiệp 2(**) </t>
  </si>
  <si>
    <t>10(5,5,0)</t>
  </si>
  <si>
    <t>MHNN.C1.425</t>
  </si>
  <si>
    <t>Môn học tự chọn (Chọn 4 trong 6 môn học)</t>
  </si>
  <si>
    <t>MHNN.C1.426</t>
  </si>
  <si>
    <t>Tiếng Hàn hành chính - văn phòng</t>
  </si>
  <si>
    <t>MHNN.C1.427</t>
  </si>
  <si>
    <t>Kĩ năng làm bài TOPIK</t>
  </si>
  <si>
    <t>MHNN.C1.428</t>
  </si>
  <si>
    <t>Tiếng Hàn du lịch</t>
  </si>
  <si>
    <t>MHNN.C1.429</t>
  </si>
  <si>
    <t>Biên – phiên dịch 3</t>
  </si>
  <si>
    <t>MHNN.C1.430</t>
  </si>
  <si>
    <t>Biên dịch nâng cao</t>
  </si>
  <si>
    <t>MHNN.C1.431</t>
  </si>
  <si>
    <t>Tiếng Hàn tài chính ngân hàng</t>
  </si>
  <si>
    <t>Âm vị - Ngữ âm tiếng Hàn</t>
  </si>
  <si>
    <t>Biên phiên dịch 1</t>
  </si>
  <si>
    <t>Kỹ năng làm bài TOPIK</t>
  </si>
  <si>
    <t xml:space="preserve">Lịch sử Hàn Quốc </t>
  </si>
  <si>
    <t>Văn hóa Hàn Quốc</t>
  </si>
  <si>
    <t>Biên phiên dịch 2</t>
  </si>
  <si>
    <t>đại cương</t>
  </si>
  <si>
    <t>MHNN.T4.440</t>
  </si>
  <si>
    <t>MHNN.T4.441</t>
  </si>
  <si>
    <t>MHNN.T4.442</t>
  </si>
  <si>
    <t>MHNN.T4.443</t>
  </si>
  <si>
    <t>MHNN.T4.444</t>
  </si>
  <si>
    <t>MHNN.T4.445</t>
  </si>
  <si>
    <t>MHNN.T4.446</t>
  </si>
  <si>
    <t>MHNN.T4.447</t>
  </si>
  <si>
    <t>MHNN.T4.448</t>
  </si>
  <si>
    <t>Đọc hiểu 1</t>
  </si>
  <si>
    <t>MHNN.T4.449</t>
  </si>
  <si>
    <t>Đọc hiểu 2</t>
  </si>
  <si>
    <t>MHNN.T4.450</t>
  </si>
  <si>
    <t>MHNN.T4.451</t>
  </si>
  <si>
    <t>MHNN.T4.452</t>
  </si>
  <si>
    <t>MHNN.T4.453</t>
  </si>
  <si>
    <t>MHNN.T4.454</t>
  </si>
  <si>
    <t>MHNN.T4.455</t>
  </si>
  <si>
    <t>MHNN.T4.456</t>
  </si>
  <si>
    <t>MHNN.T4.457</t>
  </si>
  <si>
    <t>MHNN.T4.458</t>
  </si>
  <si>
    <t>Biên phiên dịch Tiếng Hàn</t>
  </si>
  <si>
    <t>MHNN.T4.459</t>
  </si>
  <si>
    <t>MHNN.T4.460</t>
  </si>
  <si>
    <t>lt</t>
  </si>
  <si>
    <t>tt</t>
  </si>
  <si>
    <t>th</t>
  </si>
  <si>
    <t xml:space="preserve">Địa lý </t>
  </si>
  <si>
    <t>10(3,7,0)</t>
  </si>
  <si>
    <r>
      <t xml:space="preserve">Kỹ năng nghe trong công sở </t>
    </r>
    <r>
      <rPr>
        <i/>
        <sz val="13"/>
        <color theme="1"/>
        <rFont val="Times New Roman"/>
        <family val="1"/>
      </rPr>
      <t>(Listening for Employability)</t>
    </r>
  </si>
  <si>
    <t>Chương trình môn học Glasgow</t>
  </si>
  <si>
    <r>
      <t xml:space="preserve">Ngữ âm và âm vị </t>
    </r>
    <r>
      <rPr>
        <sz val="13"/>
        <color rgb="FF000000"/>
        <rFont val="Times New Roman"/>
        <family val="1"/>
      </rPr>
      <t xml:space="preserve"> học</t>
    </r>
  </si>
  <si>
    <t>10(0,10.0)</t>
  </si>
  <si>
    <t>6(5,1,0)</t>
  </si>
  <si>
    <t>10(7,3,0)</t>
  </si>
  <si>
    <t>6(4,2,0)</t>
  </si>
  <si>
    <t xml:space="preserve">Trải nghiệm Doanh nghiệp 3(**) </t>
  </si>
  <si>
    <t>MHNN.C1.432</t>
  </si>
  <si>
    <t>MHNN.C1.433</t>
  </si>
  <si>
    <t>Kinh tế và địa lý Hàn Quốc</t>
  </si>
  <si>
    <t>MHNN.C1.434</t>
  </si>
  <si>
    <t>Tiếng Hàn nâng cao</t>
  </si>
  <si>
    <t xml:space="preserve"> </t>
  </si>
  <si>
    <t>MHNN.C2.207</t>
  </si>
  <si>
    <t>MHNN.C2.86</t>
  </si>
  <si>
    <t>Ngữ pháp Tiếng Anh Nâng cao</t>
  </si>
  <si>
    <t>MHNN.C2.87</t>
  </si>
  <si>
    <t>Ngữ âm và âm vị học</t>
  </si>
  <si>
    <t>MHNN.C2.88</t>
  </si>
  <si>
    <t>Nghe Nâng cao</t>
  </si>
  <si>
    <t>MHNN.C2.89</t>
  </si>
  <si>
    <t>Nói Nâng cao</t>
  </si>
  <si>
    <t>MHNN.C2.90</t>
  </si>
  <si>
    <t>Đọc Nâng cao</t>
  </si>
  <si>
    <t>MHNN.C2.91</t>
  </si>
  <si>
    <t>Viết Nâng cao</t>
  </si>
  <si>
    <t>MHNN.C2.92</t>
  </si>
  <si>
    <t>Nói trước công chúng</t>
  </si>
  <si>
    <t>MHNN.C2.93</t>
  </si>
  <si>
    <t>MHNN.C2.94</t>
  </si>
  <si>
    <t>MHNN.C2.95</t>
  </si>
  <si>
    <t>MHNN.C2.96</t>
  </si>
  <si>
    <t>Tiếng Anh thương mại nâng cao</t>
  </si>
  <si>
    <t>MHNN.C2.97</t>
  </si>
  <si>
    <t>Phiên dịch Anh – Việt</t>
  </si>
  <si>
    <t>MHNN.C2.98</t>
  </si>
  <si>
    <t>MHNN. C2.105</t>
  </si>
  <si>
    <t>MHNN.C2.99</t>
  </si>
  <si>
    <t>MHNN.C2.100</t>
  </si>
  <si>
    <t>MHNN.C2.101</t>
  </si>
  <si>
    <t xml:space="preserve">Tiếng Anh Hội họp </t>
  </si>
  <si>
    <t>MHNN.C2.102</t>
  </si>
  <si>
    <t>Tiếng Anh Tiếp thị và quảng cáo</t>
  </si>
  <si>
    <t>MHNN.C2.103</t>
  </si>
  <si>
    <t>Tiếng Anh Khoa học sức khỏe</t>
  </si>
  <si>
    <t>MHNN.C2.104</t>
  </si>
  <si>
    <t>MHNN.C2.203</t>
  </si>
  <si>
    <t>Tiếng Anh</t>
  </si>
  <si>
    <t>MHNN.C2.470</t>
  </si>
  <si>
    <t>MHNN.C2.471</t>
  </si>
  <si>
    <t>MHNN.C2.472</t>
  </si>
  <si>
    <t>MHNN.C2.473</t>
  </si>
  <si>
    <t>MHNN.C2.474</t>
  </si>
  <si>
    <t>MHNN.C2.475</t>
  </si>
  <si>
    <t>MHNN.C2.476</t>
  </si>
  <si>
    <t>MHNN.C2.477</t>
  </si>
  <si>
    <t>MHNN.C2.478</t>
  </si>
  <si>
    <t>MHNN.C2.479</t>
  </si>
  <si>
    <t>MHNN.C2.480</t>
  </si>
  <si>
    <t>MHNN.C2.481</t>
  </si>
  <si>
    <t xml:space="preserve">Trải nghiệm Doanh nghiệp (**) </t>
  </si>
  <si>
    <t>9(2,7,8)</t>
  </si>
  <si>
    <t>MHNN.C2.482</t>
  </si>
  <si>
    <t>MHNN.C2.483</t>
  </si>
  <si>
    <t>MHNN.C2.484</t>
  </si>
  <si>
    <t>MHNN.C2.485</t>
  </si>
  <si>
    <t>MHNN.C2.486</t>
  </si>
  <si>
    <t>MHNN.C2.487</t>
  </si>
  <si>
    <t>Văn học Hàn Quốc</t>
  </si>
  <si>
    <t>MHNN.C1.280</t>
  </si>
  <si>
    <t>Ngữ âm</t>
  </si>
  <si>
    <t>MHNN.C1.281</t>
  </si>
  <si>
    <t>MHNN.C1.282</t>
  </si>
  <si>
    <t>MHNN.C1.283</t>
  </si>
  <si>
    <t>MHNN.C1.284</t>
  </si>
  <si>
    <t>MHNN.C1.285</t>
  </si>
  <si>
    <t>MHNN.C1.286</t>
  </si>
  <si>
    <t>Biên dịch tiếng Nhật</t>
  </si>
  <si>
    <t>MHNN.C1.287</t>
  </si>
  <si>
    <t>Phiên dịch tiếng Nhật</t>
  </si>
  <si>
    <t>MHNN.C1.288</t>
  </si>
  <si>
    <t>MHNN.C1.289</t>
  </si>
  <si>
    <t>Tiếng Nhật du lịch</t>
  </si>
  <si>
    <t>MHNN.C1.290</t>
  </si>
  <si>
    <t> MHNN.C1.291</t>
  </si>
  <si>
    <t>Trải nghiệm Doanh nghiệp</t>
  </si>
  <si>
    <t>5(1,5,5)</t>
  </si>
  <si>
    <t>MHNN.C1.291</t>
  </si>
  <si>
    <t>MHNN.C1.292</t>
  </si>
  <si>
    <t>MHNN.C1.293</t>
  </si>
  <si>
    <t>MHNN.C1.294</t>
  </si>
  <si>
    <t>MHNN.C1.295</t>
  </si>
  <si>
    <t>Tiếng Nhật soạn thảo Email</t>
  </si>
  <si>
    <t>MHNN.C1.296</t>
  </si>
  <si>
    <t>Tiếng nhật du lịch</t>
  </si>
  <si>
    <t>Trải nghiệm doanh nghiệp**</t>
  </si>
  <si>
    <t>7(2,5,0)</t>
  </si>
  <si>
    <t>MHNN.C1.35</t>
  </si>
  <si>
    <t>MHNN.C1.36</t>
  </si>
  <si>
    <t>Đồ án chuyên ngành</t>
  </si>
  <si>
    <t>MHNN.T4.182</t>
  </si>
  <si>
    <t>Trải nghiệm doanh nghiệp (**)</t>
  </si>
  <si>
    <t>Âm vị - Ngữ âm tiếng Hàn Quốc</t>
  </si>
  <si>
    <t>Trải nghiệm Doanh nghiệp 3(**)</t>
  </si>
  <si>
    <t>Tiếng Anh 2</t>
  </si>
  <si>
    <t>9(2,7,0)</t>
  </si>
  <si>
    <t>MHNN.T4.271</t>
  </si>
  <si>
    <t>MHNN.T4.272</t>
  </si>
  <si>
    <t>MHNN.T4.273</t>
  </si>
  <si>
    <t xml:space="preserve">Tiếng Nhật du lịch </t>
  </si>
  <si>
    <t>MHNN.T4.274</t>
  </si>
  <si>
    <t>hỏi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</si>
</sst>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.5"/>
      <color rgb="FF000000"/>
      <name val="Times New Roman"/>
      <family val="1"/>
    </font>
    <font>
      <i/>
      <sz val="13"/>
      <color theme="1"/>
      <name val="Times New Roman"/>
      <family val="1"/>
    </font>
    <font>
      <sz val="12.5"/>
      <color rgb="FF000000"/>
      <name val="Times New Roman"/>
      <family val="1"/>
    </font>
    <font>
      <b/>
      <sz val="12.5"/>
      <color rgb="FF000000"/>
      <name val="Times New Roman"/>
      <family val="1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.5"/>
      <color theme="1"/>
      <name val="Times New Roman"/>
      <family val="1"/>
    </font>
    <font>
      <i/>
      <sz val="10"/>
      <color theme="1"/>
      <name val="Times New Roman"/>
      <family val="1"/>
    </font>
    <font>
      <i/>
      <sz val="12.5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0.5"/>
      <color rgb="FFFF0000"/>
      <name val="Times New Roman"/>
      <family val="1"/>
    </font>
    <font>
      <b/>
      <sz val="16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.5"/>
      <color rgb="FFFF0000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i/>
      <sz val="13"/>
      <color rgb="FFFF0000"/>
      <name val="Times New Roman"/>
      <family val="1"/>
    </font>
    <font>
      <sz val="12"/>
      <color theme="1"/>
      <name val="Times New Roman"/>
      <family val="1"/>
    </font>
    <font>
      <b/>
      <sz val="14"/>
      <color rgb="FF000000"/>
      <name val="Times New Roman"/>
      <family val="1"/>
    </font>
    <font>
      <i/>
      <sz val="12"/>
      <color theme="1"/>
      <name val="Times New Roman"/>
      <family val="1"/>
    </font>
    <font>
      <b/>
      <sz val="12.5"/>
      <color rgb="FFFF0000"/>
      <name val="Times New Roman"/>
      <family val="1"/>
    </font>
    <font>
      <b/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2"/>
      <color rgb="FFFF0000"/>
      <name val="Times New Roman"/>
      <family val="1"/>
    </font>
    <font>
      <sz val="12"/>
      <color rgb="FF000000"/>
      <name val="Times New Roman"/>
      <family val="1"/>
    </font>
    <font>
      <sz val="18"/>
      <color rgb="FFFF0000"/>
      <name val="Times New Roman"/>
      <family val="1"/>
    </font>
    <font>
      <sz val="12"/>
      <color rgb="FFFF0000"/>
      <name val="Times New Roman"/>
      <family val="1"/>
    </font>
    <font>
      <i/>
      <sz val="10"/>
      <color rgb="FFFF0000"/>
      <name val="Times New Roman"/>
      <family val="1"/>
    </font>
    <font>
      <sz val="13"/>
      <color rgb="FF7030A0"/>
      <name val="Times New Roman"/>
      <family val="1"/>
    </font>
    <font>
      <sz val="12.5"/>
      <color rgb="FF7030A0"/>
      <name val="Times New Roman"/>
      <family val="1"/>
    </font>
    <font>
      <sz val="12"/>
      <color rgb="FF7030A0"/>
      <name val="Times New Roman"/>
      <family val="1"/>
    </font>
    <font>
      <sz val="16"/>
      <color rgb="FF7030A0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D7D7D7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498">
    <xf numFmtId="0" fontId="0" fillId="0" borderId="0" xfId="0"/>
    <xf numFmtId="0" fontId="0" fillId="0" borderId="7" xfId="0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vertical="center" wrapText="1"/>
    </xf>
    <xf numFmtId="0" fontId="11" fillId="0" borderId="7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vertical="center" wrapText="1"/>
    </xf>
    <xf numFmtId="0" fontId="5" fillId="2" borderId="7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vertical="center" wrapText="1"/>
    </xf>
    <xf numFmtId="0" fontId="9" fillId="2" borderId="7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 wrapText="1"/>
    </xf>
    <xf numFmtId="0" fontId="13" fillId="0" borderId="0" xfId="0" applyFont="1"/>
    <xf numFmtId="0" fontId="10" fillId="0" borderId="6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10" fillId="5" borderId="7" xfId="0" applyFont="1" applyFill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 wrapText="1"/>
    </xf>
    <xf numFmtId="0" fontId="14" fillId="6" borderId="7" xfId="0" applyFont="1" applyFill="1" applyBorder="1" applyAlignment="1">
      <alignment vertical="center" wrapText="1"/>
    </xf>
    <xf numFmtId="0" fontId="14" fillId="6" borderId="7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7" xfId="0" applyFont="1" applyBorder="1" applyAlignment="1">
      <alignment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15" fillId="0" borderId="7" xfId="0" applyFont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vertical="center" wrapText="1"/>
    </xf>
    <xf numFmtId="0" fontId="10" fillId="6" borderId="7" xfId="0" applyFont="1" applyFill="1" applyBorder="1" applyAlignment="1">
      <alignment vertical="center" wrapText="1"/>
    </xf>
    <xf numFmtId="0" fontId="14" fillId="0" borderId="10" xfId="0" applyFont="1" applyBorder="1" applyAlignment="1">
      <alignment horizontal="center" vertical="center" wrapText="1"/>
    </xf>
    <xf numFmtId="0" fontId="6" fillId="6" borderId="10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vertical="center" wrapText="1"/>
    </xf>
    <xf numFmtId="0" fontId="12" fillId="4" borderId="0" xfId="0" applyFont="1" applyFill="1" applyAlignment="1">
      <alignment horizontal="center" vertical="center"/>
    </xf>
    <xf numFmtId="0" fontId="14" fillId="0" borderId="12" xfId="0" applyFont="1" applyBorder="1" applyAlignment="1">
      <alignment horizontal="center" vertical="center" wrapText="1"/>
    </xf>
    <xf numFmtId="0" fontId="7" fillId="0" borderId="7" xfId="0" applyNumberFormat="1" applyFont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5" fillId="5" borderId="7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1" xfId="0" applyFont="1" applyBorder="1" applyAlignment="1">
      <alignment vertical="center" wrapText="1"/>
    </xf>
    <xf numFmtId="0" fontId="14" fillId="0" borderId="8" xfId="0" applyFont="1" applyBorder="1" applyAlignment="1">
      <alignment vertical="center" wrapText="1"/>
    </xf>
    <xf numFmtId="0" fontId="14" fillId="0" borderId="14" xfId="0" applyFont="1" applyBorder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14" fillId="0" borderId="13" xfId="0" applyFont="1" applyBorder="1" applyAlignment="1">
      <alignment vertical="center" wrapText="1"/>
    </xf>
    <xf numFmtId="0" fontId="16" fillId="6" borderId="11" xfId="0" applyFont="1" applyFill="1" applyBorder="1" applyAlignment="1">
      <alignment vertical="center" wrapText="1"/>
    </xf>
    <xf numFmtId="0" fontId="16" fillId="6" borderId="14" xfId="0" applyFont="1" applyFill="1" applyBorder="1" applyAlignment="1">
      <alignment vertical="center" wrapText="1"/>
    </xf>
    <xf numFmtId="0" fontId="14" fillId="0" borderId="3" xfId="0" applyFont="1" applyBorder="1" applyAlignment="1">
      <alignment vertical="center" wrapText="1"/>
    </xf>
    <xf numFmtId="0" fontId="16" fillId="0" borderId="8" xfId="0" applyFont="1" applyBorder="1" applyAlignment="1">
      <alignment vertical="center" wrapText="1"/>
    </xf>
    <xf numFmtId="0" fontId="16" fillId="0" borderId="4" xfId="0" applyFont="1" applyBorder="1" applyAlignment="1">
      <alignment vertical="center" wrapText="1"/>
    </xf>
    <xf numFmtId="0" fontId="14" fillId="0" borderId="4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14" fillId="0" borderId="19" xfId="0" applyFont="1" applyBorder="1" applyAlignment="1">
      <alignment horizontal="center" vertical="center" textRotation="180" wrapText="1"/>
    </xf>
    <xf numFmtId="0" fontId="14" fillId="0" borderId="20" xfId="0" applyFont="1" applyBorder="1" applyAlignment="1">
      <alignment horizontal="center" vertical="center" textRotation="180" wrapText="1"/>
    </xf>
    <xf numFmtId="0" fontId="14" fillId="2" borderId="17" xfId="0" applyFont="1" applyFill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justify" vertical="center" wrapText="1"/>
    </xf>
    <xf numFmtId="0" fontId="14" fillId="2" borderId="20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justify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7" borderId="17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justify" vertical="center" wrapText="1"/>
    </xf>
    <xf numFmtId="0" fontId="14" fillId="7" borderId="20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3" borderId="17" xfId="0" applyFont="1" applyFill="1" applyBorder="1" applyAlignment="1">
      <alignment horizontal="center" vertical="center" wrapText="1"/>
    </xf>
    <xf numFmtId="0" fontId="14" fillId="3" borderId="20" xfId="0" applyFont="1" applyFill="1" applyBorder="1" applyAlignment="1">
      <alignment horizontal="justify" vertical="center" wrapText="1"/>
    </xf>
    <xf numFmtId="0" fontId="14" fillId="3" borderId="20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justify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16" fillId="3" borderId="22" xfId="0" applyFont="1" applyFill="1" applyBorder="1" applyAlignment="1">
      <alignment horizontal="justify" vertical="center" wrapText="1"/>
    </xf>
    <xf numFmtId="0" fontId="16" fillId="3" borderId="20" xfId="0" applyFont="1" applyFill="1" applyBorder="1" applyAlignment="1">
      <alignment horizontal="justify" vertical="center" wrapText="1"/>
    </xf>
    <xf numFmtId="0" fontId="7" fillId="3" borderId="20" xfId="0" applyFont="1" applyFill="1" applyBorder="1" applyAlignment="1">
      <alignment horizontal="center" vertical="center" wrapText="1"/>
    </xf>
    <xf numFmtId="0" fontId="7" fillId="0" borderId="20" xfId="0" applyNumberFormat="1" applyFont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5" borderId="20" xfId="0" applyFont="1" applyFill="1" applyBorder="1" applyAlignment="1">
      <alignment horizontal="center" vertical="center" wrapText="1"/>
    </xf>
    <xf numFmtId="0" fontId="14" fillId="5" borderId="20" xfId="0" applyFont="1" applyFill="1" applyBorder="1" applyAlignment="1">
      <alignment horizontal="center" vertical="center" wrapText="1"/>
    </xf>
    <xf numFmtId="0" fontId="14" fillId="8" borderId="20" xfId="0" applyFont="1" applyFill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vertical="center" wrapText="1"/>
    </xf>
    <xf numFmtId="0" fontId="18" fillId="0" borderId="20" xfId="0" applyFont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horizontal="justify" vertical="center" wrapText="1"/>
    </xf>
    <xf numFmtId="0" fontId="7" fillId="0" borderId="20" xfId="0" applyFont="1" applyBorder="1" applyAlignment="1">
      <alignment vertical="center" wrapText="1"/>
    </xf>
    <xf numFmtId="0" fontId="16" fillId="7" borderId="20" xfId="0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8" fillId="0" borderId="15" xfId="0" applyFont="1" applyBorder="1" applyAlignment="1">
      <alignment vertical="center" wrapText="1"/>
    </xf>
    <xf numFmtId="0" fontId="18" fillId="0" borderId="24" xfId="0" applyFont="1" applyBorder="1" applyAlignment="1">
      <alignment vertical="center" wrapText="1"/>
    </xf>
    <xf numFmtId="0" fontId="18" fillId="0" borderId="25" xfId="0" applyFont="1" applyBorder="1" applyAlignment="1">
      <alignment vertical="center" wrapText="1"/>
    </xf>
    <xf numFmtId="0" fontId="18" fillId="0" borderId="16" xfId="0" applyFont="1" applyBorder="1" applyAlignment="1">
      <alignment vertical="center" wrapText="1"/>
    </xf>
    <xf numFmtId="0" fontId="18" fillId="0" borderId="27" xfId="0" applyFont="1" applyBorder="1" applyAlignment="1">
      <alignment vertical="center" wrapText="1"/>
    </xf>
    <xf numFmtId="0" fontId="18" fillId="0" borderId="19" xfId="0" applyFont="1" applyBorder="1" applyAlignment="1">
      <alignment vertical="center" wrapText="1"/>
    </xf>
    <xf numFmtId="0" fontId="18" fillId="0" borderId="17" xfId="0" applyFont="1" applyBorder="1" applyAlignment="1">
      <alignment vertical="center" wrapText="1"/>
    </xf>
    <xf numFmtId="0" fontId="18" fillId="0" borderId="22" xfId="0" applyFont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0" fontId="14" fillId="2" borderId="21" xfId="0" applyFont="1" applyFill="1" applyBorder="1" applyAlignment="1">
      <alignment vertical="center" wrapText="1"/>
    </xf>
    <xf numFmtId="0" fontId="14" fillId="2" borderId="18" xfId="0" applyFont="1" applyFill="1" applyBorder="1" applyAlignment="1">
      <alignment vertical="center" wrapText="1"/>
    </xf>
    <xf numFmtId="0" fontId="6" fillId="7" borderId="21" xfId="0" applyFont="1" applyFill="1" applyBorder="1" applyAlignment="1">
      <alignment vertical="center" wrapText="1"/>
    </xf>
    <xf numFmtId="0" fontId="6" fillId="7" borderId="18" xfId="0" applyFont="1" applyFill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7" fillId="0" borderId="17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16" fillId="0" borderId="23" xfId="0" applyFont="1" applyBorder="1" applyAlignment="1">
      <alignment vertical="center" wrapText="1"/>
    </xf>
    <xf numFmtId="0" fontId="16" fillId="0" borderId="21" xfId="0" applyFont="1" applyBorder="1" applyAlignment="1">
      <alignment vertical="center" wrapText="1"/>
    </xf>
    <xf numFmtId="0" fontId="16" fillId="0" borderId="18" xfId="0" applyFont="1" applyBorder="1" applyAlignment="1">
      <alignment vertical="center" wrapText="1"/>
    </xf>
    <xf numFmtId="0" fontId="14" fillId="2" borderId="23" xfId="0" applyFont="1" applyFill="1" applyBorder="1" applyAlignment="1">
      <alignment vertical="center" wrapText="1"/>
    </xf>
    <xf numFmtId="0" fontId="14" fillId="0" borderId="15" xfId="0" applyFont="1" applyBorder="1" applyAlignment="1">
      <alignment vertical="center" wrapText="1"/>
    </xf>
    <xf numFmtId="0" fontId="14" fillId="0" borderId="23" xfId="0" applyFont="1" applyBorder="1" applyAlignment="1">
      <alignment vertical="center" wrapText="1"/>
    </xf>
    <xf numFmtId="0" fontId="14" fillId="0" borderId="21" xfId="0" applyFont="1" applyBorder="1" applyAlignment="1">
      <alignment vertical="center" wrapText="1"/>
    </xf>
    <xf numFmtId="0" fontId="14" fillId="0" borderId="18" xfId="0" applyFont="1" applyBorder="1" applyAlignment="1">
      <alignment vertical="center" wrapText="1"/>
    </xf>
    <xf numFmtId="0" fontId="14" fillId="0" borderId="16" xfId="0" applyFont="1" applyBorder="1" applyAlignment="1">
      <alignment vertical="center" wrapText="1"/>
    </xf>
    <xf numFmtId="0" fontId="14" fillId="0" borderId="15" xfId="0" applyFont="1" applyBorder="1" applyAlignment="1">
      <alignment vertical="center" textRotation="180" wrapText="1"/>
    </xf>
    <xf numFmtId="0" fontId="14" fillId="0" borderId="17" xfId="0" applyFont="1" applyBorder="1" applyAlignment="1">
      <alignment vertical="center" wrapText="1"/>
    </xf>
    <xf numFmtId="0" fontId="14" fillId="0" borderId="17" xfId="0" applyFont="1" applyBorder="1" applyAlignment="1">
      <alignment vertical="center" textRotation="180" wrapText="1"/>
    </xf>
    <xf numFmtId="0" fontId="7" fillId="5" borderId="20" xfId="0" applyFont="1" applyFill="1" applyBorder="1" applyAlignment="1">
      <alignment horizontal="justify" vertical="center" wrapText="1"/>
    </xf>
    <xf numFmtId="0" fontId="7" fillId="10" borderId="20" xfId="0" applyFont="1" applyFill="1" applyBorder="1" applyAlignment="1">
      <alignment horizontal="center" vertical="center" wrapText="1"/>
    </xf>
    <xf numFmtId="0" fontId="7" fillId="10" borderId="15" xfId="0" applyFont="1" applyFill="1" applyBorder="1" applyAlignment="1">
      <alignment vertical="center" wrapText="1"/>
    </xf>
    <xf numFmtId="0" fontId="20" fillId="0" borderId="0" xfId="0" applyFont="1" applyAlignment="1">
      <alignment horizontal="center"/>
    </xf>
    <xf numFmtId="0" fontId="21" fillId="0" borderId="0" xfId="0" applyFont="1"/>
    <xf numFmtId="0" fontId="7" fillId="5" borderId="19" xfId="0" applyFont="1" applyFill="1" applyBorder="1" applyAlignment="1">
      <alignment horizontal="center" vertical="center" wrapText="1"/>
    </xf>
    <xf numFmtId="0" fontId="22" fillId="0" borderId="0" xfId="0" applyFont="1"/>
    <xf numFmtId="0" fontId="7" fillId="2" borderId="17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justify" vertical="center" wrapText="1"/>
    </xf>
    <xf numFmtId="0" fontId="7" fillId="2" borderId="20" xfId="0" applyNumberFormat="1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vertical="center" wrapText="1"/>
    </xf>
    <xf numFmtId="0" fontId="21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4" fillId="0" borderId="6" xfId="0" applyFont="1" applyBorder="1" applyAlignment="1">
      <alignment horizontal="center" vertical="center" textRotation="180" wrapText="1"/>
    </xf>
    <xf numFmtId="0" fontId="14" fillId="2" borderId="7" xfId="0" applyFont="1" applyFill="1" applyBorder="1" applyAlignment="1">
      <alignment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6" fillId="11" borderId="3" xfId="0" applyFont="1" applyFill="1" applyBorder="1" applyAlignment="1">
      <alignment horizontal="center" vertical="center" wrapText="1"/>
    </xf>
    <xf numFmtId="0" fontId="6" fillId="11" borderId="7" xfId="0" applyFont="1" applyFill="1" applyBorder="1" applyAlignment="1">
      <alignment vertical="center" wrapText="1"/>
    </xf>
    <xf numFmtId="0" fontId="14" fillId="11" borderId="7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wrapText="1"/>
    </xf>
    <xf numFmtId="0" fontId="7" fillId="0" borderId="7" xfId="0" applyFont="1" applyBorder="1" applyAlignment="1">
      <alignment wrapText="1"/>
    </xf>
    <xf numFmtId="0" fontId="7" fillId="0" borderId="7" xfId="0" applyFont="1" applyBorder="1" applyAlignment="1">
      <alignment horizontal="center" wrapText="1"/>
    </xf>
    <xf numFmtId="0" fontId="14" fillId="2" borderId="10" xfId="0" applyFont="1" applyFill="1" applyBorder="1" applyAlignment="1">
      <alignment horizontal="center" vertical="center" wrapText="1"/>
    </xf>
    <xf numFmtId="0" fontId="16" fillId="4" borderId="10" xfId="0" applyFont="1" applyFill="1" applyBorder="1" applyAlignment="1">
      <alignment vertical="center" wrapText="1"/>
    </xf>
    <xf numFmtId="0" fontId="16" fillId="4" borderId="7" xfId="0" applyFont="1" applyFill="1" applyBorder="1" applyAlignment="1">
      <alignment vertical="center" wrapText="1"/>
    </xf>
    <xf numFmtId="0" fontId="14" fillId="2" borderId="28" xfId="0" applyFont="1" applyFill="1" applyBorder="1" applyAlignment="1">
      <alignment horizontal="center" vertical="center" wrapText="1"/>
    </xf>
    <xf numFmtId="0" fontId="14" fillId="2" borderId="28" xfId="0" applyFont="1" applyFill="1" applyBorder="1" applyAlignment="1">
      <alignment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7" fillId="2" borderId="7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wrapText="1"/>
    </xf>
    <xf numFmtId="0" fontId="7" fillId="5" borderId="7" xfId="0" applyFont="1" applyFill="1" applyBorder="1" applyAlignment="1">
      <alignment horizontal="center" wrapText="1"/>
    </xf>
    <xf numFmtId="0" fontId="7" fillId="12" borderId="7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wrapText="1"/>
    </xf>
    <xf numFmtId="0" fontId="20" fillId="0" borderId="0" xfId="0" applyFont="1" applyAlignment="1">
      <alignment horizontal="center" vertical="center"/>
    </xf>
    <xf numFmtId="0" fontId="18" fillId="0" borderId="5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7" fillId="2" borderId="7" xfId="0" applyFont="1" applyFill="1" applyBorder="1" applyAlignment="1">
      <alignment horizontal="center" vertical="center" wrapText="1"/>
    </xf>
    <xf numFmtId="0" fontId="6" fillId="11" borderId="7" xfId="0" applyFont="1" applyFill="1" applyBorder="1" applyAlignment="1">
      <alignment horizontal="center" vertical="center" wrapText="1"/>
    </xf>
    <xf numFmtId="0" fontId="16" fillId="11" borderId="7" xfId="0" applyFont="1" applyFill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wrapText="1"/>
    </xf>
    <xf numFmtId="0" fontId="3" fillId="0" borderId="7" xfId="0" applyFont="1" applyBorder="1" applyAlignment="1">
      <alignment horizontal="center" wrapText="1"/>
    </xf>
    <xf numFmtId="0" fontId="16" fillId="2" borderId="7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vertical="center" textRotation="180" wrapText="1"/>
    </xf>
    <xf numFmtId="0" fontId="14" fillId="0" borderId="2" xfId="0" applyFont="1" applyBorder="1" applyAlignment="1">
      <alignment vertical="center" textRotation="180" wrapText="1"/>
    </xf>
    <xf numFmtId="0" fontId="16" fillId="0" borderId="11" xfId="0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8" fillId="0" borderId="2" xfId="0" applyFont="1" applyBorder="1" applyAlignment="1">
      <alignment vertical="center" wrapText="1"/>
    </xf>
    <xf numFmtId="0" fontId="18" fillId="0" borderId="3" xfId="0" applyFont="1" applyBorder="1" applyAlignment="1">
      <alignment vertical="center" wrapText="1"/>
    </xf>
    <xf numFmtId="0" fontId="6" fillId="11" borderId="8" xfId="0" applyFont="1" applyFill="1" applyBorder="1" applyAlignment="1">
      <alignment vertical="center" wrapText="1"/>
    </xf>
    <xf numFmtId="0" fontId="6" fillId="11" borderId="4" xfId="0" applyFont="1" applyFill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5" fillId="11" borderId="8" xfId="0" applyFont="1" applyFill="1" applyBorder="1" applyAlignment="1">
      <alignment vertical="center" wrapText="1"/>
    </xf>
    <xf numFmtId="0" fontId="5" fillId="11" borderId="4" xfId="0" applyFont="1" applyFill="1" applyBorder="1" applyAlignment="1">
      <alignment vertical="center" wrapText="1"/>
    </xf>
    <xf numFmtId="0" fontId="16" fillId="11" borderId="8" xfId="0" applyFont="1" applyFill="1" applyBorder="1" applyAlignment="1">
      <alignment vertical="center" wrapText="1"/>
    </xf>
    <xf numFmtId="0" fontId="16" fillId="11" borderId="4" xfId="0" applyFont="1" applyFill="1" applyBorder="1" applyAlignment="1">
      <alignment vertical="center" wrapText="1"/>
    </xf>
    <xf numFmtId="0" fontId="14" fillId="2" borderId="8" xfId="0" applyFont="1" applyFill="1" applyBorder="1" applyAlignment="1">
      <alignment vertical="center" wrapText="1"/>
    </xf>
    <xf numFmtId="0" fontId="14" fillId="2" borderId="4" xfId="0" applyFont="1" applyFill="1" applyBorder="1" applyAlignment="1">
      <alignment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vertical="center" wrapText="1"/>
    </xf>
    <xf numFmtId="0" fontId="3" fillId="6" borderId="3" xfId="0" applyFont="1" applyFill="1" applyBorder="1" applyAlignment="1">
      <alignment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right" vertical="center" wrapText="1"/>
    </xf>
    <xf numFmtId="0" fontId="15" fillId="6" borderId="7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11" fillId="6" borderId="7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vertical="center" wrapText="1"/>
    </xf>
    <xf numFmtId="0" fontId="14" fillId="5" borderId="7" xfId="0" applyFont="1" applyFill="1" applyBorder="1" applyAlignment="1">
      <alignment horizontal="center" vertical="center" wrapText="1"/>
    </xf>
    <xf numFmtId="0" fontId="28" fillId="6" borderId="3" xfId="0" applyFont="1" applyFill="1" applyBorder="1" applyAlignment="1">
      <alignment horizontal="center" vertical="center" wrapText="1"/>
    </xf>
    <xf numFmtId="0" fontId="25" fillId="2" borderId="7" xfId="0" applyFont="1" applyFill="1" applyBorder="1" applyAlignment="1">
      <alignment horizontal="center" vertical="center" wrapText="1"/>
    </xf>
    <xf numFmtId="0" fontId="28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21" fillId="2" borderId="0" xfId="0" applyFont="1" applyFill="1" applyAlignment="1">
      <alignment horizontal="center" vertical="center"/>
    </xf>
    <xf numFmtId="0" fontId="4" fillId="6" borderId="12" xfId="0" applyFont="1" applyFill="1" applyBorder="1" applyAlignment="1">
      <alignment horizontal="center" vertical="center" wrapText="1"/>
    </xf>
    <xf numFmtId="0" fontId="7" fillId="6" borderId="7" xfId="0" applyNumberFormat="1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 vertical="center" wrapText="1"/>
    </xf>
    <xf numFmtId="0" fontId="7" fillId="6" borderId="0" xfId="0" applyFont="1" applyFill="1" applyBorder="1" applyAlignment="1">
      <alignment horizontal="center" vertical="center" wrapText="1"/>
    </xf>
    <xf numFmtId="0" fontId="27" fillId="12" borderId="7" xfId="0" applyFont="1" applyFill="1" applyBorder="1" applyAlignment="1">
      <alignment horizontal="center" vertical="center" wrapText="1"/>
    </xf>
    <xf numFmtId="0" fontId="3" fillId="9" borderId="3" xfId="0" applyFont="1" applyFill="1" applyBorder="1" applyAlignment="1">
      <alignment vertical="center" wrapText="1"/>
    </xf>
    <xf numFmtId="0" fontId="7" fillId="9" borderId="7" xfId="0" applyFont="1" applyFill="1" applyBorder="1" applyAlignment="1">
      <alignment vertical="center" wrapText="1"/>
    </xf>
    <xf numFmtId="0" fontId="7" fillId="9" borderId="7" xfId="0" applyFont="1" applyFill="1" applyBorder="1" applyAlignment="1">
      <alignment horizontal="center" vertical="top" wrapText="1"/>
    </xf>
    <xf numFmtId="0" fontId="7" fillId="9" borderId="7" xfId="0" applyNumberFormat="1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3" fillId="9" borderId="7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29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0" fontId="29" fillId="0" borderId="3" xfId="0" applyFont="1" applyBorder="1" applyAlignment="1">
      <alignment horizontal="center" vertical="center" wrapText="1"/>
    </xf>
    <xf numFmtId="0" fontId="29" fillId="0" borderId="7" xfId="0" applyFont="1" applyBorder="1" applyAlignment="1">
      <alignment vertical="center" wrapText="1"/>
    </xf>
    <xf numFmtId="0" fontId="32" fillId="0" borderId="7" xfId="0" applyFont="1" applyBorder="1" applyAlignment="1">
      <alignment horizontal="center" vertical="center" wrapText="1"/>
    </xf>
    <xf numFmtId="0" fontId="30" fillId="2" borderId="4" xfId="0" applyFont="1" applyFill="1" applyBorder="1" applyAlignment="1">
      <alignment horizontal="center" vertical="center" wrapText="1"/>
    </xf>
    <xf numFmtId="0" fontId="14" fillId="14" borderId="3" xfId="0" applyFont="1" applyFill="1" applyBorder="1" applyAlignment="1">
      <alignment horizontal="center" vertical="center" wrapText="1"/>
    </xf>
    <xf numFmtId="0" fontId="14" fillId="14" borderId="7" xfId="0" applyFont="1" applyFill="1" applyBorder="1" applyAlignment="1">
      <alignment vertical="center" wrapText="1"/>
    </xf>
    <xf numFmtId="0" fontId="14" fillId="14" borderId="7" xfId="0" applyFont="1" applyFill="1" applyBorder="1" applyAlignment="1">
      <alignment horizontal="center" vertical="center" wrapText="1"/>
    </xf>
    <xf numFmtId="0" fontId="6" fillId="14" borderId="3" xfId="0" applyFont="1" applyFill="1" applyBorder="1" applyAlignment="1">
      <alignment horizontal="center" vertical="center" wrapText="1"/>
    </xf>
    <xf numFmtId="0" fontId="6" fillId="14" borderId="7" xfId="0" applyFont="1" applyFill="1" applyBorder="1" applyAlignment="1">
      <alignment vertical="center" wrapText="1"/>
    </xf>
    <xf numFmtId="0" fontId="6" fillId="14" borderId="10" xfId="0" applyFont="1" applyFill="1" applyBorder="1" applyAlignment="1">
      <alignment horizontal="center" vertical="center" wrapText="1"/>
    </xf>
    <xf numFmtId="0" fontId="6" fillId="14" borderId="7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vertical="center" wrapText="1"/>
    </xf>
    <xf numFmtId="0" fontId="10" fillId="0" borderId="7" xfId="0" applyNumberFormat="1" applyFont="1" applyBorder="1" applyAlignment="1">
      <alignment horizontal="center" vertical="center" wrapText="1"/>
    </xf>
    <xf numFmtId="0" fontId="33" fillId="0" borderId="0" xfId="0" applyFont="1"/>
    <xf numFmtId="0" fontId="35" fillId="0" borderId="0" xfId="0" applyFont="1" applyAlignment="1">
      <alignment horizontal="center"/>
    </xf>
    <xf numFmtId="0" fontId="24" fillId="0" borderId="7" xfId="0" applyFont="1" applyBorder="1" applyAlignment="1">
      <alignment vertical="center" wrapText="1"/>
    </xf>
    <xf numFmtId="0" fontId="31" fillId="0" borderId="11" xfId="0" applyFont="1" applyBorder="1" applyAlignment="1">
      <alignment vertical="center" wrapText="1"/>
    </xf>
    <xf numFmtId="0" fontId="31" fillId="0" borderId="4" xfId="0" applyFont="1" applyBorder="1" applyAlignment="1">
      <alignment vertical="center" wrapText="1"/>
    </xf>
    <xf numFmtId="0" fontId="31" fillId="0" borderId="8" xfId="0" applyFont="1" applyBorder="1" applyAlignment="1">
      <alignment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29" fillId="3" borderId="3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10" fillId="3" borderId="7" xfId="0" applyNumberFormat="1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36" fillId="0" borderId="0" xfId="0" applyFont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vertical="center" wrapText="1"/>
    </xf>
    <xf numFmtId="0" fontId="3" fillId="15" borderId="3" xfId="0" applyFont="1" applyFill="1" applyBorder="1" applyAlignment="1">
      <alignment vertical="center" wrapText="1"/>
    </xf>
    <xf numFmtId="0" fontId="3" fillId="15" borderId="7" xfId="0" applyFont="1" applyFill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0" fontId="3" fillId="3" borderId="7" xfId="0" applyFont="1" applyFill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15" borderId="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13" borderId="7" xfId="0" applyFont="1" applyFill="1" applyBorder="1" applyAlignment="1">
      <alignment horizontal="center" vertical="center" wrapText="1"/>
    </xf>
    <xf numFmtId="0" fontId="21" fillId="13" borderId="0" xfId="0" applyFont="1" applyFill="1" applyAlignment="1">
      <alignment horizontal="center" vertical="center"/>
    </xf>
    <xf numFmtId="0" fontId="37" fillId="0" borderId="0" xfId="0" applyFont="1" applyAlignment="1">
      <alignment horizontal="center" vertical="center"/>
    </xf>
    <xf numFmtId="9" fontId="37" fillId="0" borderId="0" xfId="0" applyNumberFormat="1" applyFont="1" applyAlignment="1">
      <alignment horizontal="center" vertical="center"/>
    </xf>
    <xf numFmtId="0" fontId="3" fillId="13" borderId="7" xfId="0" applyNumberFormat="1" applyFont="1" applyFill="1" applyBorder="1" applyAlignment="1">
      <alignment horizontal="center" vertical="center" wrapText="1"/>
    </xf>
    <xf numFmtId="0" fontId="12" fillId="0" borderId="0" xfId="0" applyFont="1"/>
    <xf numFmtId="0" fontId="4" fillId="6" borderId="5" xfId="0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justify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top" wrapText="1"/>
    </xf>
    <xf numFmtId="0" fontId="4" fillId="6" borderId="1" xfId="0" applyFont="1" applyFill="1" applyBorder="1" applyAlignment="1">
      <alignment vertical="center" wrapText="1"/>
    </xf>
    <xf numFmtId="0" fontId="4" fillId="6" borderId="11" xfId="0" applyFont="1" applyFill="1" applyBorder="1" applyAlignment="1">
      <alignment vertical="center" wrapText="1"/>
    </xf>
    <xf numFmtId="0" fontId="4" fillId="6" borderId="8" xfId="0" applyFont="1" applyFill="1" applyBorder="1" applyAlignment="1">
      <alignment vertical="center" wrapText="1"/>
    </xf>
    <xf numFmtId="0" fontId="4" fillId="6" borderId="4" xfId="0" applyFont="1" applyFill="1" applyBorder="1" applyAlignment="1">
      <alignment vertical="center" wrapText="1"/>
    </xf>
    <xf numFmtId="0" fontId="4" fillId="6" borderId="2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vertical="center" wrapText="1"/>
    </xf>
    <xf numFmtId="0" fontId="4" fillId="6" borderId="12" xfId="0" applyFont="1" applyFill="1" applyBorder="1" applyAlignment="1">
      <alignment vertical="center" wrapText="1"/>
    </xf>
    <xf numFmtId="0" fontId="4" fillId="6" borderId="29" xfId="0" applyFont="1" applyFill="1" applyBorder="1" applyAlignment="1">
      <alignment vertical="center" wrapText="1"/>
    </xf>
    <xf numFmtId="0" fontId="0" fillId="6" borderId="10" xfId="0" applyFill="1" applyBorder="1" applyAlignment="1">
      <alignment vertical="center" wrapText="1"/>
    </xf>
    <xf numFmtId="0" fontId="9" fillId="6" borderId="8" xfId="0" applyFont="1" applyFill="1" applyBorder="1" applyAlignment="1">
      <alignment vertical="center" wrapText="1"/>
    </xf>
    <xf numFmtId="0" fontId="9" fillId="6" borderId="4" xfId="0" applyFont="1" applyFill="1" applyBorder="1" applyAlignment="1">
      <alignment vertical="center" wrapText="1"/>
    </xf>
    <xf numFmtId="0" fontId="3" fillId="6" borderId="11" xfId="0" applyFont="1" applyFill="1" applyBorder="1" applyAlignment="1">
      <alignment vertical="center" wrapText="1"/>
    </xf>
    <xf numFmtId="0" fontId="7" fillId="6" borderId="11" xfId="0" applyFont="1" applyFill="1" applyBorder="1" applyAlignment="1">
      <alignment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 wrapText="1"/>
    </xf>
    <xf numFmtId="0" fontId="32" fillId="0" borderId="6" xfId="0" applyFont="1" applyBorder="1" applyAlignment="1">
      <alignment horizontal="center" vertical="center" wrapText="1"/>
    </xf>
    <xf numFmtId="0" fontId="32" fillId="0" borderId="3" xfId="0" applyFont="1" applyBorder="1" applyAlignment="1">
      <alignment vertical="center" wrapText="1"/>
    </xf>
    <xf numFmtId="0" fontId="30" fillId="0" borderId="7" xfId="0" applyFont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4" fillId="5" borderId="7" xfId="0" applyFont="1" applyFill="1" applyBorder="1" applyAlignment="1">
      <alignment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vertical="center" wrapText="1"/>
    </xf>
    <xf numFmtId="0" fontId="10" fillId="9" borderId="7" xfId="0" applyFont="1" applyFill="1" applyBorder="1" applyAlignment="1">
      <alignment vertical="center" wrapText="1"/>
    </xf>
    <xf numFmtId="0" fontId="7" fillId="13" borderId="7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vertical="center" wrapText="1"/>
    </xf>
    <xf numFmtId="0" fontId="31" fillId="5" borderId="11" xfId="0" applyFont="1" applyFill="1" applyBorder="1" applyAlignment="1">
      <alignment vertical="center" wrapText="1"/>
    </xf>
    <xf numFmtId="0" fontId="31" fillId="5" borderId="4" xfId="0" applyFont="1" applyFill="1" applyBorder="1" applyAlignment="1">
      <alignment vertical="center" wrapText="1"/>
    </xf>
    <xf numFmtId="0" fontId="32" fillId="2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0" fillId="0" borderId="0" xfId="0" applyFont="1"/>
    <xf numFmtId="0" fontId="2" fillId="0" borderId="7" xfId="0" applyNumberFormat="1" applyFont="1" applyBorder="1" applyAlignment="1">
      <alignment horizontal="center" vertical="center" wrapText="1"/>
    </xf>
    <xf numFmtId="0" fontId="17" fillId="0" borderId="7" xfId="0" applyNumberFormat="1" applyFont="1" applyBorder="1" applyAlignment="1">
      <alignment horizontal="center" vertical="center" wrapText="1"/>
    </xf>
    <xf numFmtId="0" fontId="17" fillId="2" borderId="7" xfId="0" applyNumberFormat="1" applyFont="1" applyFill="1" applyBorder="1" applyAlignment="1">
      <alignment horizontal="center" vertical="center" wrapText="1"/>
    </xf>
    <xf numFmtId="0" fontId="22" fillId="2" borderId="0" xfId="0" applyFont="1" applyFill="1" applyAlignment="1">
      <alignment horizontal="center" vertical="center"/>
    </xf>
    <xf numFmtId="0" fontId="37" fillId="2" borderId="0" xfId="0" applyFont="1" applyFill="1" applyAlignment="1">
      <alignment horizontal="center" vertical="center"/>
    </xf>
    <xf numFmtId="0" fontId="7" fillId="0" borderId="20" xfId="0" applyNumberFormat="1" applyFont="1" applyBorder="1" applyAlignment="1">
      <alignment horizontal="justify" vertical="center" wrapText="1"/>
    </xf>
    <xf numFmtId="0" fontId="2" fillId="2" borderId="7" xfId="0" applyNumberFormat="1" applyFont="1" applyFill="1" applyBorder="1" applyAlignment="1">
      <alignment horizontal="center" vertical="center" wrapText="1"/>
    </xf>
    <xf numFmtId="0" fontId="38" fillId="2" borderId="7" xfId="0" applyFont="1" applyFill="1" applyBorder="1" applyAlignment="1">
      <alignment horizontal="center" vertical="center" wrapText="1"/>
    </xf>
    <xf numFmtId="0" fontId="7" fillId="2" borderId="20" xfId="0" applyNumberFormat="1" applyFont="1" applyFill="1" applyBorder="1" applyAlignment="1">
      <alignment horizontal="justify" vertical="center" wrapText="1"/>
    </xf>
    <xf numFmtId="0" fontId="37" fillId="2" borderId="0" xfId="0" applyFont="1" applyFill="1"/>
    <xf numFmtId="0" fontId="17" fillId="16" borderId="7" xfId="0" applyFont="1" applyFill="1" applyBorder="1" applyAlignment="1">
      <alignment horizontal="center" vertical="center" wrapText="1"/>
    </xf>
    <xf numFmtId="0" fontId="17" fillId="16" borderId="7" xfId="0" applyNumberFormat="1" applyFont="1" applyFill="1" applyBorder="1" applyAlignment="1">
      <alignment horizontal="center" vertical="center" wrapText="1"/>
    </xf>
    <xf numFmtId="0" fontId="15" fillId="16" borderId="7" xfId="0" applyFont="1" applyFill="1" applyBorder="1" applyAlignment="1">
      <alignment horizontal="center" vertical="center" wrapText="1"/>
    </xf>
    <xf numFmtId="0" fontId="2" fillId="16" borderId="7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29" fillId="0" borderId="6" xfId="0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" fillId="0" borderId="20" xfId="0" applyFont="1" applyBorder="1" applyAlignment="1">
      <alignment vertical="center" wrapText="1"/>
    </xf>
    <xf numFmtId="0" fontId="0" fillId="0" borderId="0" xfId="0" applyFill="1"/>
    <xf numFmtId="0" fontId="29" fillId="0" borderId="19" xfId="0" applyFont="1" applyFill="1" applyBorder="1" applyAlignment="1">
      <alignment horizontal="center" vertical="center" wrapText="1"/>
    </xf>
    <xf numFmtId="0" fontId="39" fillId="0" borderId="19" xfId="0" applyFont="1" applyFill="1" applyBorder="1" applyAlignment="1">
      <alignment horizontal="center" vertical="center" wrapText="1"/>
    </xf>
    <xf numFmtId="0" fontId="39" fillId="0" borderId="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7" fillId="0" borderId="20" xfId="0" applyFont="1" applyBorder="1" applyAlignment="1">
      <alignment horizontal="center" vertical="center" wrapText="1"/>
    </xf>
    <xf numFmtId="0" fontId="0" fillId="0" borderId="3" xfId="0" applyBorder="1"/>
    <xf numFmtId="0" fontId="0" fillId="0" borderId="7" xfId="0" applyBorder="1"/>
    <xf numFmtId="0" fontId="7" fillId="0" borderId="7" xfId="0" applyFont="1" applyBorder="1" applyAlignment="1">
      <alignment horizontal="justify" vertical="center" wrapText="1"/>
    </xf>
    <xf numFmtId="0" fontId="10" fillId="0" borderId="3" xfId="0" applyFont="1" applyBorder="1" applyAlignment="1">
      <alignment horizontal="center" vertical="center" wrapText="1"/>
    </xf>
    <xf numFmtId="0" fontId="3" fillId="0" borderId="7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horizontal="justify" vertical="center" wrapText="1"/>
    </xf>
    <xf numFmtId="0" fontId="41" fillId="0" borderId="3" xfId="0" applyFont="1" applyFill="1" applyBorder="1" applyAlignment="1">
      <alignment horizontal="center" vertical="center" wrapText="1"/>
    </xf>
    <xf numFmtId="0" fontId="41" fillId="0" borderId="7" xfId="0" applyFont="1" applyFill="1" applyBorder="1" applyAlignment="1">
      <alignment vertical="center" wrapText="1"/>
    </xf>
    <xf numFmtId="0" fontId="41" fillId="0" borderId="7" xfId="0" applyFont="1" applyFill="1" applyBorder="1" applyAlignment="1">
      <alignment horizontal="center" vertical="center" wrapText="1"/>
    </xf>
    <xf numFmtId="0" fontId="41" fillId="0" borderId="3" xfId="0" applyFont="1" applyFill="1" applyBorder="1" applyAlignment="1">
      <alignment vertical="center" wrapText="1"/>
    </xf>
    <xf numFmtId="0" fontId="27" fillId="0" borderId="3" xfId="0" applyFont="1" applyFill="1" applyBorder="1" applyAlignment="1">
      <alignment vertical="center" wrapText="1"/>
    </xf>
    <xf numFmtId="0" fontId="27" fillId="0" borderId="7" xfId="0" applyFont="1" applyFill="1" applyBorder="1" applyAlignment="1">
      <alignment vertical="center" wrapText="1"/>
    </xf>
    <xf numFmtId="0" fontId="27" fillId="0" borderId="7" xfId="0" applyFont="1" applyFill="1" applyBorder="1" applyAlignment="1">
      <alignment horizontal="center" vertical="center" wrapText="1"/>
    </xf>
    <xf numFmtId="0" fontId="42" fillId="0" borderId="7" xfId="0" applyFont="1" applyFill="1" applyBorder="1" applyAlignment="1">
      <alignment horizontal="center" vertical="center" wrapText="1"/>
    </xf>
    <xf numFmtId="0" fontId="41" fillId="0" borderId="28" xfId="0" applyFont="1" applyFill="1" applyBorder="1" applyAlignment="1">
      <alignment horizontal="center" vertical="center" wrapText="1"/>
    </xf>
    <xf numFmtId="0" fontId="41" fillId="0" borderId="4" xfId="0" applyFont="1" applyFill="1" applyBorder="1" applyAlignment="1">
      <alignment horizontal="center" vertical="center" wrapText="1"/>
    </xf>
    <xf numFmtId="0" fontId="43" fillId="0" borderId="3" xfId="0" applyFont="1" applyFill="1" applyBorder="1" applyAlignment="1">
      <alignment vertical="center" wrapText="1"/>
    </xf>
    <xf numFmtId="0" fontId="43" fillId="0" borderId="7" xfId="0" applyFont="1" applyFill="1" applyBorder="1" applyAlignment="1">
      <alignment vertical="center" wrapText="1"/>
    </xf>
    <xf numFmtId="0" fontId="43" fillId="0" borderId="7" xfId="0" applyFont="1" applyFill="1" applyBorder="1" applyAlignment="1">
      <alignment horizontal="center" vertical="center" wrapText="1"/>
    </xf>
    <xf numFmtId="0" fontId="44" fillId="0" borderId="7" xfId="0" applyFont="1" applyFill="1" applyBorder="1" applyAlignment="1">
      <alignment horizontal="center" vertical="center" wrapText="1"/>
    </xf>
    <xf numFmtId="0" fontId="44" fillId="0" borderId="7" xfId="0" applyFont="1" applyFill="1" applyBorder="1" applyAlignment="1">
      <alignment vertical="center" wrapText="1"/>
    </xf>
    <xf numFmtId="0" fontId="41" fillId="0" borderId="1" xfId="0" applyFont="1" applyFill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41" fillId="0" borderId="20" xfId="0" applyFont="1" applyBorder="1" applyAlignment="1">
      <alignment horizontal="center" vertical="center" wrapText="1"/>
    </xf>
    <xf numFmtId="0" fontId="24" fillId="0" borderId="20" xfId="0" applyFont="1" applyBorder="1" applyAlignment="1">
      <alignment vertical="center" wrapText="1"/>
    </xf>
    <xf numFmtId="0" fontId="24" fillId="0" borderId="20" xfId="0" applyFont="1" applyBorder="1" applyAlignment="1">
      <alignment horizontal="center" vertical="center" wrapText="1"/>
    </xf>
    <xf numFmtId="0" fontId="27" fillId="0" borderId="20" xfId="0" applyFont="1" applyBorder="1" applyAlignment="1">
      <alignment vertical="center" wrapText="1"/>
    </xf>
    <xf numFmtId="0" fontId="44" fillId="0" borderId="3" xfId="0" applyFont="1" applyBorder="1" applyAlignment="1">
      <alignment horizontal="center" vertical="center" wrapText="1"/>
    </xf>
    <xf numFmtId="0" fontId="44" fillId="0" borderId="7" xfId="0" applyFont="1" applyBorder="1" applyAlignment="1">
      <alignment vertical="center" wrapText="1"/>
    </xf>
    <xf numFmtId="0" fontId="44" fillId="0" borderId="7" xfId="0" applyFont="1" applyBorder="1" applyAlignment="1">
      <alignment horizontal="center" vertical="center" wrapText="1"/>
    </xf>
    <xf numFmtId="0" fontId="45" fillId="0" borderId="3" xfId="0" applyFont="1" applyBorder="1" applyAlignment="1">
      <alignment horizontal="center" vertical="center" wrapText="1"/>
    </xf>
    <xf numFmtId="0" fontId="45" fillId="0" borderId="7" xfId="0" applyFont="1" applyBorder="1" applyAlignment="1">
      <alignment vertical="center" wrapText="1"/>
    </xf>
    <xf numFmtId="0" fontId="45" fillId="0" borderId="17" xfId="0" applyFont="1" applyFill="1" applyBorder="1" applyAlignment="1">
      <alignment horizontal="center" vertical="center" wrapText="1"/>
    </xf>
    <xf numFmtId="0" fontId="45" fillId="0" borderId="20" xfId="0" applyFont="1" applyFill="1" applyBorder="1" applyAlignment="1">
      <alignment vertical="center" wrapText="1"/>
    </xf>
    <xf numFmtId="0" fontId="45" fillId="0" borderId="20" xfId="0" applyFont="1" applyFill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justify" vertical="center" wrapText="1"/>
    </xf>
    <xf numFmtId="0" fontId="24" fillId="0" borderId="31" xfId="0" applyFont="1" applyBorder="1" applyAlignment="1">
      <alignment horizontal="center" vertical="center" wrapText="1"/>
    </xf>
    <xf numFmtId="0" fontId="24" fillId="0" borderId="30" xfId="0" applyFont="1" applyBorder="1" applyAlignment="1">
      <alignment horizontal="justify" vertical="center" wrapText="1"/>
    </xf>
    <xf numFmtId="0" fontId="24" fillId="0" borderId="30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justify" vertical="center" wrapText="1"/>
    </xf>
    <xf numFmtId="0" fontId="24" fillId="6" borderId="20" xfId="0" applyFont="1" applyFill="1" applyBorder="1" applyAlignment="1">
      <alignment horizontal="center" vertical="center" wrapText="1"/>
    </xf>
    <xf numFmtId="0" fontId="24" fillId="6" borderId="17" xfId="0" applyFont="1" applyFill="1" applyBorder="1" applyAlignment="1">
      <alignment vertical="center" wrapText="1"/>
    </xf>
    <xf numFmtId="0" fontId="24" fillId="6" borderId="20" xfId="0" applyFont="1" applyFill="1" applyBorder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0" fontId="43" fillId="0" borderId="28" xfId="0" applyFont="1" applyFill="1" applyBorder="1" applyAlignment="1">
      <alignment vertical="center" wrapText="1"/>
    </xf>
    <xf numFmtId="0" fontId="43" fillId="0" borderId="4" xfId="0" applyFont="1" applyFill="1" applyBorder="1" applyAlignment="1">
      <alignment vertical="center" wrapText="1"/>
    </xf>
    <xf numFmtId="0" fontId="43" fillId="0" borderId="4" xfId="0" applyFont="1" applyFill="1" applyBorder="1" applyAlignment="1">
      <alignment horizontal="center" vertical="center" wrapText="1"/>
    </xf>
    <xf numFmtId="0" fontId="0" fillId="0" borderId="3" xfId="0" applyFill="1" applyBorder="1"/>
    <xf numFmtId="0" fontId="43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41" fillId="0" borderId="0" xfId="0" applyFont="1" applyFill="1" applyBorder="1" applyAlignment="1">
      <alignment horizontal="center" vertical="center" wrapText="1"/>
    </xf>
    <xf numFmtId="0" fontId="41" fillId="0" borderId="4" xfId="0" applyFont="1" applyFill="1" applyBorder="1" applyAlignment="1">
      <alignment vertical="center" wrapText="1"/>
    </xf>
    <xf numFmtId="0" fontId="0" fillId="0" borderId="7" xfId="0" applyFill="1" applyBorder="1"/>
    <xf numFmtId="0" fontId="44" fillId="0" borderId="0" xfId="0" applyFont="1" applyFill="1" applyBorder="1" applyAlignment="1">
      <alignment vertical="center" wrapText="1"/>
    </xf>
    <xf numFmtId="0" fontId="41" fillId="0" borderId="0" xfId="0" applyFont="1" applyFill="1" applyBorder="1" applyAlignment="1">
      <alignment vertical="center" wrapText="1"/>
    </xf>
    <xf numFmtId="0" fontId="43" fillId="0" borderId="0" xfId="0" applyFont="1" applyFill="1" applyBorder="1" applyAlignment="1">
      <alignment horizontal="center" vertical="center" wrapText="1"/>
    </xf>
    <xf numFmtId="0" fontId="46" fillId="0" borderId="7" xfId="0" applyFont="1" applyFill="1" applyBorder="1" applyAlignment="1">
      <alignment vertical="center" wrapText="1"/>
    </xf>
    <xf numFmtId="0" fontId="44" fillId="0" borderId="1" xfId="0" applyFont="1" applyBorder="1" applyAlignment="1">
      <alignment vertical="center" wrapText="1"/>
    </xf>
    <xf numFmtId="0" fontId="45" fillId="0" borderId="3" xfId="0" applyFont="1" applyBorder="1" applyAlignment="1">
      <alignment vertical="center" wrapText="1"/>
    </xf>
    <xf numFmtId="0" fontId="44" fillId="0" borderId="3" xfId="0" applyFont="1" applyBorder="1" applyAlignment="1">
      <alignment vertical="center" wrapText="1"/>
    </xf>
    <xf numFmtId="0" fontId="45" fillId="0" borderId="17" xfId="0" applyFont="1" applyBorder="1" applyAlignment="1">
      <alignment horizontal="center" vertical="center" wrapText="1"/>
    </xf>
    <xf numFmtId="0" fontId="45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24" fillId="17" borderId="3" xfId="0" applyFont="1" applyFill="1" applyBorder="1" applyAlignment="1">
      <alignment horizontal="center" vertical="center" wrapText="1"/>
    </xf>
    <xf numFmtId="0" fontId="44" fillId="0" borderId="20" xfId="0" applyFont="1" applyBorder="1" applyAlignment="1">
      <alignment vertical="center" wrapText="1"/>
    </xf>
    <xf numFmtId="0" fontId="27" fillId="0" borderId="7" xfId="0" applyFont="1" applyBorder="1" applyAlignment="1">
      <alignment vertical="center" wrapText="1"/>
    </xf>
    <xf numFmtId="0" fontId="45" fillId="0" borderId="20" xfId="0" applyFont="1" applyBorder="1" applyAlignment="1">
      <alignment vertical="center" wrapText="1"/>
    </xf>
    <xf numFmtId="0" fontId="41" fillId="0" borderId="7" xfId="0" applyFont="1" applyBorder="1" applyAlignment="1">
      <alignment vertical="center" wrapText="1"/>
    </xf>
    <xf numFmtId="0" fontId="45" fillId="0" borderId="0" xfId="0" applyFont="1" applyBorder="1" applyAlignment="1">
      <alignment vertical="center" wrapText="1"/>
    </xf>
    <xf numFmtId="0" fontId="44" fillId="0" borderId="20" xfId="0" applyFont="1" applyBorder="1" applyAlignment="1">
      <alignment horizontal="center" vertical="center" wrapText="1"/>
    </xf>
    <xf numFmtId="0" fontId="41" fillId="0" borderId="7" xfId="0" applyFont="1" applyBorder="1" applyAlignment="1">
      <alignment horizontal="center" vertical="center" wrapText="1"/>
    </xf>
    <xf numFmtId="0" fontId="4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0" fillId="0" borderId="7" xfId="0" applyFont="1" applyFill="1" applyBorder="1" applyAlignment="1">
      <alignment horizontal="center" vertical="center" wrapText="1"/>
    </xf>
    <xf numFmtId="0" fontId="44" fillId="0" borderId="1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3" fillId="0" borderId="17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41" fillId="0" borderId="0" xfId="0" applyFont="1" applyBorder="1" applyAlignment="1">
      <alignment vertical="center" wrapText="1"/>
    </xf>
    <xf numFmtId="0" fontId="41" fillId="0" borderId="1" xfId="0" applyFont="1" applyFill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41" fillId="0" borderId="0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1" fillId="0" borderId="19" xfId="0" applyFont="1" applyBorder="1" applyAlignment="1">
      <alignment horizontal="center" vertical="center" wrapText="1"/>
    </xf>
    <xf numFmtId="0" fontId="42" fillId="0" borderId="7" xfId="0" applyFont="1" applyBorder="1" applyAlignment="1">
      <alignment horizontal="center" vertical="center" wrapText="1"/>
    </xf>
    <xf numFmtId="0" fontId="45" fillId="0" borderId="3" xfId="0" applyFont="1" applyFill="1" applyBorder="1" applyAlignment="1">
      <alignment horizontal="center" vertical="center" wrapText="1"/>
    </xf>
    <xf numFmtId="0" fontId="24" fillId="6" borderId="3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wrapText="1"/>
    </xf>
    <xf numFmtId="0" fontId="7" fillId="0" borderId="0" xfId="0" applyFont="1" applyBorder="1" applyAlignment="1">
      <alignment horizontal="center" wrapText="1"/>
    </xf>
    <xf numFmtId="0" fontId="45" fillId="0" borderId="0" xfId="0" applyFont="1" applyFill="1" applyBorder="1" applyAlignment="1">
      <alignment horizontal="center" vertical="center" wrapText="1"/>
    </xf>
    <xf numFmtId="0" fontId="24" fillId="6" borderId="3" xfId="0" applyFont="1" applyFill="1" applyBorder="1" applyAlignment="1">
      <alignment vertical="center" wrapText="1"/>
    </xf>
    <xf numFmtId="0" fontId="45" fillId="0" borderId="31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wrapText="1"/>
    </xf>
    <xf numFmtId="0" fontId="45" fillId="0" borderId="7" xfId="0" applyFont="1" applyFill="1" applyBorder="1" applyAlignment="1">
      <alignment vertical="center" wrapText="1"/>
    </xf>
    <xf numFmtId="0" fontId="24" fillId="6" borderId="7" xfId="0" applyFont="1" applyFill="1" applyBorder="1" applyAlignment="1">
      <alignment horizontal="justify" vertical="center" wrapText="1"/>
    </xf>
    <xf numFmtId="0" fontId="7" fillId="0" borderId="20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45" fillId="0" borderId="0" xfId="0" applyFont="1" applyFill="1" applyBorder="1" applyAlignment="1">
      <alignment vertical="center" wrapText="1"/>
    </xf>
    <xf numFmtId="0" fontId="24" fillId="0" borderId="0" xfId="0" applyFont="1" applyBorder="1" applyAlignment="1">
      <alignment horizontal="justify" vertical="center" wrapText="1"/>
    </xf>
    <xf numFmtId="0" fontId="24" fillId="6" borderId="7" xfId="0" applyFont="1" applyFill="1" applyBorder="1" applyAlignment="1">
      <alignment vertical="center" wrapText="1"/>
    </xf>
    <xf numFmtId="0" fontId="45" fillId="0" borderId="30" xfId="0" applyFont="1" applyFill="1" applyBorder="1" applyAlignment="1">
      <alignment vertical="center" wrapText="1"/>
    </xf>
    <xf numFmtId="0" fontId="7" fillId="0" borderId="4" xfId="0" applyFont="1" applyBorder="1" applyAlignment="1">
      <alignment wrapText="1"/>
    </xf>
    <xf numFmtId="0" fontId="45" fillId="0" borderId="7" xfId="0" applyFont="1" applyFill="1" applyBorder="1" applyAlignment="1">
      <alignment horizontal="center" vertical="center" wrapText="1"/>
    </xf>
    <xf numFmtId="0" fontId="24" fillId="6" borderId="7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wrapText="1"/>
    </xf>
    <xf numFmtId="0" fontId="45" fillId="0" borderId="30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wrapText="1"/>
    </xf>
    <xf numFmtId="0" fontId="23" fillId="2" borderId="7" xfId="0" applyFont="1" applyFill="1" applyBorder="1" applyAlignment="1">
      <alignment horizontal="center"/>
    </xf>
    <xf numFmtId="0" fontId="7" fillId="0" borderId="25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left" vertical="center" wrapText="1"/>
    </xf>
  </cellXfs>
  <cellStyles count="1">
    <cellStyle name="Normal" xfId="0" builtinId="0"/>
  </cellStyles>
  <dxfs count="4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NGOC%20ANH/KHOA%20NGOAI%20NGU/CT&#272;T%2025.5/BANG%20TINH25.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.ANH-C1"/>
      <sheetName val="T. ANH-T4"/>
      <sheetName val="T.NHẬT-C1"/>
      <sheetName val="T.NHẬT-T4"/>
      <sheetName val="T.ANH-C7"/>
      <sheetName val="T.HÀN -T4"/>
      <sheetName val="T. HÀN-C1"/>
      <sheetName val="c1-ha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5">
          <cell r="E5">
            <v>435</v>
          </cell>
          <cell r="F5">
            <v>127</v>
          </cell>
          <cell r="G5">
            <v>294</v>
          </cell>
          <cell r="H5">
            <v>14</v>
          </cell>
        </row>
        <row r="14">
          <cell r="E14">
            <v>2070</v>
          </cell>
          <cell r="F14">
            <v>565</v>
          </cell>
          <cell r="G14">
            <v>1436</v>
          </cell>
          <cell r="H14">
            <v>69</v>
          </cell>
        </row>
        <row r="57">
          <cell r="F57">
            <v>692</v>
          </cell>
          <cell r="I57">
            <v>73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8"/>
  <sheetViews>
    <sheetView topLeftCell="A22" zoomScale="154" zoomScaleNormal="154" workbookViewId="0">
      <selection activeCell="C16" sqref="C16"/>
    </sheetView>
  </sheetViews>
  <sheetFormatPr defaultRowHeight="15" x14ac:dyDescent="0.25"/>
  <cols>
    <col min="1" max="1" width="25.7109375" style="372" customWidth="1"/>
    <col min="2" max="2" width="38.42578125" style="372" customWidth="1"/>
    <col min="3" max="3" width="13.140625" style="372" customWidth="1"/>
    <col min="4" max="16384" width="9.140625" style="372"/>
  </cols>
  <sheetData>
    <row r="1" spans="1:9" ht="23.25" customHeight="1" thickBot="1" x14ac:dyDescent="0.3">
      <c r="A1" s="395" t="s">
        <v>474</v>
      </c>
      <c r="B1" s="393" t="s">
        <v>71</v>
      </c>
      <c r="C1" s="394" t="s">
        <v>19</v>
      </c>
      <c r="D1" s="394">
        <v>45</v>
      </c>
      <c r="E1" s="394">
        <v>13</v>
      </c>
      <c r="F1" s="394">
        <v>30</v>
      </c>
      <c r="G1" s="394">
        <v>2</v>
      </c>
      <c r="H1" s="369"/>
      <c r="I1" s="372" t="s">
        <v>557</v>
      </c>
    </row>
    <row r="2" spans="1:9" ht="23.25" customHeight="1" thickBot="1" x14ac:dyDescent="0.3">
      <c r="A2" s="402" t="s">
        <v>70</v>
      </c>
      <c r="B2" s="403" t="s">
        <v>71</v>
      </c>
      <c r="C2" s="404" t="s">
        <v>38</v>
      </c>
      <c r="D2" s="404">
        <v>45</v>
      </c>
      <c r="E2" s="404">
        <v>13</v>
      </c>
      <c r="F2" s="404">
        <v>30</v>
      </c>
      <c r="G2" s="404">
        <v>2</v>
      </c>
      <c r="H2" s="369"/>
    </row>
    <row r="3" spans="1:9" ht="23.25" customHeight="1" thickBot="1" x14ac:dyDescent="0.3">
      <c r="A3" s="388" t="s">
        <v>159</v>
      </c>
      <c r="B3" s="389" t="s">
        <v>545</v>
      </c>
      <c r="C3" s="385" t="s">
        <v>82</v>
      </c>
      <c r="D3" s="385">
        <v>45</v>
      </c>
      <c r="E3" s="385"/>
      <c r="F3" s="385">
        <v>43</v>
      </c>
      <c r="G3" s="385">
        <v>2</v>
      </c>
      <c r="I3" s="370"/>
    </row>
    <row r="4" spans="1:9" ht="23.25" customHeight="1" thickBot="1" x14ac:dyDescent="0.3">
      <c r="A4" s="402" t="s">
        <v>80</v>
      </c>
      <c r="B4" s="403" t="s">
        <v>386</v>
      </c>
      <c r="C4" s="404" t="s">
        <v>82</v>
      </c>
      <c r="D4" s="404">
        <v>45</v>
      </c>
      <c r="E4" s="404"/>
      <c r="F4" s="404">
        <v>43</v>
      </c>
      <c r="G4" s="404">
        <v>2</v>
      </c>
      <c r="I4" s="370"/>
    </row>
    <row r="5" spans="1:9" ht="23.25" customHeight="1" thickBot="1" x14ac:dyDescent="0.3">
      <c r="A5" s="402" t="s">
        <v>83</v>
      </c>
      <c r="B5" s="403" t="s">
        <v>388</v>
      </c>
      <c r="C5" s="404" t="s">
        <v>82</v>
      </c>
      <c r="D5" s="404">
        <v>45</v>
      </c>
      <c r="E5" s="404"/>
      <c r="F5" s="404">
        <v>43</v>
      </c>
      <c r="G5" s="404">
        <v>2</v>
      </c>
      <c r="I5" s="370"/>
    </row>
    <row r="6" spans="1:9" ht="23.25" customHeight="1" thickBot="1" x14ac:dyDescent="0.3">
      <c r="A6" s="392" t="s">
        <v>481</v>
      </c>
      <c r="B6" s="393" t="s">
        <v>84</v>
      </c>
      <c r="C6" s="394" t="s">
        <v>19</v>
      </c>
      <c r="D6" s="394">
        <v>45</v>
      </c>
      <c r="E6" s="394"/>
      <c r="F6" s="394">
        <v>43</v>
      </c>
      <c r="G6" s="394">
        <v>2</v>
      </c>
      <c r="H6" s="369"/>
    </row>
    <row r="7" spans="1:9" ht="23.25" customHeight="1" thickBot="1" x14ac:dyDescent="0.3">
      <c r="A7" s="390" t="s">
        <v>151</v>
      </c>
      <c r="B7" s="389" t="s">
        <v>51</v>
      </c>
      <c r="C7" s="385" t="s">
        <v>38</v>
      </c>
      <c r="D7" s="385">
        <v>45</v>
      </c>
      <c r="E7" s="385">
        <v>13</v>
      </c>
      <c r="F7" s="385">
        <v>30</v>
      </c>
      <c r="G7" s="385">
        <v>2</v>
      </c>
      <c r="H7" s="369"/>
      <c r="I7" s="372" t="s">
        <v>557</v>
      </c>
    </row>
    <row r="8" spans="1:9" ht="25.5" customHeight="1" thickBot="1" x14ac:dyDescent="0.3">
      <c r="A8" s="402" t="s">
        <v>50</v>
      </c>
      <c r="B8" s="403" t="s">
        <v>51</v>
      </c>
      <c r="C8" s="404" t="s">
        <v>16</v>
      </c>
      <c r="D8" s="404">
        <v>30</v>
      </c>
      <c r="E8" s="404">
        <v>28</v>
      </c>
      <c r="F8" s="404"/>
      <c r="G8" s="404">
        <v>2</v>
      </c>
      <c r="I8" s="370"/>
    </row>
    <row r="9" spans="1:9" ht="23.25" customHeight="1" thickBot="1" x14ac:dyDescent="0.3">
      <c r="A9" s="402" t="s">
        <v>58</v>
      </c>
      <c r="B9" s="403" t="s">
        <v>59</v>
      </c>
      <c r="C9" s="404" t="s">
        <v>38</v>
      </c>
      <c r="D9" s="404">
        <v>45</v>
      </c>
      <c r="E9" s="404">
        <v>13</v>
      </c>
      <c r="F9" s="404">
        <v>30</v>
      </c>
      <c r="G9" s="404">
        <v>2</v>
      </c>
      <c r="I9" s="370"/>
    </row>
    <row r="10" spans="1:9" ht="23.25" customHeight="1" thickBot="1" x14ac:dyDescent="0.3">
      <c r="A10" s="390" t="s">
        <v>155</v>
      </c>
      <c r="B10" s="391" t="s">
        <v>59</v>
      </c>
      <c r="C10" s="385" t="s">
        <v>38</v>
      </c>
      <c r="D10" s="385">
        <v>45</v>
      </c>
      <c r="E10" s="385">
        <v>13</v>
      </c>
      <c r="F10" s="385">
        <v>30</v>
      </c>
      <c r="G10" s="385">
        <v>2</v>
      </c>
      <c r="I10" s="370"/>
    </row>
    <row r="11" spans="1:9" ht="23.25" customHeight="1" thickBot="1" x14ac:dyDescent="0.3">
      <c r="A11" s="402" t="s">
        <v>66</v>
      </c>
      <c r="B11" s="403" t="s">
        <v>67</v>
      </c>
      <c r="C11" s="404" t="s">
        <v>38</v>
      </c>
      <c r="D11" s="404">
        <v>45</v>
      </c>
      <c r="E11" s="404">
        <v>13</v>
      </c>
      <c r="F11" s="404">
        <v>30</v>
      </c>
      <c r="G11" s="404">
        <v>2</v>
      </c>
      <c r="I11" s="370"/>
    </row>
    <row r="12" spans="1:9" ht="23.25" customHeight="1" thickBot="1" x14ac:dyDescent="0.3">
      <c r="A12" s="392" t="s">
        <v>468</v>
      </c>
      <c r="B12" s="393" t="s">
        <v>469</v>
      </c>
      <c r="C12" s="394" t="s">
        <v>19</v>
      </c>
      <c r="D12" s="394">
        <v>60</v>
      </c>
      <c r="E12" s="394"/>
      <c r="F12" s="394">
        <v>58</v>
      </c>
      <c r="G12" s="394">
        <v>2</v>
      </c>
      <c r="I12" s="370"/>
    </row>
    <row r="13" spans="1:9" ht="23.25" customHeight="1" thickBot="1" x14ac:dyDescent="0.3">
      <c r="A13" s="392" t="s">
        <v>476</v>
      </c>
      <c r="B13" s="393" t="s">
        <v>79</v>
      </c>
      <c r="C13" s="394" t="s">
        <v>19</v>
      </c>
      <c r="D13" s="394">
        <v>45</v>
      </c>
      <c r="E13" s="394">
        <v>43</v>
      </c>
      <c r="F13" s="394"/>
      <c r="G13" s="394">
        <v>2</v>
      </c>
    </row>
    <row r="14" spans="1:9" ht="23.25" customHeight="1" thickBot="1" x14ac:dyDescent="0.3">
      <c r="A14" s="402" t="s">
        <v>78</v>
      </c>
      <c r="B14" s="403" t="s">
        <v>79</v>
      </c>
      <c r="C14" s="405" t="s">
        <v>38</v>
      </c>
      <c r="D14" s="405">
        <v>45</v>
      </c>
      <c r="E14" s="405">
        <v>13</v>
      </c>
      <c r="F14" s="405">
        <v>30</v>
      </c>
      <c r="G14" s="405">
        <v>2</v>
      </c>
    </row>
    <row r="15" spans="1:9" ht="17.25" thickBot="1" x14ac:dyDescent="0.3">
      <c r="A15" s="436" t="s">
        <v>149</v>
      </c>
      <c r="B15" s="436" t="s">
        <v>47</v>
      </c>
      <c r="C15" s="61" t="s">
        <v>38</v>
      </c>
      <c r="D15" s="61">
        <v>45</v>
      </c>
      <c r="E15" s="61">
        <v>13</v>
      </c>
      <c r="F15" s="61">
        <v>30</v>
      </c>
      <c r="G15" s="61">
        <v>2</v>
      </c>
    </row>
    <row r="16" spans="1:9" ht="17.25" thickBot="1" x14ac:dyDescent="0.3">
      <c r="A16" s="431" t="s">
        <v>46</v>
      </c>
      <c r="B16" s="432" t="s">
        <v>47</v>
      </c>
      <c r="C16" s="433" t="s">
        <v>16</v>
      </c>
      <c r="D16" s="433">
        <v>30</v>
      </c>
      <c r="E16" s="433">
        <v>28</v>
      </c>
      <c r="F16" s="433"/>
      <c r="G16" s="433">
        <v>2</v>
      </c>
    </row>
    <row r="17" spans="1:7" ht="17.25" thickBot="1" x14ac:dyDescent="0.3">
      <c r="A17" s="402" t="s">
        <v>54</v>
      </c>
      <c r="B17" s="403" t="s">
        <v>55</v>
      </c>
      <c r="C17" s="404" t="s">
        <v>38</v>
      </c>
      <c r="D17" s="404">
        <v>45</v>
      </c>
      <c r="E17" s="404">
        <v>13</v>
      </c>
      <c r="F17" s="404">
        <v>30</v>
      </c>
      <c r="G17" s="404">
        <v>2</v>
      </c>
    </row>
    <row r="18" spans="1:7" ht="17.25" thickBot="1" x14ac:dyDescent="0.3">
      <c r="A18" s="390" t="s">
        <v>153</v>
      </c>
      <c r="B18" s="391" t="s">
        <v>55</v>
      </c>
      <c r="C18" s="385" t="s">
        <v>38</v>
      </c>
      <c r="D18" s="385">
        <v>45</v>
      </c>
      <c r="E18" s="385">
        <v>13</v>
      </c>
      <c r="F18" s="385">
        <v>30</v>
      </c>
      <c r="G18" s="385">
        <v>2</v>
      </c>
    </row>
    <row r="19" spans="1:7" ht="17.25" thickBot="1" x14ac:dyDescent="0.3">
      <c r="A19" s="402" t="s">
        <v>62</v>
      </c>
      <c r="B19" s="403" t="s">
        <v>63</v>
      </c>
      <c r="C19" s="404" t="s">
        <v>38</v>
      </c>
      <c r="D19" s="404">
        <v>45</v>
      </c>
      <c r="E19" s="404">
        <v>13</v>
      </c>
      <c r="F19" s="404">
        <v>30</v>
      </c>
      <c r="G19" s="404">
        <v>2</v>
      </c>
    </row>
    <row r="20" spans="1:7" ht="16.5" thickBot="1" x14ac:dyDescent="0.3">
      <c r="A20" s="392" t="s">
        <v>464</v>
      </c>
      <c r="B20" s="393" t="s">
        <v>465</v>
      </c>
      <c r="C20" s="394" t="s">
        <v>19</v>
      </c>
      <c r="D20" s="394">
        <v>60</v>
      </c>
      <c r="E20" s="394"/>
      <c r="F20" s="394">
        <v>58</v>
      </c>
      <c r="G20" s="394">
        <v>2</v>
      </c>
    </row>
    <row r="21" spans="1:7" ht="17.25" thickBot="1" x14ac:dyDescent="0.3">
      <c r="A21" s="402" t="s">
        <v>25</v>
      </c>
      <c r="B21" s="403" t="s">
        <v>26</v>
      </c>
      <c r="C21" s="404" t="s">
        <v>19</v>
      </c>
      <c r="D21" s="404">
        <v>60</v>
      </c>
      <c r="E21" s="404"/>
      <c r="F21" s="404">
        <v>58</v>
      </c>
      <c r="G21" s="404">
        <v>2</v>
      </c>
    </row>
    <row r="22" spans="1:7" ht="17.25" thickBot="1" x14ac:dyDescent="0.3">
      <c r="A22" s="388" t="s">
        <v>141</v>
      </c>
      <c r="B22" s="389" t="s">
        <v>26</v>
      </c>
      <c r="C22" s="385" t="s">
        <v>142</v>
      </c>
      <c r="D22" s="385">
        <v>90</v>
      </c>
      <c r="E22" s="385"/>
      <c r="F22" s="385">
        <v>88</v>
      </c>
      <c r="G22" s="385">
        <v>2</v>
      </c>
    </row>
    <row r="23" spans="1:7" ht="16.5" thickBot="1" x14ac:dyDescent="0.3">
      <c r="A23" s="392" t="s">
        <v>459</v>
      </c>
      <c r="B23" s="393" t="s">
        <v>28</v>
      </c>
      <c r="C23" s="394" t="s">
        <v>137</v>
      </c>
      <c r="D23" s="394">
        <v>30</v>
      </c>
      <c r="E23" s="394"/>
      <c r="F23" s="394">
        <v>28</v>
      </c>
      <c r="G23" s="394">
        <v>2</v>
      </c>
    </row>
    <row r="24" spans="1:7" ht="17.25" thickBot="1" x14ac:dyDescent="0.3">
      <c r="A24" s="402" t="s">
        <v>27</v>
      </c>
      <c r="B24" s="403" t="s">
        <v>28</v>
      </c>
      <c r="C24" s="404" t="s">
        <v>19</v>
      </c>
      <c r="D24" s="404">
        <v>60</v>
      </c>
      <c r="E24" s="404"/>
      <c r="F24" s="404">
        <v>58</v>
      </c>
      <c r="G24" s="404">
        <v>2</v>
      </c>
    </row>
    <row r="25" spans="1:7" ht="16.5" thickBot="1" x14ac:dyDescent="0.3">
      <c r="A25" s="392" t="s">
        <v>462</v>
      </c>
      <c r="B25" s="393" t="s">
        <v>463</v>
      </c>
      <c r="C25" s="394" t="s">
        <v>43</v>
      </c>
      <c r="D25" s="394">
        <v>45</v>
      </c>
      <c r="E25" s="394">
        <v>43</v>
      </c>
      <c r="F25" s="394"/>
      <c r="G25" s="394">
        <v>2</v>
      </c>
    </row>
    <row r="26" spans="1:7" ht="17.25" thickBot="1" x14ac:dyDescent="0.3">
      <c r="A26" s="402" t="s">
        <v>36</v>
      </c>
      <c r="B26" s="403" t="s">
        <v>37</v>
      </c>
      <c r="C26" s="404" t="s">
        <v>38</v>
      </c>
      <c r="D26" s="404">
        <v>45</v>
      </c>
      <c r="E26" s="404">
        <v>13</v>
      </c>
      <c r="F26" s="404">
        <v>30</v>
      </c>
      <c r="G26" s="404">
        <v>2</v>
      </c>
    </row>
    <row r="27" spans="1:7" ht="17.25" thickBot="1" x14ac:dyDescent="0.3">
      <c r="A27" s="390" t="s">
        <v>147</v>
      </c>
      <c r="B27" s="389" t="s">
        <v>37</v>
      </c>
      <c r="C27" s="385" t="s">
        <v>87</v>
      </c>
      <c r="D27" s="385">
        <v>60</v>
      </c>
      <c r="E27" s="385">
        <v>28</v>
      </c>
      <c r="F27" s="385">
        <v>30</v>
      </c>
      <c r="G27" s="385">
        <v>2</v>
      </c>
    </row>
    <row r="28" spans="1:7" ht="17.25" thickBot="1" x14ac:dyDescent="0.3">
      <c r="A28" s="402" t="s">
        <v>39</v>
      </c>
      <c r="B28" s="403" t="s">
        <v>40</v>
      </c>
      <c r="C28" s="404" t="s">
        <v>38</v>
      </c>
      <c r="D28" s="404">
        <v>45</v>
      </c>
      <c r="E28" s="404">
        <v>13</v>
      </c>
      <c r="F28" s="404">
        <v>30</v>
      </c>
      <c r="G28" s="404">
        <v>2</v>
      </c>
    </row>
    <row r="29" spans="1:7" ht="17.25" thickBot="1" x14ac:dyDescent="0.3">
      <c r="A29" s="390" t="s">
        <v>148</v>
      </c>
      <c r="B29" s="389" t="s">
        <v>40</v>
      </c>
      <c r="C29" s="385" t="s">
        <v>87</v>
      </c>
      <c r="D29" s="385">
        <v>60</v>
      </c>
      <c r="E29" s="385">
        <v>28</v>
      </c>
      <c r="F29" s="385">
        <v>30</v>
      </c>
      <c r="G29" s="385">
        <v>2</v>
      </c>
    </row>
    <row r="30" spans="1:7" ht="16.5" thickBot="1" x14ac:dyDescent="0.3">
      <c r="A30" s="392" t="s">
        <v>460</v>
      </c>
      <c r="B30" s="393" t="s">
        <v>461</v>
      </c>
      <c r="C30" s="394" t="s">
        <v>38</v>
      </c>
      <c r="D30" s="394">
        <v>45</v>
      </c>
      <c r="E30" s="394">
        <v>13</v>
      </c>
      <c r="F30" s="394">
        <v>30</v>
      </c>
      <c r="G30" s="394">
        <v>2</v>
      </c>
    </row>
    <row r="31" spans="1:7" ht="17.25" thickBot="1" x14ac:dyDescent="0.3">
      <c r="A31" s="390" t="s">
        <v>150</v>
      </c>
      <c r="B31" s="389" t="s">
        <v>49</v>
      </c>
      <c r="C31" s="385" t="s">
        <v>38</v>
      </c>
      <c r="D31" s="385">
        <v>45</v>
      </c>
      <c r="E31" s="385">
        <v>13</v>
      </c>
      <c r="F31" s="385">
        <v>30</v>
      </c>
      <c r="G31" s="385">
        <v>2</v>
      </c>
    </row>
    <row r="32" spans="1:7" ht="17.25" thickBot="1" x14ac:dyDescent="0.3">
      <c r="A32" s="402" t="s">
        <v>48</v>
      </c>
      <c r="B32" s="403" t="s">
        <v>49</v>
      </c>
      <c r="C32" s="404" t="s">
        <v>16</v>
      </c>
      <c r="D32" s="404">
        <v>30</v>
      </c>
      <c r="E32" s="404">
        <v>28</v>
      </c>
      <c r="F32" s="404"/>
      <c r="G32" s="404">
        <v>2</v>
      </c>
    </row>
    <row r="33" spans="1:7" ht="17.25" thickBot="1" x14ac:dyDescent="0.3">
      <c r="A33" s="402" t="s">
        <v>56</v>
      </c>
      <c r="B33" s="403" t="s">
        <v>57</v>
      </c>
      <c r="C33" s="404" t="s">
        <v>38</v>
      </c>
      <c r="D33" s="404">
        <v>45</v>
      </c>
      <c r="E33" s="404">
        <v>13</v>
      </c>
      <c r="F33" s="404">
        <v>30</v>
      </c>
      <c r="G33" s="404">
        <v>2</v>
      </c>
    </row>
    <row r="34" spans="1:7" ht="17.25" thickBot="1" x14ac:dyDescent="0.3">
      <c r="A34" s="390" t="s">
        <v>154</v>
      </c>
      <c r="B34" s="391" t="s">
        <v>57</v>
      </c>
      <c r="C34" s="385" t="s">
        <v>38</v>
      </c>
      <c r="D34" s="385">
        <v>45</v>
      </c>
      <c r="E34" s="385">
        <v>13</v>
      </c>
      <c r="F34" s="385">
        <v>30</v>
      </c>
      <c r="G34" s="385">
        <v>2</v>
      </c>
    </row>
    <row r="35" spans="1:7" ht="17.25" thickBot="1" x14ac:dyDescent="0.3">
      <c r="A35" s="402" t="s">
        <v>64</v>
      </c>
      <c r="B35" s="403" t="s">
        <v>65</v>
      </c>
      <c r="C35" s="404" t="s">
        <v>38</v>
      </c>
      <c r="D35" s="404">
        <v>45</v>
      </c>
      <c r="E35" s="404">
        <v>13</v>
      </c>
      <c r="F35" s="404">
        <v>30</v>
      </c>
      <c r="G35" s="404">
        <v>2</v>
      </c>
    </row>
    <row r="36" spans="1:7" ht="16.5" thickBot="1" x14ac:dyDescent="0.3">
      <c r="A36" s="392" t="s">
        <v>466</v>
      </c>
      <c r="B36" s="393" t="s">
        <v>467</v>
      </c>
      <c r="C36" s="394" t="s">
        <v>19</v>
      </c>
      <c r="D36" s="394">
        <v>60</v>
      </c>
      <c r="E36" s="394"/>
      <c r="F36" s="394">
        <v>58</v>
      </c>
      <c r="G36" s="394">
        <v>2</v>
      </c>
    </row>
    <row r="37" spans="1:7" ht="16.5" thickBot="1" x14ac:dyDescent="0.3">
      <c r="A37" s="392" t="s">
        <v>472</v>
      </c>
      <c r="B37" s="393" t="s">
        <v>473</v>
      </c>
      <c r="C37" s="394" t="s">
        <v>19</v>
      </c>
      <c r="D37" s="394">
        <v>60</v>
      </c>
      <c r="E37" s="394"/>
      <c r="F37" s="394">
        <v>58</v>
      </c>
      <c r="G37" s="394">
        <v>2</v>
      </c>
    </row>
    <row r="38" spans="1:7" ht="17.25" thickBot="1" x14ac:dyDescent="0.3">
      <c r="A38" s="402" t="s">
        <v>543</v>
      </c>
      <c r="B38" s="406" t="s">
        <v>473</v>
      </c>
      <c r="C38" s="404" t="s">
        <v>38</v>
      </c>
      <c r="D38" s="404">
        <v>45</v>
      </c>
      <c r="E38" s="404">
        <v>13</v>
      </c>
      <c r="F38" s="404">
        <v>30</v>
      </c>
      <c r="G38" s="404">
        <v>2</v>
      </c>
    </row>
    <row r="39" spans="1:7" ht="17.25" thickBot="1" x14ac:dyDescent="0.3">
      <c r="A39" s="390" t="s">
        <v>146</v>
      </c>
      <c r="B39" s="389" t="s">
        <v>42</v>
      </c>
      <c r="C39" s="385" t="s">
        <v>87</v>
      </c>
      <c r="D39" s="385">
        <v>60</v>
      </c>
      <c r="E39" s="385">
        <v>28</v>
      </c>
      <c r="F39" s="385">
        <v>30</v>
      </c>
      <c r="G39" s="385">
        <v>2</v>
      </c>
    </row>
    <row r="40" spans="1:7" ht="17.25" thickBot="1" x14ac:dyDescent="0.3">
      <c r="A40" s="402" t="s">
        <v>41</v>
      </c>
      <c r="B40" s="403" t="s">
        <v>42</v>
      </c>
      <c r="C40" s="405" t="s">
        <v>43</v>
      </c>
      <c r="D40" s="405">
        <v>45</v>
      </c>
      <c r="E40" s="405">
        <v>43</v>
      </c>
      <c r="F40" s="404"/>
      <c r="G40" s="405">
        <v>2</v>
      </c>
    </row>
    <row r="41" spans="1:7" ht="16.5" thickBot="1" x14ac:dyDescent="0.3">
      <c r="A41" s="392" t="s">
        <v>479</v>
      </c>
      <c r="B41" s="393" t="s">
        <v>480</v>
      </c>
      <c r="C41" s="394" t="s">
        <v>19</v>
      </c>
      <c r="D41" s="394">
        <v>45</v>
      </c>
      <c r="E41" s="394">
        <v>43</v>
      </c>
      <c r="F41" s="394"/>
      <c r="G41" s="394">
        <v>2</v>
      </c>
    </row>
    <row r="42" spans="1:7" ht="21" thickBot="1" x14ac:dyDescent="0.3">
      <c r="A42" s="402" t="s">
        <v>544</v>
      </c>
      <c r="B42" s="443" t="s">
        <v>480</v>
      </c>
      <c r="C42" s="404" t="s">
        <v>38</v>
      </c>
      <c r="D42" s="404">
        <v>45</v>
      </c>
      <c r="E42" s="404">
        <v>13</v>
      </c>
      <c r="F42" s="404">
        <v>30</v>
      </c>
      <c r="G42" s="404">
        <v>2</v>
      </c>
    </row>
    <row r="43" spans="1:7" ht="17.25" thickBot="1" x14ac:dyDescent="0.3">
      <c r="A43" s="402" t="s">
        <v>72</v>
      </c>
      <c r="B43" s="403" t="s">
        <v>326</v>
      </c>
      <c r="C43" s="404" t="s">
        <v>38</v>
      </c>
      <c r="D43" s="404">
        <v>45</v>
      </c>
      <c r="E43" s="404">
        <v>13</v>
      </c>
      <c r="F43" s="404">
        <v>30</v>
      </c>
      <c r="G43" s="404">
        <v>2</v>
      </c>
    </row>
    <row r="44" spans="1:7" ht="16.5" thickBot="1" x14ac:dyDescent="0.3">
      <c r="A44" s="392" t="s">
        <v>475</v>
      </c>
      <c r="B44" s="393" t="s">
        <v>73</v>
      </c>
      <c r="C44" s="394" t="s">
        <v>19</v>
      </c>
      <c r="D44" s="394">
        <v>45</v>
      </c>
      <c r="E44" s="394">
        <v>13</v>
      </c>
      <c r="F44" s="394">
        <v>30</v>
      </c>
      <c r="G44" s="394">
        <v>2</v>
      </c>
    </row>
    <row r="45" spans="1:7" ht="17.25" thickBot="1" x14ac:dyDescent="0.3">
      <c r="A45" s="402" t="s">
        <v>88</v>
      </c>
      <c r="B45" s="403" t="s">
        <v>89</v>
      </c>
      <c r="C45" s="404" t="s">
        <v>90</v>
      </c>
      <c r="D45" s="404">
        <v>270</v>
      </c>
      <c r="E45" s="404"/>
      <c r="F45" s="404">
        <v>270</v>
      </c>
      <c r="G45" s="404"/>
    </row>
    <row r="46" spans="1:7" ht="17.25" thickBot="1" x14ac:dyDescent="0.3">
      <c r="A46" s="390" t="s">
        <v>162</v>
      </c>
      <c r="B46" s="389" t="s">
        <v>89</v>
      </c>
      <c r="C46" s="385" t="s">
        <v>90</v>
      </c>
      <c r="D46" s="385">
        <v>270</v>
      </c>
      <c r="E46" s="385"/>
      <c r="F46" s="385">
        <v>270</v>
      </c>
      <c r="G46" s="384"/>
    </row>
    <row r="47" spans="1:7" ht="17.25" thickBot="1" x14ac:dyDescent="0.3">
      <c r="A47" s="402" t="s">
        <v>97</v>
      </c>
      <c r="B47" s="403" t="s">
        <v>128</v>
      </c>
      <c r="C47" s="404" t="s">
        <v>38</v>
      </c>
      <c r="D47" s="404">
        <v>45</v>
      </c>
      <c r="E47" s="404">
        <v>13</v>
      </c>
      <c r="F47" s="404">
        <v>30</v>
      </c>
      <c r="G47" s="404">
        <v>2</v>
      </c>
    </row>
    <row r="48" spans="1:7" ht="17.25" thickBot="1" x14ac:dyDescent="0.3">
      <c r="A48" s="390" t="s">
        <v>164</v>
      </c>
      <c r="B48" s="389" t="s">
        <v>98</v>
      </c>
      <c r="C48" s="385" t="s">
        <v>38</v>
      </c>
      <c r="D48" s="385">
        <v>45</v>
      </c>
      <c r="E48" s="385">
        <v>13</v>
      </c>
      <c r="F48" s="385">
        <v>30</v>
      </c>
      <c r="G48" s="385">
        <v>2</v>
      </c>
    </row>
    <row r="49" spans="1:7" ht="17.25" thickBot="1" x14ac:dyDescent="0.3">
      <c r="A49" s="402" t="s">
        <v>107</v>
      </c>
      <c r="B49" s="406" t="s">
        <v>108</v>
      </c>
      <c r="C49" s="404" t="s">
        <v>38</v>
      </c>
      <c r="D49" s="404">
        <v>45</v>
      </c>
      <c r="E49" s="404">
        <v>13</v>
      </c>
      <c r="F49" s="404">
        <v>30</v>
      </c>
      <c r="G49" s="404">
        <v>2</v>
      </c>
    </row>
    <row r="50" spans="1:7" ht="17.25" thickBot="1" x14ac:dyDescent="0.3">
      <c r="A50" s="390" t="s">
        <v>168</v>
      </c>
      <c r="B50" s="387" t="s">
        <v>108</v>
      </c>
      <c r="C50" s="385" t="s">
        <v>38</v>
      </c>
      <c r="D50" s="385">
        <v>45</v>
      </c>
      <c r="E50" s="385">
        <v>13</v>
      </c>
      <c r="F50" s="385">
        <v>30</v>
      </c>
      <c r="G50" s="385">
        <v>2</v>
      </c>
    </row>
    <row r="51" spans="1:7" ht="17.25" thickBot="1" x14ac:dyDescent="0.3">
      <c r="A51" s="402" t="s">
        <v>76</v>
      </c>
      <c r="B51" s="403" t="s">
        <v>77</v>
      </c>
      <c r="C51" s="404" t="s">
        <v>19</v>
      </c>
      <c r="D51" s="404">
        <v>60</v>
      </c>
      <c r="E51" s="404"/>
      <c r="F51" s="404">
        <v>58</v>
      </c>
      <c r="G51" s="404">
        <v>2</v>
      </c>
    </row>
    <row r="52" spans="1:7" ht="17.25" thickBot="1" x14ac:dyDescent="0.3">
      <c r="A52" s="390" t="s">
        <v>158</v>
      </c>
      <c r="B52" s="389" t="s">
        <v>77</v>
      </c>
      <c r="C52" s="385" t="s">
        <v>87</v>
      </c>
      <c r="D52" s="385">
        <v>60</v>
      </c>
      <c r="E52" s="385">
        <v>28</v>
      </c>
      <c r="F52" s="385">
        <v>30</v>
      </c>
      <c r="G52" s="385">
        <v>2</v>
      </c>
    </row>
    <row r="53" spans="1:7" ht="17.25" thickBot="1" x14ac:dyDescent="0.3">
      <c r="A53" s="402" t="s">
        <v>111</v>
      </c>
      <c r="B53" s="406" t="s">
        <v>112</v>
      </c>
      <c r="C53" s="404" t="s">
        <v>38</v>
      </c>
      <c r="D53" s="404">
        <v>45</v>
      </c>
      <c r="E53" s="404">
        <v>13</v>
      </c>
      <c r="F53" s="404">
        <v>30</v>
      </c>
      <c r="G53" s="404">
        <v>2</v>
      </c>
    </row>
    <row r="54" spans="1:7" ht="16.5" thickBot="1" x14ac:dyDescent="0.3">
      <c r="A54" s="392" t="s">
        <v>485</v>
      </c>
      <c r="B54" s="393" t="s">
        <v>486</v>
      </c>
      <c r="C54" s="394" t="s">
        <v>38</v>
      </c>
      <c r="D54" s="394">
        <v>45</v>
      </c>
      <c r="E54" s="394">
        <v>13</v>
      </c>
      <c r="F54" s="394">
        <v>30</v>
      </c>
      <c r="G54" s="394">
        <v>2</v>
      </c>
    </row>
    <row r="55" spans="1:7" ht="16.5" thickBot="1" x14ac:dyDescent="0.3">
      <c r="A55" s="392" t="s">
        <v>489</v>
      </c>
      <c r="B55" s="393" t="s">
        <v>490</v>
      </c>
      <c r="C55" s="394" t="s">
        <v>38</v>
      </c>
      <c r="D55" s="394">
        <v>45</v>
      </c>
      <c r="E55" s="394">
        <v>13</v>
      </c>
      <c r="F55" s="394">
        <v>30</v>
      </c>
      <c r="G55" s="394">
        <v>2</v>
      </c>
    </row>
    <row r="56" spans="1:7" ht="16.5" x14ac:dyDescent="0.25">
      <c r="A56" s="435" t="s">
        <v>109</v>
      </c>
      <c r="B56" s="440" t="s">
        <v>110</v>
      </c>
      <c r="C56" s="442" t="s">
        <v>38</v>
      </c>
      <c r="D56" s="442">
        <v>45</v>
      </c>
      <c r="E56" s="442">
        <v>13</v>
      </c>
      <c r="F56" s="442">
        <v>30</v>
      </c>
      <c r="G56" s="442">
        <v>2</v>
      </c>
    </row>
    <row r="57" spans="1:7" ht="15.75" x14ac:dyDescent="0.25">
      <c r="A57" s="437" t="s">
        <v>491</v>
      </c>
      <c r="B57" s="441" t="s">
        <v>106</v>
      </c>
      <c r="C57" s="437" t="s">
        <v>38</v>
      </c>
      <c r="D57" s="437">
        <v>45</v>
      </c>
      <c r="E57" s="437">
        <v>13</v>
      </c>
      <c r="F57" s="437">
        <v>30</v>
      </c>
      <c r="G57" s="437">
        <v>2</v>
      </c>
    </row>
    <row r="58" spans="1:7" ht="17.25" thickBot="1" x14ac:dyDescent="0.3">
      <c r="A58" s="435" t="s">
        <v>105</v>
      </c>
      <c r="B58" s="440" t="s">
        <v>106</v>
      </c>
      <c r="C58" s="442" t="s">
        <v>38</v>
      </c>
      <c r="D58" s="442">
        <v>45</v>
      </c>
      <c r="E58" s="442">
        <v>13</v>
      </c>
      <c r="F58" s="442">
        <v>30</v>
      </c>
      <c r="G58" s="442">
        <v>2</v>
      </c>
    </row>
    <row r="59" spans="1:7" ht="16.5" thickBot="1" x14ac:dyDescent="0.3">
      <c r="A59" s="400" t="s">
        <v>483</v>
      </c>
      <c r="B59" s="438" t="s">
        <v>94</v>
      </c>
      <c r="C59" s="401" t="s">
        <v>38</v>
      </c>
      <c r="D59" s="401">
        <v>45</v>
      </c>
      <c r="E59" s="401">
        <v>13</v>
      </c>
      <c r="F59" s="401">
        <v>30</v>
      </c>
      <c r="G59" s="401">
        <v>2</v>
      </c>
    </row>
    <row r="60" spans="1:7" ht="17.25" thickBot="1" x14ac:dyDescent="0.3">
      <c r="A60" s="402" t="s">
        <v>93</v>
      </c>
      <c r="B60" s="403" t="s">
        <v>94</v>
      </c>
      <c r="C60" s="404" t="s">
        <v>38</v>
      </c>
      <c r="D60" s="404">
        <v>45</v>
      </c>
      <c r="E60" s="404">
        <v>13</v>
      </c>
      <c r="F60" s="404">
        <v>30</v>
      </c>
      <c r="G60" s="404">
        <v>2</v>
      </c>
    </row>
    <row r="61" spans="1:7" ht="16.5" thickBot="1" x14ac:dyDescent="0.3">
      <c r="A61" s="392" t="s">
        <v>484</v>
      </c>
      <c r="B61" s="393" t="s">
        <v>96</v>
      </c>
      <c r="C61" s="394" t="s">
        <v>38</v>
      </c>
      <c r="D61" s="394">
        <v>45</v>
      </c>
      <c r="E61" s="394">
        <v>13</v>
      </c>
      <c r="F61" s="394">
        <v>30</v>
      </c>
      <c r="G61" s="394">
        <v>2</v>
      </c>
    </row>
    <row r="62" spans="1:7" ht="17.25" thickBot="1" x14ac:dyDescent="0.3">
      <c r="A62" s="402" t="s">
        <v>95</v>
      </c>
      <c r="B62" s="403" t="s">
        <v>96</v>
      </c>
      <c r="C62" s="404" t="s">
        <v>38</v>
      </c>
      <c r="D62" s="404">
        <v>45</v>
      </c>
      <c r="E62" s="404">
        <v>13</v>
      </c>
      <c r="F62" s="404">
        <v>30</v>
      </c>
      <c r="G62" s="404">
        <v>2</v>
      </c>
    </row>
    <row r="63" spans="1:7" ht="17.25" thickBot="1" x14ac:dyDescent="0.3">
      <c r="A63" s="402" t="s">
        <v>103</v>
      </c>
      <c r="B63" s="406" t="s">
        <v>104</v>
      </c>
      <c r="C63" s="404" t="s">
        <v>38</v>
      </c>
      <c r="D63" s="404">
        <v>45</v>
      </c>
      <c r="E63" s="404">
        <v>13</v>
      </c>
      <c r="F63" s="404">
        <v>30</v>
      </c>
      <c r="G63" s="404">
        <v>2</v>
      </c>
    </row>
    <row r="64" spans="1:7" ht="17.25" thickBot="1" x14ac:dyDescent="0.3">
      <c r="A64" s="390" t="s">
        <v>167</v>
      </c>
      <c r="B64" s="387" t="s">
        <v>104</v>
      </c>
      <c r="C64" s="385" t="s">
        <v>38</v>
      </c>
      <c r="D64" s="385">
        <v>45</v>
      </c>
      <c r="E64" s="385">
        <v>13</v>
      </c>
      <c r="F64" s="385">
        <v>30</v>
      </c>
      <c r="G64" s="385">
        <v>2</v>
      </c>
    </row>
    <row r="65" spans="1:7" ht="17.25" thickBot="1" x14ac:dyDescent="0.3">
      <c r="A65" s="390" t="s">
        <v>169</v>
      </c>
      <c r="B65" s="387" t="s">
        <v>170</v>
      </c>
      <c r="C65" s="385" t="s">
        <v>38</v>
      </c>
      <c r="D65" s="385">
        <v>45</v>
      </c>
      <c r="E65" s="385">
        <v>13</v>
      </c>
      <c r="F65" s="385">
        <v>30</v>
      </c>
      <c r="G65" s="385">
        <v>2</v>
      </c>
    </row>
    <row r="66" spans="1:7" ht="17.25" thickBot="1" x14ac:dyDescent="0.3">
      <c r="A66" s="402" t="s">
        <v>101</v>
      </c>
      <c r="B66" s="403" t="s">
        <v>102</v>
      </c>
      <c r="C66" s="404" t="s">
        <v>38</v>
      </c>
      <c r="D66" s="404">
        <v>45</v>
      </c>
      <c r="E66" s="404">
        <v>13</v>
      </c>
      <c r="F66" s="404">
        <v>30</v>
      </c>
      <c r="G66" s="404">
        <v>2</v>
      </c>
    </row>
    <row r="67" spans="1:7" ht="17.25" thickBot="1" x14ac:dyDescent="0.3">
      <c r="A67" s="390" t="s">
        <v>166</v>
      </c>
      <c r="B67" s="389" t="s">
        <v>102</v>
      </c>
      <c r="C67" s="385" t="s">
        <v>38</v>
      </c>
      <c r="D67" s="385">
        <v>45</v>
      </c>
      <c r="E67" s="385">
        <v>13</v>
      </c>
      <c r="F67" s="385">
        <v>30</v>
      </c>
      <c r="G67" s="385">
        <v>2</v>
      </c>
    </row>
    <row r="68" spans="1:7" ht="17.25" thickBot="1" x14ac:dyDescent="0.3">
      <c r="A68" s="402" t="s">
        <v>74</v>
      </c>
      <c r="B68" s="403" t="s">
        <v>75</v>
      </c>
      <c r="C68" s="404" t="s">
        <v>19</v>
      </c>
      <c r="D68" s="404">
        <v>60</v>
      </c>
      <c r="E68" s="404"/>
      <c r="F68" s="404">
        <v>58</v>
      </c>
      <c r="G68" s="404">
        <v>2</v>
      </c>
    </row>
    <row r="69" spans="1:7" ht="17.25" thickBot="1" x14ac:dyDescent="0.3">
      <c r="A69" s="390" t="s">
        <v>157</v>
      </c>
      <c r="B69" s="389" t="s">
        <v>75</v>
      </c>
      <c r="C69" s="385" t="s">
        <v>87</v>
      </c>
      <c r="D69" s="385">
        <v>60</v>
      </c>
      <c r="E69" s="385">
        <v>28</v>
      </c>
      <c r="F69" s="385">
        <v>30</v>
      </c>
      <c r="G69" s="385">
        <v>2</v>
      </c>
    </row>
    <row r="70" spans="1:7" ht="16.5" thickBot="1" x14ac:dyDescent="0.3">
      <c r="A70" s="392" t="s">
        <v>477</v>
      </c>
      <c r="B70" s="393" t="s">
        <v>478</v>
      </c>
      <c r="C70" s="394" t="s">
        <v>19</v>
      </c>
      <c r="D70" s="394">
        <v>60</v>
      </c>
      <c r="E70" s="394"/>
      <c r="F70" s="394">
        <v>58</v>
      </c>
      <c r="G70" s="394">
        <v>2</v>
      </c>
    </row>
    <row r="71" spans="1:7" ht="17.25" thickBot="1" x14ac:dyDescent="0.3">
      <c r="A71" s="402" t="s">
        <v>99</v>
      </c>
      <c r="B71" s="403" t="s">
        <v>100</v>
      </c>
      <c r="C71" s="404" t="s">
        <v>38</v>
      </c>
      <c r="D71" s="404">
        <v>45</v>
      </c>
      <c r="E71" s="404">
        <v>13</v>
      </c>
      <c r="F71" s="404">
        <v>30</v>
      </c>
      <c r="G71" s="404">
        <v>2</v>
      </c>
    </row>
    <row r="72" spans="1:7" ht="17.25" thickBot="1" x14ac:dyDescent="0.3">
      <c r="A72" s="390" t="s">
        <v>165</v>
      </c>
      <c r="B72" s="389" t="s">
        <v>100</v>
      </c>
      <c r="C72" s="385" t="s">
        <v>38</v>
      </c>
      <c r="D72" s="385">
        <v>45</v>
      </c>
      <c r="E72" s="385">
        <v>13</v>
      </c>
      <c r="F72" s="385">
        <v>30</v>
      </c>
      <c r="G72" s="385">
        <v>2</v>
      </c>
    </row>
    <row r="73" spans="1:7" ht="16.5" thickBot="1" x14ac:dyDescent="0.3">
      <c r="A73" s="392" t="s">
        <v>487</v>
      </c>
      <c r="B73" s="393" t="s">
        <v>488</v>
      </c>
      <c r="C73" s="394" t="s">
        <v>38</v>
      </c>
      <c r="D73" s="394">
        <v>45</v>
      </c>
      <c r="E73" s="394">
        <v>13</v>
      </c>
      <c r="F73" s="394">
        <v>30</v>
      </c>
      <c r="G73" s="394">
        <v>2</v>
      </c>
    </row>
    <row r="74" spans="1:7" ht="17.25" thickBot="1" x14ac:dyDescent="0.3">
      <c r="A74" s="388" t="s">
        <v>144</v>
      </c>
      <c r="B74" s="389" t="s">
        <v>145</v>
      </c>
      <c r="C74" s="385" t="s">
        <v>87</v>
      </c>
      <c r="D74" s="385">
        <v>60</v>
      </c>
      <c r="E74" s="385">
        <v>28</v>
      </c>
      <c r="F74" s="385">
        <v>30</v>
      </c>
      <c r="G74" s="385">
        <v>2</v>
      </c>
    </row>
    <row r="75" spans="1:7" ht="33.75" customHeight="1" thickBot="1" x14ac:dyDescent="0.3">
      <c r="A75" s="396" t="s">
        <v>482</v>
      </c>
      <c r="B75" s="397" t="s">
        <v>86</v>
      </c>
      <c r="C75" s="394" t="s">
        <v>19</v>
      </c>
      <c r="D75" s="398">
        <v>60</v>
      </c>
      <c r="E75" s="398">
        <v>26</v>
      </c>
      <c r="F75" s="398">
        <v>30</v>
      </c>
      <c r="G75" s="399">
        <v>4</v>
      </c>
    </row>
    <row r="76" spans="1:7" ht="17.25" thickBot="1" x14ac:dyDescent="0.3">
      <c r="A76" s="390" t="s">
        <v>546</v>
      </c>
      <c r="B76" s="382" t="s">
        <v>547</v>
      </c>
      <c r="C76" s="386" t="s">
        <v>90</v>
      </c>
      <c r="D76" s="385">
        <v>180</v>
      </c>
      <c r="E76" s="383"/>
      <c r="F76" s="385">
        <v>176</v>
      </c>
      <c r="G76" s="383">
        <v>4</v>
      </c>
    </row>
    <row r="77" spans="1:7" ht="33.75" customHeight="1" thickBot="1" x14ac:dyDescent="0.3">
      <c r="A77" s="402" t="s">
        <v>85</v>
      </c>
      <c r="B77" s="403" t="s">
        <v>541</v>
      </c>
      <c r="C77" s="405" t="s">
        <v>542</v>
      </c>
      <c r="D77" s="405">
        <v>180</v>
      </c>
      <c r="E77" s="405">
        <v>26</v>
      </c>
      <c r="F77" s="405">
        <v>150</v>
      </c>
      <c r="G77" s="404">
        <v>4</v>
      </c>
    </row>
    <row r="78" spans="1:7" ht="17.25" thickBot="1" x14ac:dyDescent="0.3">
      <c r="A78" s="390" t="s">
        <v>152</v>
      </c>
      <c r="B78" s="389" t="s">
        <v>53</v>
      </c>
      <c r="C78" s="385" t="s">
        <v>38</v>
      </c>
      <c r="D78" s="385">
        <v>45</v>
      </c>
      <c r="E78" s="385">
        <v>13</v>
      </c>
      <c r="F78" s="385">
        <v>30</v>
      </c>
      <c r="G78" s="385">
        <v>2</v>
      </c>
    </row>
    <row r="79" spans="1:7" ht="17.25" thickBot="1" x14ac:dyDescent="0.3">
      <c r="A79" s="402" t="s">
        <v>52</v>
      </c>
      <c r="B79" s="403" t="s">
        <v>53</v>
      </c>
      <c r="C79" s="404" t="s">
        <v>16</v>
      </c>
      <c r="D79" s="404">
        <v>30</v>
      </c>
      <c r="E79" s="404">
        <v>28</v>
      </c>
      <c r="F79" s="404"/>
      <c r="G79" s="404">
        <v>2</v>
      </c>
    </row>
    <row r="80" spans="1:7" ht="17.25" thickBot="1" x14ac:dyDescent="0.3">
      <c r="A80" s="402" t="s">
        <v>60</v>
      </c>
      <c r="B80" s="403" t="s">
        <v>61</v>
      </c>
      <c r="C80" s="404" t="s">
        <v>38</v>
      </c>
      <c r="D80" s="404">
        <v>45</v>
      </c>
      <c r="E80" s="404">
        <v>13</v>
      </c>
      <c r="F80" s="404">
        <v>30</v>
      </c>
      <c r="G80" s="404">
        <v>2</v>
      </c>
    </row>
    <row r="81" spans="1:7" ht="17.25" thickBot="1" x14ac:dyDescent="0.3">
      <c r="A81" s="390" t="s">
        <v>156</v>
      </c>
      <c r="B81" s="391" t="s">
        <v>61</v>
      </c>
      <c r="C81" s="385" t="s">
        <v>38</v>
      </c>
      <c r="D81" s="385">
        <v>45</v>
      </c>
      <c r="E81" s="385">
        <v>13</v>
      </c>
      <c r="F81" s="385">
        <v>30</v>
      </c>
      <c r="G81" s="385">
        <v>2</v>
      </c>
    </row>
    <row r="82" spans="1:7" ht="17.25" thickBot="1" x14ac:dyDescent="0.3">
      <c r="A82" s="402" t="s">
        <v>68</v>
      </c>
      <c r="B82" s="403" t="s">
        <v>69</v>
      </c>
      <c r="C82" s="404" t="s">
        <v>38</v>
      </c>
      <c r="D82" s="404">
        <v>45</v>
      </c>
      <c r="E82" s="404">
        <v>13</v>
      </c>
      <c r="F82" s="404">
        <v>30</v>
      </c>
      <c r="G82" s="404">
        <v>2</v>
      </c>
    </row>
    <row r="83" spans="1:7" ht="16.5" thickBot="1" x14ac:dyDescent="0.3">
      <c r="A83" s="392" t="s">
        <v>470</v>
      </c>
      <c r="B83" s="393" t="s">
        <v>471</v>
      </c>
      <c r="C83" s="394" t="s">
        <v>19</v>
      </c>
      <c r="D83" s="394">
        <v>60</v>
      </c>
      <c r="E83" s="394"/>
      <c r="F83" s="394">
        <v>58</v>
      </c>
      <c r="G83" s="394">
        <v>2</v>
      </c>
    </row>
    <row r="84" spans="1:7" ht="15.75" thickBot="1" x14ac:dyDescent="0.3">
      <c r="A84" s="434"/>
      <c r="B84" s="439"/>
      <c r="C84" s="439"/>
      <c r="D84" s="439"/>
      <c r="E84" s="439"/>
      <c r="F84" s="439"/>
      <c r="G84" s="439"/>
    </row>
    <row r="85" spans="1:7" ht="15.75" thickBot="1" x14ac:dyDescent="0.3">
      <c r="A85" s="434"/>
      <c r="B85" s="439"/>
      <c r="C85" s="439"/>
      <c r="D85" s="439"/>
      <c r="E85" s="439"/>
      <c r="F85" s="439"/>
      <c r="G85" s="439"/>
    </row>
    <row r="86" spans="1:7" ht="15.75" thickBot="1" x14ac:dyDescent="0.3">
      <c r="A86" s="434"/>
      <c r="B86" s="439"/>
      <c r="C86" s="439"/>
      <c r="D86" s="439"/>
      <c r="E86" s="439"/>
      <c r="F86" s="439"/>
      <c r="G86" s="439"/>
    </row>
    <row r="87" spans="1:7" ht="15.75" thickBot="1" x14ac:dyDescent="0.3">
      <c r="A87" s="434"/>
      <c r="B87" s="439"/>
      <c r="C87" s="439"/>
      <c r="D87" s="439"/>
      <c r="E87" s="439"/>
      <c r="F87" s="439"/>
      <c r="G87" s="439"/>
    </row>
    <row r="88" spans="1:7" ht="15.75" thickBot="1" x14ac:dyDescent="0.3">
      <c r="A88" s="434"/>
      <c r="B88" s="439"/>
      <c r="C88" s="439"/>
      <c r="D88" s="439"/>
      <c r="E88" s="439"/>
      <c r="F88" s="439"/>
      <c r="G88" s="439"/>
    </row>
  </sheetData>
  <sortState ref="A1:G110">
    <sortCondition ref="B1:B110"/>
    <sortCondition ref="C1:C110"/>
    <sortCondition ref="D1:D110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6"/>
  <sheetViews>
    <sheetView zoomScale="98" zoomScaleNormal="98" workbookViewId="0">
      <selection activeCell="A20" sqref="A20:XFD20"/>
    </sheetView>
  </sheetViews>
  <sheetFormatPr defaultRowHeight="15" x14ac:dyDescent="0.25"/>
  <cols>
    <col min="1" max="1" width="17.85546875" customWidth="1"/>
    <col min="2" max="2" width="27.140625" customWidth="1"/>
    <col min="3" max="7" width="16.140625" customWidth="1"/>
  </cols>
  <sheetData>
    <row r="1" spans="1:9" ht="30" customHeight="1" thickBot="1" x14ac:dyDescent="0.3">
      <c r="A1" s="447" t="s">
        <v>361</v>
      </c>
      <c r="B1" s="451" t="s">
        <v>548</v>
      </c>
      <c r="C1" s="456" t="s">
        <v>43</v>
      </c>
      <c r="D1" s="456">
        <v>45</v>
      </c>
      <c r="E1" s="456">
        <v>13</v>
      </c>
      <c r="F1" s="456">
        <v>30</v>
      </c>
      <c r="G1" s="456">
        <v>2</v>
      </c>
      <c r="I1" s="370">
        <v>2</v>
      </c>
    </row>
    <row r="2" spans="1:9" ht="30" customHeight="1" thickBot="1" x14ac:dyDescent="0.3">
      <c r="A2" s="463" t="s">
        <v>418</v>
      </c>
      <c r="B2" s="371" t="s">
        <v>362</v>
      </c>
      <c r="C2" s="469" t="s">
        <v>87</v>
      </c>
      <c r="D2" s="469">
        <v>60</v>
      </c>
      <c r="E2" s="469">
        <v>28</v>
      </c>
      <c r="F2" s="469">
        <v>30</v>
      </c>
      <c r="G2" s="469">
        <v>2</v>
      </c>
      <c r="H2" s="374">
        <v>2</v>
      </c>
    </row>
    <row r="3" spans="1:9" ht="30" customHeight="1" thickBot="1" x14ac:dyDescent="0.3">
      <c r="A3" s="447" t="s">
        <v>379</v>
      </c>
      <c r="B3" s="451" t="s">
        <v>380</v>
      </c>
      <c r="C3" s="456" t="s">
        <v>38</v>
      </c>
      <c r="D3" s="456">
        <v>45</v>
      </c>
      <c r="E3" s="456">
        <v>13</v>
      </c>
      <c r="F3" s="456">
        <v>30</v>
      </c>
      <c r="G3" s="456">
        <v>2</v>
      </c>
      <c r="H3" s="373">
        <v>2</v>
      </c>
    </row>
    <row r="4" spans="1:9" ht="30" customHeight="1" thickBot="1" x14ac:dyDescent="0.3">
      <c r="A4" s="408" t="s">
        <v>500</v>
      </c>
      <c r="B4" s="410" t="s">
        <v>380</v>
      </c>
      <c r="C4" s="411" t="s">
        <v>87</v>
      </c>
      <c r="D4" s="411">
        <v>60</v>
      </c>
      <c r="E4" s="411">
        <v>28</v>
      </c>
      <c r="F4" s="411">
        <v>30</v>
      </c>
      <c r="G4" s="411">
        <v>2</v>
      </c>
      <c r="H4" s="374">
        <v>2</v>
      </c>
    </row>
    <row r="5" spans="1:9" ht="30" customHeight="1" thickBot="1" x14ac:dyDescent="0.3">
      <c r="A5" s="447" t="s">
        <v>381</v>
      </c>
      <c r="B5" s="451" t="s">
        <v>382</v>
      </c>
      <c r="C5" s="456" t="s">
        <v>38</v>
      </c>
      <c r="D5" s="456">
        <v>45</v>
      </c>
      <c r="E5" s="456">
        <v>13</v>
      </c>
      <c r="F5" s="456">
        <v>30</v>
      </c>
      <c r="G5" s="456">
        <v>2</v>
      </c>
      <c r="H5" s="374">
        <v>2</v>
      </c>
    </row>
    <row r="6" spans="1:9" ht="30" customHeight="1" thickBot="1" x14ac:dyDescent="0.3">
      <c r="A6" s="408" t="s">
        <v>501</v>
      </c>
      <c r="B6" s="410" t="s">
        <v>382</v>
      </c>
      <c r="C6" s="411" t="s">
        <v>87</v>
      </c>
      <c r="D6" s="411">
        <v>60</v>
      </c>
      <c r="E6" s="411">
        <v>28</v>
      </c>
      <c r="F6" s="411">
        <v>30</v>
      </c>
      <c r="G6" s="411">
        <v>2</v>
      </c>
      <c r="H6" s="374">
        <v>2</v>
      </c>
    </row>
    <row r="7" spans="1:9" ht="30" customHeight="1" thickBot="1" x14ac:dyDescent="0.3">
      <c r="A7" s="408" t="s">
        <v>502</v>
      </c>
      <c r="B7" s="412" t="s">
        <v>404</v>
      </c>
      <c r="C7" s="409" t="s">
        <v>38</v>
      </c>
      <c r="D7" s="411">
        <v>45</v>
      </c>
      <c r="E7" s="411">
        <v>13</v>
      </c>
      <c r="F7" s="411">
        <v>30</v>
      </c>
      <c r="G7" s="411">
        <v>2</v>
      </c>
      <c r="H7" s="375">
        <v>2</v>
      </c>
    </row>
    <row r="8" spans="1:9" ht="30" customHeight="1" thickBot="1" x14ac:dyDescent="0.3">
      <c r="A8" s="447" t="s">
        <v>405</v>
      </c>
      <c r="B8" s="453" t="s">
        <v>404</v>
      </c>
      <c r="C8" s="456" t="s">
        <v>38</v>
      </c>
      <c r="D8" s="456">
        <v>45</v>
      </c>
      <c r="E8" s="456">
        <v>13</v>
      </c>
      <c r="F8" s="456">
        <v>30</v>
      </c>
      <c r="G8" s="456">
        <v>2</v>
      </c>
      <c r="H8" s="375">
        <v>2</v>
      </c>
    </row>
    <row r="9" spans="1:9" ht="30" customHeight="1" thickBot="1" x14ac:dyDescent="0.3">
      <c r="A9" s="408" t="s">
        <v>510</v>
      </c>
      <c r="B9" s="410" t="s">
        <v>406</v>
      </c>
      <c r="C9" s="411" t="s">
        <v>38</v>
      </c>
      <c r="D9" s="411">
        <v>45</v>
      </c>
      <c r="E9" s="411">
        <v>13</v>
      </c>
      <c r="F9" s="411">
        <v>30</v>
      </c>
      <c r="G9" s="411">
        <v>2</v>
      </c>
      <c r="H9" s="375">
        <v>2</v>
      </c>
    </row>
    <row r="10" spans="1:9" ht="30" customHeight="1" thickBot="1" x14ac:dyDescent="0.3">
      <c r="A10" s="447" t="s">
        <v>407</v>
      </c>
      <c r="B10" s="451" t="s">
        <v>406</v>
      </c>
      <c r="C10" s="456" t="s">
        <v>38</v>
      </c>
      <c r="D10" s="456">
        <v>45</v>
      </c>
      <c r="E10" s="456">
        <v>13</v>
      </c>
      <c r="F10" s="456">
        <v>30</v>
      </c>
      <c r="G10" s="456">
        <v>2</v>
      </c>
      <c r="H10" s="375">
        <v>2</v>
      </c>
    </row>
    <row r="11" spans="1:9" ht="30" customHeight="1" thickBot="1" x14ac:dyDescent="0.3">
      <c r="A11" s="463" t="s">
        <v>438</v>
      </c>
      <c r="B11" s="371" t="s">
        <v>406</v>
      </c>
      <c r="C11" s="469" t="s">
        <v>38</v>
      </c>
      <c r="D11" s="469">
        <v>45</v>
      </c>
      <c r="E11" s="469">
        <v>13</v>
      </c>
      <c r="F11" s="469">
        <v>30</v>
      </c>
      <c r="G11" s="469">
        <v>2</v>
      </c>
      <c r="H11" s="375">
        <v>2</v>
      </c>
    </row>
    <row r="12" spans="1:9" ht="30" customHeight="1" thickBot="1" x14ac:dyDescent="0.3">
      <c r="A12" s="463" t="s">
        <v>436</v>
      </c>
      <c r="B12" s="371" t="s">
        <v>437</v>
      </c>
      <c r="C12" s="469" t="s">
        <v>38</v>
      </c>
      <c r="D12" s="469">
        <v>45</v>
      </c>
      <c r="E12" s="469">
        <v>13</v>
      </c>
      <c r="F12" s="469">
        <v>30</v>
      </c>
      <c r="G12" s="469">
        <v>2</v>
      </c>
      <c r="I12" s="375">
        <v>2</v>
      </c>
    </row>
    <row r="13" spans="1:9" ht="30" customHeight="1" thickBot="1" x14ac:dyDescent="0.3">
      <c r="A13" s="447" t="s">
        <v>385</v>
      </c>
      <c r="B13" s="451" t="s">
        <v>386</v>
      </c>
      <c r="C13" s="456" t="s">
        <v>82</v>
      </c>
      <c r="D13" s="456">
        <v>45</v>
      </c>
      <c r="E13" s="456"/>
      <c r="F13" s="456">
        <v>43</v>
      </c>
      <c r="G13" s="456">
        <v>2</v>
      </c>
      <c r="H13" s="375">
        <v>4</v>
      </c>
      <c r="I13" s="66"/>
    </row>
    <row r="14" spans="1:9" ht="30" customHeight="1" thickBot="1" x14ac:dyDescent="0.3">
      <c r="A14" s="408" t="s">
        <v>504</v>
      </c>
      <c r="B14" s="410" t="s">
        <v>388</v>
      </c>
      <c r="C14" s="409" t="s">
        <v>82</v>
      </c>
      <c r="D14" s="409">
        <v>45</v>
      </c>
      <c r="E14" s="409"/>
      <c r="F14" s="409">
        <v>43</v>
      </c>
      <c r="G14" s="409">
        <v>2</v>
      </c>
      <c r="H14" s="106">
        <v>2</v>
      </c>
    </row>
    <row r="15" spans="1:9" ht="30" customHeight="1" thickBot="1" x14ac:dyDescent="0.3">
      <c r="A15" s="447" t="s">
        <v>387</v>
      </c>
      <c r="B15" s="451" t="s">
        <v>388</v>
      </c>
      <c r="C15" s="456" t="s">
        <v>82</v>
      </c>
      <c r="D15" s="456">
        <v>45</v>
      </c>
      <c r="E15" s="456"/>
      <c r="F15" s="456">
        <v>43</v>
      </c>
      <c r="G15" s="456">
        <v>2</v>
      </c>
      <c r="H15" s="106">
        <v>2</v>
      </c>
    </row>
    <row r="16" spans="1:9" ht="30" customHeight="1" thickBot="1" x14ac:dyDescent="0.3">
      <c r="A16" s="463" t="s">
        <v>430</v>
      </c>
      <c r="B16" s="371" t="s">
        <v>160</v>
      </c>
      <c r="C16" s="469" t="s">
        <v>82</v>
      </c>
      <c r="D16" s="469">
        <v>45</v>
      </c>
      <c r="E16" s="469"/>
      <c r="F16" s="469">
        <v>43</v>
      </c>
      <c r="G16" s="469">
        <v>2</v>
      </c>
    </row>
    <row r="17" spans="1:7" ht="30" customHeight="1" thickBot="1" x14ac:dyDescent="0.3">
      <c r="A17" s="447" t="s">
        <v>373</v>
      </c>
      <c r="B17" s="453" t="s">
        <v>51</v>
      </c>
      <c r="C17" s="456" t="s">
        <v>38</v>
      </c>
      <c r="D17" s="456">
        <v>45</v>
      </c>
      <c r="E17" s="456">
        <v>13</v>
      </c>
      <c r="F17" s="456">
        <v>30</v>
      </c>
      <c r="G17" s="456">
        <v>2</v>
      </c>
    </row>
    <row r="18" spans="1:7" ht="30" customHeight="1" thickBot="1" x14ac:dyDescent="0.3">
      <c r="A18" s="447" t="s">
        <v>374</v>
      </c>
      <c r="B18" s="453" t="s">
        <v>59</v>
      </c>
      <c r="C18" s="456" t="s">
        <v>38</v>
      </c>
      <c r="D18" s="456">
        <v>45</v>
      </c>
      <c r="E18" s="456">
        <v>13</v>
      </c>
      <c r="F18" s="456">
        <v>30</v>
      </c>
      <c r="G18" s="456">
        <v>2</v>
      </c>
    </row>
    <row r="19" spans="1:7" ht="30" customHeight="1" thickBot="1" x14ac:dyDescent="0.3">
      <c r="A19" s="447" t="s">
        <v>375</v>
      </c>
      <c r="B19" s="453" t="s">
        <v>67</v>
      </c>
      <c r="C19" s="456" t="s">
        <v>38</v>
      </c>
      <c r="D19" s="456">
        <v>45</v>
      </c>
      <c r="E19" s="456">
        <v>13</v>
      </c>
      <c r="F19" s="456">
        <v>30</v>
      </c>
      <c r="G19" s="456">
        <v>2</v>
      </c>
    </row>
    <row r="20" spans="1:7" ht="16.5" x14ac:dyDescent="0.25">
      <c r="A20" s="462" t="s">
        <v>498</v>
      </c>
      <c r="B20" s="465" t="s">
        <v>67</v>
      </c>
      <c r="C20" s="468" t="s">
        <v>87</v>
      </c>
      <c r="D20" s="470">
        <v>60</v>
      </c>
      <c r="E20" s="470">
        <v>28</v>
      </c>
      <c r="F20" s="470">
        <v>30</v>
      </c>
      <c r="G20" s="470">
        <v>2</v>
      </c>
    </row>
    <row r="21" spans="1:7" ht="16.5" x14ac:dyDescent="0.25">
      <c r="A21" s="449" t="s">
        <v>424</v>
      </c>
      <c r="B21" s="449" t="s">
        <v>425</v>
      </c>
      <c r="C21" s="459" t="s">
        <v>87</v>
      </c>
      <c r="D21" s="459">
        <v>60</v>
      </c>
      <c r="E21" s="459">
        <v>28</v>
      </c>
      <c r="F21" s="459">
        <v>30</v>
      </c>
      <c r="G21" s="459">
        <v>2</v>
      </c>
    </row>
    <row r="22" spans="1:7" ht="16.5" x14ac:dyDescent="0.25">
      <c r="A22" s="449" t="s">
        <v>426</v>
      </c>
      <c r="B22" s="449" t="s">
        <v>427</v>
      </c>
      <c r="C22" s="459" t="s">
        <v>38</v>
      </c>
      <c r="D22" s="459">
        <v>45</v>
      </c>
      <c r="E22" s="459">
        <v>13</v>
      </c>
      <c r="F22" s="459">
        <v>30</v>
      </c>
      <c r="G22" s="459">
        <v>2</v>
      </c>
    </row>
    <row r="23" spans="1:7" ht="17.25" thickBot="1" x14ac:dyDescent="0.3">
      <c r="A23" s="416" t="s">
        <v>401</v>
      </c>
      <c r="B23" s="414" t="s">
        <v>400</v>
      </c>
      <c r="C23" s="415" t="s">
        <v>38</v>
      </c>
      <c r="D23" s="415">
        <v>45</v>
      </c>
      <c r="E23" s="415">
        <v>13</v>
      </c>
      <c r="F23" s="415">
        <v>30</v>
      </c>
      <c r="G23" s="415">
        <v>2</v>
      </c>
    </row>
    <row r="24" spans="1:7" ht="17.25" thickBot="1" x14ac:dyDescent="0.3">
      <c r="A24" s="293" t="s">
        <v>434</v>
      </c>
      <c r="B24" s="2" t="s">
        <v>400</v>
      </c>
      <c r="C24" s="3" t="s">
        <v>38</v>
      </c>
      <c r="D24" s="3">
        <v>45</v>
      </c>
      <c r="E24" s="3">
        <v>13</v>
      </c>
      <c r="F24" s="3">
        <v>30</v>
      </c>
      <c r="G24" s="3">
        <v>2</v>
      </c>
    </row>
    <row r="25" spans="1:7" ht="33.75" thickBot="1" x14ac:dyDescent="0.3">
      <c r="A25" s="421" t="s">
        <v>511</v>
      </c>
      <c r="B25" s="272" t="s">
        <v>455</v>
      </c>
      <c r="C25" s="197" t="s">
        <v>38</v>
      </c>
      <c r="D25" s="197">
        <v>45</v>
      </c>
      <c r="E25" s="197">
        <v>13</v>
      </c>
      <c r="F25" s="197">
        <v>30</v>
      </c>
      <c r="G25" s="197">
        <v>2</v>
      </c>
    </row>
    <row r="26" spans="1:7" ht="33.75" thickBot="1" x14ac:dyDescent="0.3">
      <c r="A26" s="416" t="s">
        <v>454</v>
      </c>
      <c r="B26" s="414" t="s">
        <v>455</v>
      </c>
      <c r="C26" s="415" t="s">
        <v>38</v>
      </c>
      <c r="D26" s="415">
        <v>45</v>
      </c>
      <c r="E26" s="415">
        <v>13</v>
      </c>
      <c r="F26" s="415">
        <v>30</v>
      </c>
      <c r="G26" s="415">
        <v>2</v>
      </c>
    </row>
    <row r="27" spans="1:7" ht="25.5" customHeight="1" thickBot="1" x14ac:dyDescent="0.3">
      <c r="A27" s="421" t="s">
        <v>495</v>
      </c>
      <c r="B27" s="454" t="s">
        <v>366</v>
      </c>
      <c r="C27" s="457" t="s">
        <v>38</v>
      </c>
      <c r="D27" s="457">
        <v>45</v>
      </c>
      <c r="E27" s="457">
        <v>13</v>
      </c>
      <c r="F27" s="457">
        <v>30</v>
      </c>
      <c r="G27" s="457">
        <v>2</v>
      </c>
    </row>
    <row r="28" spans="1:7" ht="25.5" customHeight="1" thickBot="1" x14ac:dyDescent="0.3">
      <c r="A28" s="416" t="s">
        <v>365</v>
      </c>
      <c r="B28" s="417" t="s">
        <v>366</v>
      </c>
      <c r="C28" s="415" t="s">
        <v>16</v>
      </c>
      <c r="D28" s="415">
        <v>30</v>
      </c>
      <c r="E28" s="415">
        <v>28</v>
      </c>
      <c r="F28" s="415"/>
      <c r="G28" s="415">
        <v>2</v>
      </c>
    </row>
    <row r="29" spans="1:7" ht="25.5" customHeight="1" thickBot="1" x14ac:dyDescent="0.3">
      <c r="A29" s="416" t="s">
        <v>367</v>
      </c>
      <c r="B29" s="417" t="s">
        <v>47</v>
      </c>
      <c r="C29" s="415" t="s">
        <v>38</v>
      </c>
      <c r="D29" s="415">
        <v>45</v>
      </c>
      <c r="E29" s="415">
        <v>13</v>
      </c>
      <c r="F29" s="415">
        <v>30</v>
      </c>
      <c r="G29" s="415">
        <v>2</v>
      </c>
    </row>
    <row r="30" spans="1:7" ht="25.5" customHeight="1" thickBot="1" x14ac:dyDescent="0.3">
      <c r="A30" s="293" t="s">
        <v>420</v>
      </c>
      <c r="B30" s="2" t="s">
        <v>47</v>
      </c>
      <c r="C30" s="3" t="s">
        <v>87</v>
      </c>
      <c r="D30" s="3">
        <v>60</v>
      </c>
      <c r="E30" s="3">
        <v>28</v>
      </c>
      <c r="F30" s="3">
        <v>30</v>
      </c>
      <c r="G30" s="3">
        <v>2</v>
      </c>
    </row>
    <row r="31" spans="1:7" ht="25.5" customHeight="1" thickBot="1" x14ac:dyDescent="0.3">
      <c r="A31" s="416" t="s">
        <v>368</v>
      </c>
      <c r="B31" s="417" t="s">
        <v>55</v>
      </c>
      <c r="C31" s="415" t="s">
        <v>38</v>
      </c>
      <c r="D31" s="415">
        <v>45</v>
      </c>
      <c r="E31" s="415">
        <v>13</v>
      </c>
      <c r="F31" s="415">
        <v>30</v>
      </c>
      <c r="G31" s="415">
        <v>2</v>
      </c>
    </row>
    <row r="32" spans="1:7" ht="25.5" customHeight="1" thickBot="1" x14ac:dyDescent="0.3">
      <c r="A32" s="293" t="s">
        <v>421</v>
      </c>
      <c r="B32" s="2" t="s">
        <v>55</v>
      </c>
      <c r="C32" s="3" t="s">
        <v>38</v>
      </c>
      <c r="D32" s="3">
        <v>45</v>
      </c>
      <c r="E32" s="3">
        <v>13</v>
      </c>
      <c r="F32" s="3">
        <v>30</v>
      </c>
      <c r="G32" s="3">
        <v>2</v>
      </c>
    </row>
    <row r="33" spans="1:7" ht="25.5" customHeight="1" thickBot="1" x14ac:dyDescent="0.3">
      <c r="A33" s="416" t="s">
        <v>369</v>
      </c>
      <c r="B33" s="417" t="s">
        <v>63</v>
      </c>
      <c r="C33" s="415" t="s">
        <v>38</v>
      </c>
      <c r="D33" s="415">
        <v>45</v>
      </c>
      <c r="E33" s="415">
        <v>13</v>
      </c>
      <c r="F33" s="415">
        <v>30</v>
      </c>
      <c r="G33" s="415">
        <v>2</v>
      </c>
    </row>
    <row r="34" spans="1:7" ht="25.5" customHeight="1" thickBot="1" x14ac:dyDescent="0.3">
      <c r="A34" s="421" t="s">
        <v>496</v>
      </c>
      <c r="B34" s="454" t="s">
        <v>63</v>
      </c>
      <c r="C34" s="457" t="s">
        <v>87</v>
      </c>
      <c r="D34" s="457">
        <v>60</v>
      </c>
      <c r="E34" s="457">
        <v>28</v>
      </c>
      <c r="F34" s="457">
        <v>30</v>
      </c>
      <c r="G34" s="457">
        <v>2</v>
      </c>
    </row>
    <row r="35" spans="1:7" ht="25.5" customHeight="1" thickBot="1" x14ac:dyDescent="0.3">
      <c r="A35" s="416" t="s">
        <v>359</v>
      </c>
      <c r="B35" s="414" t="s">
        <v>196</v>
      </c>
      <c r="C35" s="415" t="s">
        <v>38</v>
      </c>
      <c r="D35" s="415">
        <v>45</v>
      </c>
      <c r="E35" s="415">
        <v>13</v>
      </c>
      <c r="F35" s="415">
        <v>30</v>
      </c>
      <c r="G35" s="415">
        <v>2</v>
      </c>
    </row>
    <row r="36" spans="1:7" ht="25.5" customHeight="1" thickBot="1" x14ac:dyDescent="0.3">
      <c r="A36" s="293" t="s">
        <v>416</v>
      </c>
      <c r="B36" s="2" t="s">
        <v>196</v>
      </c>
      <c r="C36" s="3" t="s">
        <v>87</v>
      </c>
      <c r="D36" s="3">
        <v>60</v>
      </c>
      <c r="E36" s="3">
        <v>28</v>
      </c>
      <c r="F36" s="3">
        <v>30</v>
      </c>
      <c r="G36" s="3">
        <v>2</v>
      </c>
    </row>
    <row r="37" spans="1:7" ht="25.5" customHeight="1" thickBot="1" x14ac:dyDescent="0.3">
      <c r="A37" s="416" t="s">
        <v>360</v>
      </c>
      <c r="B37" s="414" t="s">
        <v>203</v>
      </c>
      <c r="C37" s="415" t="s">
        <v>38</v>
      </c>
      <c r="D37" s="415">
        <v>45</v>
      </c>
      <c r="E37" s="415">
        <v>13</v>
      </c>
      <c r="F37" s="415">
        <v>30</v>
      </c>
      <c r="G37" s="415">
        <v>2</v>
      </c>
    </row>
    <row r="38" spans="1:7" ht="25.5" customHeight="1" thickBot="1" x14ac:dyDescent="0.3">
      <c r="A38" s="421" t="s">
        <v>494</v>
      </c>
      <c r="B38" s="454" t="s">
        <v>203</v>
      </c>
      <c r="C38" s="457" t="s">
        <v>87</v>
      </c>
      <c r="D38" s="457">
        <v>60</v>
      </c>
      <c r="E38" s="457">
        <v>28</v>
      </c>
      <c r="F38" s="457">
        <v>30</v>
      </c>
      <c r="G38" s="457">
        <v>2</v>
      </c>
    </row>
    <row r="39" spans="1:7" ht="25.5" customHeight="1" thickBot="1" x14ac:dyDescent="0.3">
      <c r="A39" s="293" t="s">
        <v>417</v>
      </c>
      <c r="B39" s="2" t="s">
        <v>203</v>
      </c>
      <c r="C39" s="3" t="s">
        <v>87</v>
      </c>
      <c r="D39" s="3">
        <v>60</v>
      </c>
      <c r="E39" s="3">
        <v>28</v>
      </c>
      <c r="F39" s="3">
        <v>30</v>
      </c>
      <c r="G39" s="3">
        <v>2</v>
      </c>
    </row>
    <row r="40" spans="1:7" ht="25.5" customHeight="1" thickBot="1" x14ac:dyDescent="0.3">
      <c r="A40" s="416" t="s">
        <v>370</v>
      </c>
      <c r="B40" s="417" t="s">
        <v>49</v>
      </c>
      <c r="C40" s="415" t="s">
        <v>38</v>
      </c>
      <c r="D40" s="415">
        <v>45</v>
      </c>
      <c r="E40" s="415">
        <v>13</v>
      </c>
      <c r="F40" s="415">
        <v>30</v>
      </c>
      <c r="G40" s="415">
        <v>2</v>
      </c>
    </row>
    <row r="41" spans="1:7" ht="25.5" customHeight="1" thickBot="1" x14ac:dyDescent="0.3">
      <c r="A41" s="293" t="s">
        <v>422</v>
      </c>
      <c r="B41" s="2" t="s">
        <v>49</v>
      </c>
      <c r="C41" s="3" t="s">
        <v>87</v>
      </c>
      <c r="D41" s="3">
        <v>60</v>
      </c>
      <c r="E41" s="3">
        <v>28</v>
      </c>
      <c r="F41" s="3">
        <v>30</v>
      </c>
      <c r="G41" s="3">
        <v>2</v>
      </c>
    </row>
    <row r="42" spans="1:7" ht="25.5" customHeight="1" thickBot="1" x14ac:dyDescent="0.3">
      <c r="A42" s="416" t="s">
        <v>371</v>
      </c>
      <c r="B42" s="417" t="s">
        <v>57</v>
      </c>
      <c r="C42" s="415" t="s">
        <v>38</v>
      </c>
      <c r="D42" s="415">
        <v>45</v>
      </c>
      <c r="E42" s="415">
        <v>13</v>
      </c>
      <c r="F42" s="415">
        <v>30</v>
      </c>
      <c r="G42" s="415">
        <v>2</v>
      </c>
    </row>
    <row r="43" spans="1:7" ht="25.5" customHeight="1" thickBot="1" x14ac:dyDescent="0.3">
      <c r="A43" s="293" t="s">
        <v>423</v>
      </c>
      <c r="B43" s="2" t="s">
        <v>57</v>
      </c>
      <c r="C43" s="3" t="s">
        <v>38</v>
      </c>
      <c r="D43" s="3">
        <v>45</v>
      </c>
      <c r="E43" s="3">
        <v>13</v>
      </c>
      <c r="F43" s="3">
        <v>30</v>
      </c>
      <c r="G43" s="3">
        <v>2</v>
      </c>
    </row>
    <row r="44" spans="1:7" ht="25.5" customHeight="1" thickBot="1" x14ac:dyDescent="0.3">
      <c r="A44" s="416" t="s">
        <v>372</v>
      </c>
      <c r="B44" s="417" t="s">
        <v>65</v>
      </c>
      <c r="C44" s="415" t="s">
        <v>38</v>
      </c>
      <c r="D44" s="415">
        <v>45</v>
      </c>
      <c r="E44" s="415">
        <v>13</v>
      </c>
      <c r="F44" s="415">
        <v>30</v>
      </c>
      <c r="G44" s="415">
        <v>2</v>
      </c>
    </row>
    <row r="45" spans="1:7" ht="25.5" customHeight="1" thickBot="1" x14ac:dyDescent="0.3">
      <c r="A45" s="421" t="s">
        <v>497</v>
      </c>
      <c r="B45" s="454" t="s">
        <v>65</v>
      </c>
      <c r="C45" s="457" t="s">
        <v>87</v>
      </c>
      <c r="D45" s="457">
        <v>60</v>
      </c>
      <c r="E45" s="457">
        <v>28</v>
      </c>
      <c r="F45" s="457">
        <v>30</v>
      </c>
      <c r="G45" s="457">
        <v>2</v>
      </c>
    </row>
    <row r="46" spans="1:7" ht="17.25" thickBot="1" x14ac:dyDescent="0.3">
      <c r="A46" s="416" t="s">
        <v>397</v>
      </c>
      <c r="B46" s="414" t="s">
        <v>89</v>
      </c>
      <c r="C46" s="415" t="s">
        <v>90</v>
      </c>
      <c r="D46" s="415">
        <v>270</v>
      </c>
      <c r="E46" s="415"/>
      <c r="F46" s="415">
        <v>270</v>
      </c>
      <c r="G46" s="415"/>
    </row>
    <row r="47" spans="1:7" ht="17.25" thickBot="1" x14ac:dyDescent="0.3">
      <c r="A47" s="293" t="s">
        <v>432</v>
      </c>
      <c r="B47" s="2" t="s">
        <v>89</v>
      </c>
      <c r="C47" s="3" t="s">
        <v>90</v>
      </c>
      <c r="D47" s="3">
        <v>270</v>
      </c>
      <c r="E47" s="3"/>
      <c r="F47" s="3">
        <v>270</v>
      </c>
      <c r="G47" s="3"/>
    </row>
    <row r="48" spans="1:7" ht="17.25" customHeight="1" x14ac:dyDescent="0.25">
      <c r="A48" s="407" t="s">
        <v>492</v>
      </c>
      <c r="B48" s="466" t="s">
        <v>493</v>
      </c>
      <c r="C48" s="407" t="s">
        <v>137</v>
      </c>
      <c r="D48" s="407">
        <v>30</v>
      </c>
      <c r="E48" s="407"/>
      <c r="F48" s="407">
        <v>28</v>
      </c>
      <c r="G48" s="407">
        <v>2</v>
      </c>
    </row>
    <row r="49" spans="1:7" ht="15.75" customHeight="1" thickBot="1" x14ac:dyDescent="0.3">
      <c r="A49" s="381" t="s">
        <v>256</v>
      </c>
      <c r="B49" s="464" t="s">
        <v>257</v>
      </c>
      <c r="C49" s="381" t="s">
        <v>142</v>
      </c>
      <c r="D49" s="381">
        <v>90</v>
      </c>
      <c r="E49" s="381"/>
      <c r="F49" s="381">
        <v>88</v>
      </c>
      <c r="G49" s="381">
        <v>2</v>
      </c>
    </row>
    <row r="50" spans="1:7" ht="17.25" customHeight="1" x14ac:dyDescent="0.25">
      <c r="A50" s="461" t="s">
        <v>189</v>
      </c>
      <c r="B50" s="444" t="s">
        <v>357</v>
      </c>
      <c r="C50" s="461" t="s">
        <v>19</v>
      </c>
      <c r="D50" s="461">
        <v>60</v>
      </c>
      <c r="E50" s="461"/>
      <c r="F50" s="461">
        <v>58</v>
      </c>
      <c r="G50" s="461">
        <v>2</v>
      </c>
    </row>
    <row r="51" spans="1:7" ht="15.75" customHeight="1" thickBot="1" x14ac:dyDescent="0.3">
      <c r="A51" s="413" t="s">
        <v>191</v>
      </c>
      <c r="B51" s="446" t="s">
        <v>250</v>
      </c>
      <c r="C51" s="413" t="s">
        <v>19</v>
      </c>
      <c r="D51" s="413">
        <v>60</v>
      </c>
      <c r="E51" s="413"/>
      <c r="F51" s="413">
        <v>58</v>
      </c>
      <c r="G51" s="413">
        <v>2</v>
      </c>
    </row>
    <row r="52" spans="1:7" ht="21" customHeight="1" thickBot="1" x14ac:dyDescent="0.3">
      <c r="A52" s="421" t="s">
        <v>508</v>
      </c>
      <c r="B52" s="452" t="s">
        <v>402</v>
      </c>
      <c r="C52" s="457" t="s">
        <v>38</v>
      </c>
      <c r="D52" s="197">
        <v>45</v>
      </c>
      <c r="E52" s="197">
        <v>13</v>
      </c>
      <c r="F52" s="197">
        <v>30</v>
      </c>
      <c r="G52" s="197">
        <v>2</v>
      </c>
    </row>
    <row r="53" spans="1:7" ht="21" customHeight="1" thickBot="1" x14ac:dyDescent="0.3">
      <c r="A53" s="416" t="s">
        <v>403</v>
      </c>
      <c r="B53" s="417" t="s">
        <v>402</v>
      </c>
      <c r="C53" s="415" t="s">
        <v>38</v>
      </c>
      <c r="D53" s="415">
        <v>45</v>
      </c>
      <c r="E53" s="415">
        <v>13</v>
      </c>
      <c r="F53" s="415">
        <v>30</v>
      </c>
      <c r="G53" s="415">
        <v>2</v>
      </c>
    </row>
    <row r="54" spans="1:7" ht="21" customHeight="1" thickBot="1" x14ac:dyDescent="0.3">
      <c r="A54" s="293" t="s">
        <v>435</v>
      </c>
      <c r="B54" s="2" t="s">
        <v>402</v>
      </c>
      <c r="C54" s="3" t="s">
        <v>38</v>
      </c>
      <c r="D54" s="3">
        <v>45</v>
      </c>
      <c r="E54" s="3">
        <v>13</v>
      </c>
      <c r="F54" s="3">
        <v>30</v>
      </c>
      <c r="G54" s="3">
        <v>2</v>
      </c>
    </row>
    <row r="55" spans="1:7" ht="32.25" thickBot="1" x14ac:dyDescent="0.3">
      <c r="A55" s="416" t="s">
        <v>399</v>
      </c>
      <c r="B55" s="417" t="s">
        <v>398</v>
      </c>
      <c r="C55" s="415" t="s">
        <v>38</v>
      </c>
      <c r="D55" s="415">
        <v>45</v>
      </c>
      <c r="E55" s="415">
        <v>13</v>
      </c>
      <c r="F55" s="415">
        <v>30</v>
      </c>
      <c r="G55" s="415">
        <v>2</v>
      </c>
    </row>
    <row r="56" spans="1:7" ht="31.5" customHeight="1" thickBot="1" x14ac:dyDescent="0.3">
      <c r="A56" s="293" t="s">
        <v>433</v>
      </c>
      <c r="B56" s="2" t="s">
        <v>398</v>
      </c>
      <c r="C56" s="3" t="s">
        <v>38</v>
      </c>
      <c r="D56" s="3">
        <v>45</v>
      </c>
      <c r="E56" s="3">
        <v>13</v>
      </c>
      <c r="F56" s="3">
        <v>30</v>
      </c>
      <c r="G56" s="3">
        <v>2</v>
      </c>
    </row>
    <row r="57" spans="1:7" ht="31.5" customHeight="1" thickBot="1" x14ac:dyDescent="0.3">
      <c r="A57" s="421" t="s">
        <v>512</v>
      </c>
      <c r="B57" s="272" t="s">
        <v>457</v>
      </c>
      <c r="C57" s="197" t="s">
        <v>38</v>
      </c>
      <c r="D57" s="197">
        <v>45</v>
      </c>
      <c r="E57" s="197">
        <v>13</v>
      </c>
      <c r="F57" s="197">
        <v>30</v>
      </c>
      <c r="G57" s="197">
        <v>2</v>
      </c>
    </row>
    <row r="58" spans="1:7" ht="31.5" customHeight="1" thickBot="1" x14ac:dyDescent="0.3">
      <c r="A58" s="416" t="s">
        <v>456</v>
      </c>
      <c r="B58" s="414" t="s">
        <v>457</v>
      </c>
      <c r="C58" s="415" t="s">
        <v>38</v>
      </c>
      <c r="D58" s="415">
        <v>45</v>
      </c>
      <c r="E58" s="415">
        <v>13</v>
      </c>
      <c r="F58" s="415">
        <v>30</v>
      </c>
      <c r="G58" s="415">
        <v>2</v>
      </c>
    </row>
    <row r="59" spans="1:7" ht="31.5" customHeight="1" thickBot="1" x14ac:dyDescent="0.3">
      <c r="A59" s="421" t="s">
        <v>509</v>
      </c>
      <c r="B59" s="272" t="s">
        <v>408</v>
      </c>
      <c r="C59" s="457" t="s">
        <v>38</v>
      </c>
      <c r="D59" s="197">
        <v>45</v>
      </c>
      <c r="E59" s="197">
        <v>13</v>
      </c>
      <c r="F59" s="197">
        <v>30</v>
      </c>
      <c r="G59" s="197">
        <v>2</v>
      </c>
    </row>
    <row r="60" spans="1:7" ht="31.5" customHeight="1" thickBot="1" x14ac:dyDescent="0.3">
      <c r="A60" s="416" t="s">
        <v>453</v>
      </c>
      <c r="B60" s="414" t="s">
        <v>408</v>
      </c>
      <c r="C60" s="415" t="s">
        <v>38</v>
      </c>
      <c r="D60" s="415">
        <v>45</v>
      </c>
      <c r="E60" s="415">
        <v>13</v>
      </c>
      <c r="F60" s="415">
        <v>30</v>
      </c>
      <c r="G60" s="415">
        <v>2</v>
      </c>
    </row>
    <row r="61" spans="1:7" ht="33" x14ac:dyDescent="0.25">
      <c r="A61" s="449" t="s">
        <v>439</v>
      </c>
      <c r="B61" s="449" t="s">
        <v>408</v>
      </c>
      <c r="C61" s="459" t="s">
        <v>38</v>
      </c>
      <c r="D61" s="459">
        <v>45</v>
      </c>
      <c r="E61" s="459">
        <v>13</v>
      </c>
      <c r="F61" s="459">
        <v>30</v>
      </c>
      <c r="G61" s="459">
        <v>2</v>
      </c>
    </row>
    <row r="62" spans="1:7" ht="16.5" x14ac:dyDescent="0.25">
      <c r="A62" s="462" t="s">
        <v>503</v>
      </c>
      <c r="B62" s="467" t="s">
        <v>384</v>
      </c>
      <c r="C62" s="468" t="s">
        <v>38</v>
      </c>
      <c r="D62" s="462">
        <v>45</v>
      </c>
      <c r="E62" s="462">
        <v>13</v>
      </c>
      <c r="F62" s="462">
        <v>30</v>
      </c>
      <c r="G62" s="462">
        <v>2</v>
      </c>
    </row>
    <row r="63" spans="1:7" ht="16.5" x14ac:dyDescent="0.25">
      <c r="A63" s="448" t="s">
        <v>383</v>
      </c>
      <c r="B63" s="455" t="s">
        <v>384</v>
      </c>
      <c r="C63" s="458" t="s">
        <v>38</v>
      </c>
      <c r="D63" s="458">
        <v>45</v>
      </c>
      <c r="E63" s="458">
        <v>13</v>
      </c>
      <c r="F63" s="458">
        <v>30</v>
      </c>
      <c r="G63" s="458">
        <v>2</v>
      </c>
    </row>
    <row r="64" spans="1:7" ht="25.5" customHeight="1" thickBot="1" x14ac:dyDescent="0.3">
      <c r="A64" s="293" t="s">
        <v>144</v>
      </c>
      <c r="B64" s="2" t="s">
        <v>145</v>
      </c>
      <c r="C64" s="3" t="s">
        <v>87</v>
      </c>
      <c r="D64" s="3">
        <v>60</v>
      </c>
      <c r="E64" s="3">
        <v>28</v>
      </c>
      <c r="F64" s="3">
        <v>30</v>
      </c>
      <c r="G64" s="3">
        <v>2</v>
      </c>
    </row>
    <row r="65" spans="1:7" ht="25.5" customHeight="1" thickBot="1" x14ac:dyDescent="0.3">
      <c r="A65" s="293" t="s">
        <v>431</v>
      </c>
      <c r="B65" s="2" t="s">
        <v>288</v>
      </c>
      <c r="C65" s="3" t="s">
        <v>226</v>
      </c>
      <c r="D65" s="3">
        <v>300</v>
      </c>
      <c r="E65" s="3"/>
      <c r="F65" s="3">
        <v>296</v>
      </c>
      <c r="G65" s="3">
        <v>4</v>
      </c>
    </row>
    <row r="66" spans="1:7" ht="25.5" customHeight="1" thickBot="1" x14ac:dyDescent="0.3">
      <c r="A66" s="450" t="s">
        <v>505</v>
      </c>
      <c r="B66" s="272" t="s">
        <v>506</v>
      </c>
      <c r="C66" s="197" t="s">
        <v>507</v>
      </c>
      <c r="D66" s="197">
        <v>310</v>
      </c>
      <c r="E66" s="197">
        <v>28</v>
      </c>
      <c r="F66" s="197">
        <v>280</v>
      </c>
      <c r="G66" s="471">
        <v>4</v>
      </c>
    </row>
    <row r="67" spans="1:7" ht="25.5" customHeight="1" thickBot="1" x14ac:dyDescent="0.3">
      <c r="A67" s="416" t="s">
        <v>389</v>
      </c>
      <c r="B67" s="414" t="s">
        <v>390</v>
      </c>
      <c r="C67" s="415" t="s">
        <v>451</v>
      </c>
      <c r="D67" s="415">
        <v>120</v>
      </c>
      <c r="E67" s="415">
        <v>56</v>
      </c>
      <c r="F67" s="415">
        <v>60</v>
      </c>
      <c r="G67" s="415">
        <v>4</v>
      </c>
    </row>
    <row r="68" spans="1:7" ht="25.5" customHeight="1" thickBot="1" x14ac:dyDescent="0.3">
      <c r="A68" s="445" t="s">
        <v>392</v>
      </c>
      <c r="B68" s="414" t="s">
        <v>393</v>
      </c>
      <c r="C68" s="415" t="s">
        <v>444</v>
      </c>
      <c r="D68" s="415">
        <v>255</v>
      </c>
      <c r="E68" s="415">
        <v>41</v>
      </c>
      <c r="F68" s="415">
        <v>210</v>
      </c>
      <c r="G68" s="415">
        <v>4</v>
      </c>
    </row>
    <row r="69" spans="1:7" ht="25.5" customHeight="1" thickBot="1" x14ac:dyDescent="0.3">
      <c r="A69" s="445" t="s">
        <v>395</v>
      </c>
      <c r="B69" s="414" t="s">
        <v>549</v>
      </c>
      <c r="C69" s="415" t="s">
        <v>394</v>
      </c>
      <c r="D69" s="415">
        <v>225</v>
      </c>
      <c r="E69" s="415">
        <v>71</v>
      </c>
      <c r="F69" s="415">
        <v>150</v>
      </c>
      <c r="G69" s="415">
        <v>4</v>
      </c>
    </row>
    <row r="70" spans="1:7" ht="25.5" customHeight="1" thickBot="1" x14ac:dyDescent="0.3">
      <c r="A70" s="293" t="s">
        <v>419</v>
      </c>
      <c r="B70" s="2" t="s">
        <v>413</v>
      </c>
      <c r="C70" s="3" t="s">
        <v>38</v>
      </c>
      <c r="D70" s="3">
        <v>45</v>
      </c>
      <c r="E70" s="3">
        <v>13</v>
      </c>
      <c r="F70" s="3">
        <v>30</v>
      </c>
      <c r="G70" s="3">
        <v>2</v>
      </c>
    </row>
    <row r="71" spans="1:7" ht="25.5" customHeight="1" thickBot="1" x14ac:dyDescent="0.3">
      <c r="A71" s="416" t="s">
        <v>363</v>
      </c>
      <c r="B71" s="417" t="s">
        <v>364</v>
      </c>
      <c r="C71" s="415" t="s">
        <v>16</v>
      </c>
      <c r="D71" s="415">
        <v>30</v>
      </c>
      <c r="E71" s="415">
        <v>28</v>
      </c>
      <c r="F71" s="415"/>
      <c r="G71" s="415">
        <v>2</v>
      </c>
    </row>
    <row r="72" spans="1:7" ht="25.5" customHeight="1" thickBot="1" x14ac:dyDescent="0.3">
      <c r="A72" s="421" t="s">
        <v>513</v>
      </c>
      <c r="B72" s="454" t="s">
        <v>514</v>
      </c>
      <c r="C72" s="197" t="s">
        <v>38</v>
      </c>
      <c r="D72" s="197">
        <v>45</v>
      </c>
      <c r="E72" s="197">
        <v>13</v>
      </c>
      <c r="F72" s="197">
        <v>30</v>
      </c>
      <c r="G72" s="197">
        <v>2</v>
      </c>
    </row>
    <row r="73" spans="1:7" ht="25.5" customHeight="1" thickBot="1" x14ac:dyDescent="0.3">
      <c r="A73" s="416" t="s">
        <v>376</v>
      </c>
      <c r="B73" s="417" t="s">
        <v>53</v>
      </c>
      <c r="C73" s="415" t="s">
        <v>38</v>
      </c>
      <c r="D73" s="415">
        <v>45</v>
      </c>
      <c r="E73" s="415">
        <v>13</v>
      </c>
      <c r="F73" s="415">
        <v>30</v>
      </c>
      <c r="G73" s="415">
        <v>2</v>
      </c>
    </row>
    <row r="74" spans="1:7" ht="25.5" customHeight="1" thickBot="1" x14ac:dyDescent="0.3">
      <c r="A74" s="293" t="s">
        <v>428</v>
      </c>
      <c r="B74" s="2" t="s">
        <v>53</v>
      </c>
      <c r="C74" s="3" t="s">
        <v>87</v>
      </c>
      <c r="D74" s="3">
        <v>60</v>
      </c>
      <c r="E74" s="3">
        <v>28</v>
      </c>
      <c r="F74" s="3">
        <v>30</v>
      </c>
      <c r="G74" s="3">
        <v>2</v>
      </c>
    </row>
    <row r="75" spans="1:7" ht="25.5" customHeight="1" thickBot="1" x14ac:dyDescent="0.3">
      <c r="A75" s="416" t="s">
        <v>377</v>
      </c>
      <c r="B75" s="414" t="s">
        <v>61</v>
      </c>
      <c r="C75" s="415" t="s">
        <v>38</v>
      </c>
      <c r="D75" s="415">
        <v>45</v>
      </c>
      <c r="E75" s="415">
        <v>13</v>
      </c>
      <c r="F75" s="415">
        <v>30</v>
      </c>
      <c r="G75" s="415">
        <v>2</v>
      </c>
    </row>
    <row r="76" spans="1:7" ht="25.5" customHeight="1" thickBot="1" x14ac:dyDescent="0.3">
      <c r="A76" s="293" t="s">
        <v>429</v>
      </c>
      <c r="B76" s="2" t="s">
        <v>61</v>
      </c>
      <c r="C76" s="3" t="s">
        <v>38</v>
      </c>
      <c r="D76" s="3">
        <v>45</v>
      </c>
      <c r="E76" s="3">
        <v>13</v>
      </c>
      <c r="F76" s="3">
        <v>30</v>
      </c>
      <c r="G76" s="3">
        <v>2</v>
      </c>
    </row>
    <row r="77" spans="1:7" ht="25.5" customHeight="1" thickBot="1" x14ac:dyDescent="0.3">
      <c r="A77" s="416" t="s">
        <v>378</v>
      </c>
      <c r="B77" s="417" t="s">
        <v>69</v>
      </c>
      <c r="C77" s="415" t="s">
        <v>38</v>
      </c>
      <c r="D77" s="415">
        <v>45</v>
      </c>
      <c r="E77" s="415">
        <v>13</v>
      </c>
      <c r="F77" s="415">
        <v>30</v>
      </c>
      <c r="G77" s="415">
        <v>2</v>
      </c>
    </row>
    <row r="78" spans="1:7" ht="25.5" customHeight="1" thickBot="1" x14ac:dyDescent="0.3">
      <c r="A78" s="421" t="s">
        <v>499</v>
      </c>
      <c r="B78" s="454" t="s">
        <v>69</v>
      </c>
      <c r="C78" s="457" t="s">
        <v>87</v>
      </c>
      <c r="D78" s="457">
        <v>60</v>
      </c>
      <c r="E78" s="457">
        <v>28</v>
      </c>
      <c r="F78" s="457">
        <v>30</v>
      </c>
      <c r="G78" s="457">
        <v>2</v>
      </c>
    </row>
    <row r="79" spans="1:7" ht="24" thickBot="1" x14ac:dyDescent="0.3">
      <c r="A79" s="378"/>
      <c r="B79" s="379"/>
      <c r="C79" s="379"/>
      <c r="D79" s="460"/>
      <c r="E79" s="460"/>
      <c r="F79" s="460"/>
      <c r="G79" s="460"/>
    </row>
    <row r="80" spans="1:7" ht="15.75" thickBot="1" x14ac:dyDescent="0.3">
      <c r="A80" s="378"/>
      <c r="B80" s="379"/>
      <c r="C80" s="379"/>
      <c r="D80" s="379"/>
      <c r="E80" s="379"/>
      <c r="F80" s="379"/>
      <c r="G80" s="379"/>
    </row>
    <row r="81" spans="1:7" ht="15.75" thickBot="1" x14ac:dyDescent="0.3">
      <c r="A81" s="378"/>
      <c r="B81" s="379"/>
      <c r="C81" s="379"/>
      <c r="D81" s="379"/>
      <c r="E81" s="379"/>
      <c r="F81" s="379"/>
      <c r="G81" s="379"/>
    </row>
    <row r="82" spans="1:7" ht="17.25" thickBot="1" x14ac:dyDescent="0.3">
      <c r="A82" s="445"/>
      <c r="B82" s="414"/>
      <c r="C82" s="414"/>
      <c r="D82" s="414"/>
      <c r="E82" s="414"/>
      <c r="F82" s="414"/>
      <c r="G82" s="414"/>
    </row>
    <row r="83" spans="1:7" ht="17.25" thickBot="1" x14ac:dyDescent="0.3">
      <c r="A83" s="445"/>
      <c r="B83" s="414"/>
      <c r="C83" s="414"/>
      <c r="D83" s="414"/>
      <c r="E83" s="414"/>
      <c r="F83" s="414"/>
      <c r="G83" s="414"/>
    </row>
    <row r="84" spans="1:7" ht="15.75" thickBot="1" x14ac:dyDescent="0.3">
      <c r="A84" s="378"/>
      <c r="B84" s="379"/>
      <c r="C84" s="379"/>
      <c r="D84" s="379"/>
      <c r="E84" s="379"/>
      <c r="F84" s="379"/>
      <c r="G84" s="379"/>
    </row>
    <row r="85" spans="1:7" ht="23.25" customHeight="1" thickBot="1" x14ac:dyDescent="0.3">
      <c r="A85" s="378"/>
      <c r="B85" s="379"/>
      <c r="C85" s="379"/>
      <c r="D85" s="379"/>
      <c r="E85" s="379"/>
      <c r="F85" s="379"/>
      <c r="G85" s="379"/>
    </row>
    <row r="86" spans="1:7" ht="15.75" thickBot="1" x14ac:dyDescent="0.3">
      <c r="A86" s="378"/>
      <c r="B86" s="379"/>
      <c r="C86" s="379"/>
      <c r="D86" s="379"/>
      <c r="E86" s="379"/>
      <c r="F86" s="379"/>
      <c r="G86" s="379"/>
    </row>
  </sheetData>
  <sortState ref="A1:G89">
    <sortCondition ref="B1:B89"/>
    <sortCondition ref="C1:C89"/>
    <sortCondition ref="D1:D89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0"/>
  <sheetViews>
    <sheetView tabSelected="1" workbookViewId="0">
      <selection activeCell="B26" sqref="B26"/>
    </sheetView>
  </sheetViews>
  <sheetFormatPr defaultRowHeight="15" x14ac:dyDescent="0.25"/>
  <cols>
    <col min="1" max="1" width="18.28515625" customWidth="1"/>
    <col min="2" max="2" width="41.28515625" bestFit="1" customWidth="1"/>
    <col min="3" max="3" width="14.7109375" customWidth="1"/>
    <col min="4" max="4" width="9.5703125" bestFit="1" customWidth="1"/>
    <col min="5" max="7" width="9.28515625" bestFit="1" customWidth="1"/>
  </cols>
  <sheetData>
    <row r="1" spans="1:9" s="372" customFormat="1" ht="19.5" customHeight="1" thickBot="1" x14ac:dyDescent="0.3">
      <c r="A1" s="418" t="s">
        <v>522</v>
      </c>
      <c r="B1" s="419" t="s">
        <v>523</v>
      </c>
      <c r="C1" s="420" t="s">
        <v>87</v>
      </c>
      <c r="D1" s="420">
        <v>60</v>
      </c>
      <c r="E1" s="420">
        <v>28</v>
      </c>
      <c r="F1" s="420">
        <v>30</v>
      </c>
      <c r="G1" s="420">
        <v>2</v>
      </c>
      <c r="I1" s="370">
        <v>2</v>
      </c>
    </row>
    <row r="2" spans="1:9" s="372" customFormat="1" ht="19.5" customHeight="1" thickBot="1" x14ac:dyDescent="0.3">
      <c r="A2" s="418" t="s">
        <v>536</v>
      </c>
      <c r="B2" s="419" t="s">
        <v>241</v>
      </c>
      <c r="C2" s="420" t="s">
        <v>38</v>
      </c>
      <c r="D2" s="420">
        <v>45</v>
      </c>
      <c r="E2" s="420">
        <v>13</v>
      </c>
      <c r="F2" s="420">
        <v>30</v>
      </c>
      <c r="G2" s="420">
        <v>2</v>
      </c>
      <c r="H2" s="373">
        <v>2</v>
      </c>
    </row>
    <row r="3" spans="1:9" s="372" customFormat="1" ht="19.5" customHeight="1" thickBot="1" x14ac:dyDescent="0.3">
      <c r="A3" s="428" t="s">
        <v>238</v>
      </c>
      <c r="B3" s="429" t="s">
        <v>241</v>
      </c>
      <c r="C3" s="427" t="s">
        <v>38</v>
      </c>
      <c r="D3" s="427">
        <v>45</v>
      </c>
      <c r="E3" s="427">
        <v>13</v>
      </c>
      <c r="F3" s="427">
        <v>30</v>
      </c>
      <c r="G3" s="427">
        <v>2</v>
      </c>
      <c r="H3" s="374">
        <v>2</v>
      </c>
    </row>
    <row r="4" spans="1:9" s="372" customFormat="1" ht="19.5" customHeight="1" thickBot="1" x14ac:dyDescent="0.3">
      <c r="A4" s="408" t="s">
        <v>218</v>
      </c>
      <c r="B4" s="426" t="s">
        <v>219</v>
      </c>
      <c r="C4" s="411" t="s">
        <v>19</v>
      </c>
      <c r="D4" s="411">
        <v>45</v>
      </c>
      <c r="E4" s="411">
        <v>13</v>
      </c>
      <c r="F4" s="411">
        <v>30</v>
      </c>
      <c r="G4" s="411">
        <v>2</v>
      </c>
      <c r="H4" s="374">
        <v>2</v>
      </c>
    </row>
    <row r="5" spans="1:9" s="372" customFormat="1" ht="19.5" customHeight="1" thickBot="1" x14ac:dyDescent="0.3">
      <c r="A5" s="474" t="s">
        <v>280</v>
      </c>
      <c r="B5" s="482" t="s">
        <v>219</v>
      </c>
      <c r="C5" s="491" t="s">
        <v>38</v>
      </c>
      <c r="D5" s="491">
        <v>45</v>
      </c>
      <c r="E5" s="491">
        <v>13</v>
      </c>
      <c r="F5" s="491">
        <v>30</v>
      </c>
      <c r="G5" s="491">
        <v>2</v>
      </c>
      <c r="H5" s="373">
        <v>2</v>
      </c>
    </row>
    <row r="6" spans="1:9" s="372" customFormat="1" ht="19.5" customHeight="1" thickBot="1" x14ac:dyDescent="0.3">
      <c r="A6" s="474" t="s">
        <v>270</v>
      </c>
      <c r="B6" s="482" t="s">
        <v>545</v>
      </c>
      <c r="C6" s="491" t="s">
        <v>82</v>
      </c>
      <c r="D6" s="491">
        <v>45</v>
      </c>
      <c r="E6" s="377"/>
      <c r="F6" s="491">
        <v>43</v>
      </c>
      <c r="G6" s="491">
        <v>2</v>
      </c>
      <c r="H6" s="373">
        <v>2</v>
      </c>
    </row>
    <row r="7" spans="1:9" s="372" customFormat="1" ht="19.5" customHeight="1" thickBot="1" x14ac:dyDescent="0.3">
      <c r="A7" s="408" t="s">
        <v>222</v>
      </c>
      <c r="B7" s="426" t="s">
        <v>386</v>
      </c>
      <c r="C7" s="411" t="s">
        <v>82</v>
      </c>
      <c r="D7" s="411">
        <v>45</v>
      </c>
      <c r="E7" s="411"/>
      <c r="F7" s="411">
        <v>43</v>
      </c>
      <c r="G7" s="411">
        <v>2</v>
      </c>
      <c r="H7" s="373">
        <v>2</v>
      </c>
    </row>
    <row r="8" spans="1:9" s="372" customFormat="1" ht="19.5" customHeight="1" thickBot="1" x14ac:dyDescent="0.3">
      <c r="A8" s="408" t="s">
        <v>223</v>
      </c>
      <c r="B8" s="426" t="s">
        <v>388</v>
      </c>
      <c r="C8" s="411" t="s">
        <v>82</v>
      </c>
      <c r="D8" s="411">
        <v>45</v>
      </c>
      <c r="E8" s="411"/>
      <c r="F8" s="411">
        <v>43</v>
      </c>
      <c r="G8" s="411">
        <v>2</v>
      </c>
      <c r="H8" s="370">
        <v>2</v>
      </c>
    </row>
    <row r="9" spans="1:9" s="372" customFormat="1" ht="19.5" customHeight="1" thickBot="1" x14ac:dyDescent="0.3">
      <c r="A9" s="418" t="s">
        <v>529</v>
      </c>
      <c r="B9" s="419" t="s">
        <v>160</v>
      </c>
      <c r="C9" s="420" t="s">
        <v>82</v>
      </c>
      <c r="D9" s="420">
        <v>45</v>
      </c>
      <c r="E9" s="420"/>
      <c r="F9" s="420">
        <v>43</v>
      </c>
      <c r="G9" s="420">
        <v>2</v>
      </c>
      <c r="H9" s="370">
        <v>2</v>
      </c>
    </row>
    <row r="10" spans="1:9" s="372" customFormat="1" ht="19.5" customHeight="1" thickBot="1" x14ac:dyDescent="0.3">
      <c r="A10" s="408" t="s">
        <v>199</v>
      </c>
      <c r="B10" s="426" t="s">
        <v>51</v>
      </c>
      <c r="C10" s="411" t="s">
        <v>38</v>
      </c>
      <c r="D10" s="411">
        <v>45</v>
      </c>
      <c r="E10" s="411">
        <v>13</v>
      </c>
      <c r="F10" s="411">
        <v>30</v>
      </c>
      <c r="G10" s="411">
        <v>2</v>
      </c>
      <c r="H10" s="370"/>
      <c r="I10" s="370">
        <v>2</v>
      </c>
    </row>
    <row r="11" spans="1:9" s="372" customFormat="1" ht="19.5" customHeight="1" thickBot="1" x14ac:dyDescent="0.3">
      <c r="A11" s="474" t="s">
        <v>261</v>
      </c>
      <c r="B11" s="482" t="s">
        <v>51</v>
      </c>
      <c r="C11" s="491" t="s">
        <v>38</v>
      </c>
      <c r="D11" s="491">
        <v>45</v>
      </c>
      <c r="E11" s="491">
        <v>13</v>
      </c>
      <c r="F11" s="491">
        <v>30</v>
      </c>
      <c r="G11" s="491">
        <v>2</v>
      </c>
      <c r="I11" s="370">
        <v>2</v>
      </c>
    </row>
    <row r="12" spans="1:9" s="372" customFormat="1" ht="19.5" customHeight="1" thickBot="1" x14ac:dyDescent="0.3">
      <c r="A12" s="408" t="s">
        <v>206</v>
      </c>
      <c r="B12" s="426" t="s">
        <v>59</v>
      </c>
      <c r="C12" s="411" t="s">
        <v>38</v>
      </c>
      <c r="D12" s="411">
        <v>45</v>
      </c>
      <c r="E12" s="411">
        <v>13</v>
      </c>
      <c r="F12" s="411">
        <v>30</v>
      </c>
      <c r="G12" s="411">
        <v>2</v>
      </c>
      <c r="I12" s="370">
        <v>2</v>
      </c>
    </row>
    <row r="13" spans="1:9" s="372" customFormat="1" ht="19.5" customHeight="1" thickBot="1" x14ac:dyDescent="0.3">
      <c r="A13" s="474" t="s">
        <v>265</v>
      </c>
      <c r="B13" s="482" t="s">
        <v>59</v>
      </c>
      <c r="C13" s="491" t="s">
        <v>38</v>
      </c>
      <c r="D13" s="491">
        <v>45</v>
      </c>
      <c r="E13" s="491">
        <v>13</v>
      </c>
      <c r="F13" s="491">
        <v>30</v>
      </c>
      <c r="G13" s="491">
        <v>2</v>
      </c>
      <c r="H13" s="374"/>
      <c r="I13" s="376">
        <v>4</v>
      </c>
    </row>
    <row r="14" spans="1:9" s="372" customFormat="1" ht="19.5" customHeight="1" thickBot="1" x14ac:dyDescent="0.3">
      <c r="A14" s="408" t="s">
        <v>213</v>
      </c>
      <c r="B14" s="426" t="s">
        <v>67</v>
      </c>
      <c r="C14" s="411" t="s">
        <v>38</v>
      </c>
      <c r="D14" s="411">
        <v>45</v>
      </c>
      <c r="E14" s="411">
        <v>13</v>
      </c>
      <c r="F14" s="411">
        <v>30</v>
      </c>
      <c r="G14" s="411">
        <v>2</v>
      </c>
      <c r="H14" s="373">
        <v>2</v>
      </c>
    </row>
    <row r="15" spans="1:9" s="372" customFormat="1" ht="19.5" customHeight="1" thickBot="1" x14ac:dyDescent="0.3">
      <c r="A15" s="418" t="s">
        <v>521</v>
      </c>
      <c r="B15" s="419" t="s">
        <v>67</v>
      </c>
      <c r="C15" s="420" t="s">
        <v>87</v>
      </c>
      <c r="D15" s="420">
        <v>60</v>
      </c>
      <c r="E15" s="420">
        <v>28</v>
      </c>
      <c r="F15" s="420">
        <v>30</v>
      </c>
      <c r="G15" s="420">
        <v>2</v>
      </c>
      <c r="H15" s="373">
        <v>2</v>
      </c>
    </row>
    <row r="16" spans="1:9" s="372" customFormat="1" ht="19.5" customHeight="1" thickBot="1" x14ac:dyDescent="0.3">
      <c r="A16" s="408" t="s">
        <v>200</v>
      </c>
      <c r="B16" s="426" t="s">
        <v>201</v>
      </c>
      <c r="C16" s="411" t="s">
        <v>87</v>
      </c>
      <c r="D16" s="411">
        <v>60</v>
      </c>
      <c r="E16" s="411">
        <v>28</v>
      </c>
      <c r="F16" s="411">
        <v>30</v>
      </c>
      <c r="G16" s="411">
        <v>2</v>
      </c>
      <c r="H16" s="370"/>
    </row>
    <row r="17" spans="1:7" ht="16.5" x14ac:dyDescent="0.25">
      <c r="A17" s="475" t="s">
        <v>262</v>
      </c>
      <c r="B17" s="483" t="s">
        <v>201</v>
      </c>
      <c r="C17" s="475" t="s">
        <v>87</v>
      </c>
      <c r="D17" s="475">
        <v>60</v>
      </c>
      <c r="E17" s="475">
        <v>28</v>
      </c>
      <c r="F17" s="475">
        <v>30</v>
      </c>
      <c r="G17" s="475">
        <v>2</v>
      </c>
    </row>
    <row r="18" spans="1:7" ht="16.5" x14ac:dyDescent="0.25">
      <c r="A18" s="462" t="s">
        <v>207</v>
      </c>
      <c r="B18" s="485" t="s">
        <v>208</v>
      </c>
      <c r="C18" s="462" t="s">
        <v>87</v>
      </c>
      <c r="D18" s="462">
        <v>60</v>
      </c>
      <c r="E18" s="462">
        <v>28</v>
      </c>
      <c r="F18" s="462">
        <v>30</v>
      </c>
      <c r="G18" s="462">
        <v>2</v>
      </c>
    </row>
    <row r="19" spans="1:7" ht="16.5" x14ac:dyDescent="0.25">
      <c r="A19" s="475" t="s">
        <v>266</v>
      </c>
      <c r="B19" s="483" t="s">
        <v>208</v>
      </c>
      <c r="C19" s="475" t="s">
        <v>87</v>
      </c>
      <c r="D19" s="475">
        <v>60</v>
      </c>
      <c r="E19" s="475">
        <v>28</v>
      </c>
      <c r="F19" s="475">
        <v>30</v>
      </c>
      <c r="G19" s="475">
        <v>2</v>
      </c>
    </row>
    <row r="20" spans="1:7" ht="16.5" thickBot="1" x14ac:dyDescent="0.3">
      <c r="A20" s="418" t="s">
        <v>518</v>
      </c>
      <c r="B20" s="419" t="s">
        <v>215</v>
      </c>
      <c r="C20" s="420" t="s">
        <v>87</v>
      </c>
      <c r="D20" s="420">
        <v>60</v>
      </c>
      <c r="E20" s="420">
        <v>28</v>
      </c>
      <c r="F20" s="420">
        <v>30</v>
      </c>
      <c r="G20" s="420">
        <v>2</v>
      </c>
    </row>
    <row r="21" spans="1:7" ht="17.25" thickBot="1" x14ac:dyDescent="0.3">
      <c r="A21" s="408" t="s">
        <v>214</v>
      </c>
      <c r="B21" s="426" t="s">
        <v>215</v>
      </c>
      <c r="C21" s="411" t="s">
        <v>87</v>
      </c>
      <c r="D21" s="411">
        <v>60</v>
      </c>
      <c r="E21" s="411">
        <v>28</v>
      </c>
      <c r="F21" s="411">
        <v>30</v>
      </c>
      <c r="G21" s="411">
        <v>2</v>
      </c>
    </row>
    <row r="22" spans="1:7" ht="17.25" thickBot="1" x14ac:dyDescent="0.3">
      <c r="A22" s="474" t="s">
        <v>269</v>
      </c>
      <c r="B22" s="482" t="s">
        <v>237</v>
      </c>
      <c r="C22" s="491" t="s">
        <v>38</v>
      </c>
      <c r="D22" s="491">
        <v>45</v>
      </c>
      <c r="E22" s="491">
        <v>13</v>
      </c>
      <c r="F22" s="491">
        <v>30</v>
      </c>
      <c r="G22" s="491">
        <v>2</v>
      </c>
    </row>
    <row r="23" spans="1:7" ht="17.25" thickBot="1" x14ac:dyDescent="0.3">
      <c r="A23" s="428" t="s">
        <v>236</v>
      </c>
      <c r="B23" s="429" t="s">
        <v>239</v>
      </c>
      <c r="C23" s="427" t="s">
        <v>38</v>
      </c>
      <c r="D23" s="427">
        <v>45</v>
      </c>
      <c r="E23" s="427">
        <v>13</v>
      </c>
      <c r="F23" s="427">
        <v>30</v>
      </c>
      <c r="G23" s="427">
        <v>2</v>
      </c>
    </row>
    <row r="24" spans="1:7" ht="17.25" thickBot="1" x14ac:dyDescent="0.3">
      <c r="A24" s="474" t="s">
        <v>274</v>
      </c>
      <c r="B24" s="482" t="s">
        <v>239</v>
      </c>
      <c r="C24" s="491" t="s">
        <v>38</v>
      </c>
      <c r="D24" s="491">
        <v>45</v>
      </c>
      <c r="E24" s="491">
        <v>13</v>
      </c>
      <c r="F24" s="491">
        <v>30</v>
      </c>
      <c r="G24" s="491">
        <v>2</v>
      </c>
    </row>
    <row r="25" spans="1:7" ht="16.5" thickBot="1" x14ac:dyDescent="0.3">
      <c r="A25" s="478" t="s">
        <v>535</v>
      </c>
      <c r="B25" s="487" t="s">
        <v>243</v>
      </c>
      <c r="C25" s="492" t="s">
        <v>38</v>
      </c>
      <c r="D25" s="492">
        <v>45</v>
      </c>
      <c r="E25" s="492">
        <v>13</v>
      </c>
      <c r="F25" s="492">
        <v>30</v>
      </c>
      <c r="G25" s="492">
        <v>2</v>
      </c>
    </row>
    <row r="26" spans="1:7" ht="17.25" thickBot="1" x14ac:dyDescent="0.3">
      <c r="A26" s="428" t="s">
        <v>240</v>
      </c>
      <c r="B26" s="429" t="s">
        <v>243</v>
      </c>
      <c r="C26" s="427" t="s">
        <v>38</v>
      </c>
      <c r="D26" s="427">
        <v>45</v>
      </c>
      <c r="E26" s="427">
        <v>13</v>
      </c>
      <c r="F26" s="427">
        <v>30</v>
      </c>
      <c r="G26" s="427">
        <v>2</v>
      </c>
    </row>
    <row r="27" spans="1:7" ht="17.25" thickBot="1" x14ac:dyDescent="0.3">
      <c r="A27" s="474" t="s">
        <v>278</v>
      </c>
      <c r="B27" s="482" t="s">
        <v>243</v>
      </c>
      <c r="C27" s="491" t="s">
        <v>38</v>
      </c>
      <c r="D27" s="491">
        <v>45</v>
      </c>
      <c r="E27" s="491">
        <v>13</v>
      </c>
      <c r="F27" s="491">
        <v>30</v>
      </c>
      <c r="G27" s="491">
        <v>2</v>
      </c>
    </row>
    <row r="28" spans="1:7" ht="16.5" thickBot="1" x14ac:dyDescent="0.3">
      <c r="A28" s="418" t="s">
        <v>519</v>
      </c>
      <c r="B28" s="419" t="s">
        <v>63</v>
      </c>
      <c r="C28" s="420" t="s">
        <v>87</v>
      </c>
      <c r="D28" s="420">
        <v>60</v>
      </c>
      <c r="E28" s="420">
        <v>28</v>
      </c>
      <c r="F28" s="420">
        <v>30</v>
      </c>
      <c r="G28" s="420">
        <v>2</v>
      </c>
    </row>
    <row r="29" spans="1:7" ht="17.25" thickBot="1" x14ac:dyDescent="0.3">
      <c r="A29" s="408" t="s">
        <v>197</v>
      </c>
      <c r="B29" s="426" t="s">
        <v>198</v>
      </c>
      <c r="C29" s="411" t="s">
        <v>87</v>
      </c>
      <c r="D29" s="411">
        <v>60</v>
      </c>
      <c r="E29" s="411">
        <v>28</v>
      </c>
      <c r="F29" s="411">
        <v>30</v>
      </c>
      <c r="G29" s="411">
        <v>2</v>
      </c>
    </row>
    <row r="30" spans="1:7" ht="17.25" thickBot="1" x14ac:dyDescent="0.3">
      <c r="A30" s="474" t="s">
        <v>260</v>
      </c>
      <c r="B30" s="482" t="s">
        <v>198</v>
      </c>
      <c r="C30" s="491" t="s">
        <v>87</v>
      </c>
      <c r="D30" s="491">
        <v>60</v>
      </c>
      <c r="E30" s="491">
        <v>28</v>
      </c>
      <c r="F30" s="491">
        <v>30</v>
      </c>
      <c r="G30" s="491">
        <v>2</v>
      </c>
    </row>
    <row r="31" spans="1:7" ht="17.25" thickBot="1" x14ac:dyDescent="0.3">
      <c r="A31" s="408" t="s">
        <v>204</v>
      </c>
      <c r="B31" s="426" t="s">
        <v>205</v>
      </c>
      <c r="C31" s="411" t="s">
        <v>87</v>
      </c>
      <c r="D31" s="411">
        <v>60</v>
      </c>
      <c r="E31" s="411">
        <v>28</v>
      </c>
      <c r="F31" s="411">
        <v>30</v>
      </c>
      <c r="G31" s="411">
        <v>2</v>
      </c>
    </row>
    <row r="32" spans="1:7" ht="17.25" thickBot="1" x14ac:dyDescent="0.3">
      <c r="A32" s="474" t="s">
        <v>264</v>
      </c>
      <c r="B32" s="482" t="s">
        <v>205</v>
      </c>
      <c r="C32" s="491" t="s">
        <v>87</v>
      </c>
      <c r="D32" s="491">
        <v>60</v>
      </c>
      <c r="E32" s="491">
        <v>28</v>
      </c>
      <c r="F32" s="491">
        <v>30</v>
      </c>
      <c r="G32" s="491">
        <v>2</v>
      </c>
    </row>
    <row r="33" spans="1:7" ht="17.25" thickBot="1" x14ac:dyDescent="0.3">
      <c r="A33" s="408" t="s">
        <v>211</v>
      </c>
      <c r="B33" s="426" t="s">
        <v>212</v>
      </c>
      <c r="C33" s="411" t="s">
        <v>87</v>
      </c>
      <c r="D33" s="411">
        <v>60</v>
      </c>
      <c r="E33" s="411">
        <v>28</v>
      </c>
      <c r="F33" s="411">
        <v>30</v>
      </c>
      <c r="G33" s="411">
        <v>2</v>
      </c>
    </row>
    <row r="34" spans="1:7" ht="16.5" thickBot="1" x14ac:dyDescent="0.3">
      <c r="A34" s="418" t="s">
        <v>515</v>
      </c>
      <c r="B34" s="419" t="s">
        <v>516</v>
      </c>
      <c r="C34" s="420" t="s">
        <v>38</v>
      </c>
      <c r="D34" s="420">
        <v>45</v>
      </c>
      <c r="E34" s="420">
        <v>13</v>
      </c>
      <c r="F34" s="420">
        <v>30</v>
      </c>
      <c r="G34" s="420">
        <v>2</v>
      </c>
    </row>
    <row r="35" spans="1:7" ht="17.25" thickBot="1" x14ac:dyDescent="0.3">
      <c r="A35" s="408" t="s">
        <v>195</v>
      </c>
      <c r="B35" s="426" t="s">
        <v>196</v>
      </c>
      <c r="C35" s="411" t="s">
        <v>22</v>
      </c>
      <c r="D35" s="411">
        <v>75</v>
      </c>
      <c r="E35" s="411">
        <v>13</v>
      </c>
      <c r="F35" s="411">
        <v>60</v>
      </c>
      <c r="G35" s="411">
        <v>2</v>
      </c>
    </row>
    <row r="36" spans="1:7" ht="17.25" thickBot="1" x14ac:dyDescent="0.3">
      <c r="A36" s="474" t="s">
        <v>259</v>
      </c>
      <c r="B36" s="482" t="s">
        <v>196</v>
      </c>
      <c r="C36" s="491" t="s">
        <v>87</v>
      </c>
      <c r="D36" s="491">
        <v>60</v>
      </c>
      <c r="E36" s="491">
        <v>28</v>
      </c>
      <c r="F36" s="491">
        <v>30</v>
      </c>
      <c r="G36" s="491">
        <v>2</v>
      </c>
    </row>
    <row r="37" spans="1:7" ht="17.25" thickBot="1" x14ac:dyDescent="0.3">
      <c r="A37" s="423" t="s">
        <v>202</v>
      </c>
      <c r="B37" s="424" t="s">
        <v>203</v>
      </c>
      <c r="C37" s="425" t="s">
        <v>38</v>
      </c>
      <c r="D37" s="425">
        <v>45</v>
      </c>
      <c r="E37" s="425">
        <v>13</v>
      </c>
      <c r="F37" s="425">
        <v>30</v>
      </c>
      <c r="G37" s="425">
        <v>2</v>
      </c>
    </row>
    <row r="38" spans="1:7" ht="17.25" thickBot="1" x14ac:dyDescent="0.3">
      <c r="A38" s="175" t="s">
        <v>263</v>
      </c>
      <c r="B38" s="176" t="s">
        <v>203</v>
      </c>
      <c r="C38" s="177" t="s">
        <v>87</v>
      </c>
      <c r="D38" s="177">
        <v>60</v>
      </c>
      <c r="E38" s="177">
        <v>28</v>
      </c>
      <c r="F38" s="177">
        <v>30</v>
      </c>
      <c r="G38" s="177">
        <v>2</v>
      </c>
    </row>
    <row r="39" spans="1:7" ht="16.5" thickBot="1" x14ac:dyDescent="0.3">
      <c r="A39" s="418" t="s">
        <v>517</v>
      </c>
      <c r="B39" s="419" t="s">
        <v>210</v>
      </c>
      <c r="C39" s="420" t="s">
        <v>87</v>
      </c>
      <c r="D39" s="420">
        <v>60</v>
      </c>
      <c r="E39" s="420">
        <v>28</v>
      </c>
      <c r="F39" s="420">
        <v>30</v>
      </c>
      <c r="G39" s="420">
        <v>2</v>
      </c>
    </row>
    <row r="40" spans="1:7" ht="17.25" thickBot="1" x14ac:dyDescent="0.3">
      <c r="A40" s="408" t="s">
        <v>209</v>
      </c>
      <c r="B40" s="426" t="s">
        <v>210</v>
      </c>
      <c r="C40" s="411" t="s">
        <v>87</v>
      </c>
      <c r="D40" s="411">
        <v>60</v>
      </c>
      <c r="E40" s="411">
        <v>28</v>
      </c>
      <c r="F40" s="411">
        <v>30</v>
      </c>
      <c r="G40" s="411">
        <v>2</v>
      </c>
    </row>
    <row r="41" spans="1:7" ht="33.75" thickBot="1" x14ac:dyDescent="0.3">
      <c r="A41" s="408" t="s">
        <v>220</v>
      </c>
      <c r="B41" s="426" t="s">
        <v>221</v>
      </c>
      <c r="C41" s="411" t="s">
        <v>19</v>
      </c>
      <c r="D41" s="411">
        <v>45</v>
      </c>
      <c r="E41" s="411">
        <v>13</v>
      </c>
      <c r="F41" s="411">
        <v>30</v>
      </c>
      <c r="G41" s="411">
        <v>2</v>
      </c>
    </row>
    <row r="42" spans="1:7" ht="16.5" thickBot="1" x14ac:dyDescent="0.3">
      <c r="A42" s="418" t="s">
        <v>526</v>
      </c>
      <c r="B42" s="419" t="s">
        <v>251</v>
      </c>
      <c r="C42" s="420" t="s">
        <v>19</v>
      </c>
      <c r="D42" s="420">
        <v>60</v>
      </c>
      <c r="E42" s="420"/>
      <c r="F42" s="420">
        <v>58</v>
      </c>
      <c r="G42" s="420">
        <v>2</v>
      </c>
    </row>
    <row r="43" spans="1:7" ht="33.75" thickBot="1" x14ac:dyDescent="0.3">
      <c r="A43" s="474" t="s">
        <v>556</v>
      </c>
      <c r="B43" s="89" t="s">
        <v>221</v>
      </c>
      <c r="C43" s="377" t="s">
        <v>38</v>
      </c>
      <c r="D43" s="377">
        <v>45</v>
      </c>
      <c r="E43" s="377">
        <v>13</v>
      </c>
      <c r="F43" s="377">
        <v>30</v>
      </c>
      <c r="G43" s="377">
        <v>2</v>
      </c>
    </row>
    <row r="44" spans="1:7" ht="17.25" thickBot="1" x14ac:dyDescent="0.3">
      <c r="A44" s="408" t="s">
        <v>193</v>
      </c>
      <c r="B44" s="426" t="s">
        <v>194</v>
      </c>
      <c r="C44" s="411" t="s">
        <v>87</v>
      </c>
      <c r="D44" s="411">
        <v>60</v>
      </c>
      <c r="E44" s="411">
        <v>28</v>
      </c>
      <c r="F44" s="411">
        <v>30</v>
      </c>
      <c r="G44" s="411">
        <v>2</v>
      </c>
    </row>
    <row r="45" spans="1:7" ht="17.25" thickBot="1" x14ac:dyDescent="0.3">
      <c r="A45" s="88" t="s">
        <v>258</v>
      </c>
      <c r="B45" s="119" t="s">
        <v>194</v>
      </c>
      <c r="C45" s="377" t="s">
        <v>87</v>
      </c>
      <c r="D45" s="377">
        <v>60</v>
      </c>
      <c r="E45" s="377">
        <v>28</v>
      </c>
      <c r="F45" s="377">
        <v>30</v>
      </c>
      <c r="G45" s="377">
        <v>2</v>
      </c>
    </row>
    <row r="46" spans="1:7" ht="16.5" thickBot="1" x14ac:dyDescent="0.3">
      <c r="A46" s="418" t="s">
        <v>520</v>
      </c>
      <c r="B46" s="419" t="s">
        <v>65</v>
      </c>
      <c r="C46" s="420" t="s">
        <v>87</v>
      </c>
      <c r="D46" s="420">
        <v>60</v>
      </c>
      <c r="E46" s="420">
        <v>28</v>
      </c>
      <c r="F46" s="420">
        <v>30</v>
      </c>
      <c r="G46" s="420">
        <v>2</v>
      </c>
    </row>
    <row r="47" spans="1:7" ht="15.75" x14ac:dyDescent="0.25">
      <c r="A47" s="476" t="s">
        <v>524</v>
      </c>
      <c r="B47" s="484" t="s">
        <v>525</v>
      </c>
      <c r="C47" s="476" t="s">
        <v>87</v>
      </c>
      <c r="D47" s="476">
        <v>60</v>
      </c>
      <c r="E47" s="476">
        <v>28</v>
      </c>
      <c r="F47" s="476">
        <v>30</v>
      </c>
      <c r="G47" s="476">
        <v>2</v>
      </c>
    </row>
    <row r="48" spans="1:7" ht="17.25" thickBot="1" x14ac:dyDescent="0.3">
      <c r="A48" s="462" t="s">
        <v>227</v>
      </c>
      <c r="B48" s="497" t="s">
        <v>89</v>
      </c>
      <c r="C48" s="462" t="s">
        <v>90</v>
      </c>
      <c r="D48" s="462">
        <v>270</v>
      </c>
      <c r="E48" s="462"/>
      <c r="F48" s="462">
        <v>270</v>
      </c>
      <c r="G48" s="462"/>
    </row>
    <row r="49" spans="1:7" ht="17.25" thickBot="1" x14ac:dyDescent="0.3">
      <c r="A49" s="479" t="s">
        <v>273</v>
      </c>
      <c r="B49" s="488" t="s">
        <v>89</v>
      </c>
      <c r="C49" s="493" t="s">
        <v>90</v>
      </c>
      <c r="D49" s="493">
        <v>270</v>
      </c>
      <c r="E49" s="430"/>
      <c r="F49" s="493">
        <v>270</v>
      </c>
      <c r="G49" s="493"/>
    </row>
    <row r="50" spans="1:7" ht="16.5" thickBot="1" x14ac:dyDescent="0.3">
      <c r="A50" s="472" t="s">
        <v>492</v>
      </c>
      <c r="B50" s="480" t="s">
        <v>493</v>
      </c>
      <c r="C50" s="489" t="s">
        <v>137</v>
      </c>
      <c r="D50" s="489">
        <v>30</v>
      </c>
      <c r="E50" s="489"/>
      <c r="F50" s="489">
        <v>28</v>
      </c>
      <c r="G50" s="489">
        <v>2</v>
      </c>
    </row>
    <row r="51" spans="1:7" ht="17.25" thickBot="1" x14ac:dyDescent="0.3">
      <c r="A51" s="31" t="s">
        <v>256</v>
      </c>
      <c r="B51" s="32" t="s">
        <v>257</v>
      </c>
      <c r="C51" s="5" t="s">
        <v>142</v>
      </c>
      <c r="D51" s="5">
        <v>90</v>
      </c>
      <c r="E51" s="5"/>
      <c r="F51" s="5">
        <v>88</v>
      </c>
      <c r="G51" s="5">
        <v>2</v>
      </c>
    </row>
    <row r="52" spans="1:7" ht="17.25" thickBot="1" x14ac:dyDescent="0.3">
      <c r="A52" s="421" t="s">
        <v>189</v>
      </c>
      <c r="B52" s="422" t="s">
        <v>190</v>
      </c>
      <c r="C52" s="197" t="s">
        <v>19</v>
      </c>
      <c r="D52" s="197">
        <v>60</v>
      </c>
      <c r="E52" s="197"/>
      <c r="F52" s="197">
        <v>58</v>
      </c>
      <c r="G52" s="197">
        <v>2</v>
      </c>
    </row>
    <row r="53" spans="1:7" ht="17.25" thickBot="1" x14ac:dyDescent="0.3">
      <c r="A53" s="421" t="s">
        <v>191</v>
      </c>
      <c r="B53" s="422" t="s">
        <v>550</v>
      </c>
      <c r="C53" s="197" t="s">
        <v>19</v>
      </c>
      <c r="D53" s="197">
        <v>60</v>
      </c>
      <c r="E53" s="197"/>
      <c r="F53" s="197">
        <v>58</v>
      </c>
      <c r="G53" s="197">
        <v>2</v>
      </c>
    </row>
    <row r="54" spans="1:7" ht="16.5" thickBot="1" x14ac:dyDescent="0.3">
      <c r="A54" s="472" t="s">
        <v>527</v>
      </c>
      <c r="B54" s="480" t="s">
        <v>528</v>
      </c>
      <c r="C54" s="489" t="s">
        <v>19</v>
      </c>
      <c r="D54" s="489">
        <v>60</v>
      </c>
      <c r="E54" s="489"/>
      <c r="F54" s="489">
        <v>58</v>
      </c>
      <c r="G54" s="489">
        <v>2</v>
      </c>
    </row>
    <row r="55" spans="1:7" ht="16.5" thickBot="1" x14ac:dyDescent="0.3">
      <c r="A55" s="472" t="s">
        <v>539</v>
      </c>
      <c r="B55" s="480" t="s">
        <v>540</v>
      </c>
      <c r="C55" s="489" t="s">
        <v>38</v>
      </c>
      <c r="D55" s="489">
        <v>45</v>
      </c>
      <c r="E55" s="489">
        <v>13</v>
      </c>
      <c r="F55" s="489">
        <v>30</v>
      </c>
      <c r="G55" s="489">
        <v>2</v>
      </c>
    </row>
    <row r="56" spans="1:7" ht="17.25" thickBot="1" x14ac:dyDescent="0.3">
      <c r="A56" s="175" t="s">
        <v>554</v>
      </c>
      <c r="B56" s="380" t="s">
        <v>555</v>
      </c>
      <c r="C56" s="5" t="s">
        <v>38</v>
      </c>
      <c r="D56" s="5">
        <v>45</v>
      </c>
      <c r="E56" s="5">
        <v>13</v>
      </c>
      <c r="F56" s="5">
        <v>30</v>
      </c>
      <c r="G56" s="5">
        <v>2</v>
      </c>
    </row>
    <row r="57" spans="1:7" ht="17.25" thickBot="1" x14ac:dyDescent="0.3">
      <c r="A57" s="473" t="s">
        <v>230</v>
      </c>
      <c r="B57" s="481" t="s">
        <v>233</v>
      </c>
      <c r="C57" s="490" t="s">
        <v>38</v>
      </c>
      <c r="D57" s="490">
        <v>45</v>
      </c>
      <c r="E57" s="490">
        <v>13</v>
      </c>
      <c r="F57" s="490">
        <v>30</v>
      </c>
      <c r="G57" s="490">
        <v>2</v>
      </c>
    </row>
    <row r="58" spans="1:7" ht="17.25" thickBot="1" x14ac:dyDescent="0.3">
      <c r="A58" s="175" t="s">
        <v>275</v>
      </c>
      <c r="B58" s="176" t="s">
        <v>233</v>
      </c>
      <c r="C58" s="177" t="s">
        <v>38</v>
      </c>
      <c r="D58" s="177">
        <v>45</v>
      </c>
      <c r="E58" s="177">
        <v>13</v>
      </c>
      <c r="F58" s="177">
        <v>30</v>
      </c>
      <c r="G58" s="177">
        <v>2</v>
      </c>
    </row>
    <row r="59" spans="1:7" ht="16.5" thickBot="1" x14ac:dyDescent="0.3">
      <c r="A59" s="472" t="s">
        <v>537</v>
      </c>
      <c r="B59" s="480" t="s">
        <v>538</v>
      </c>
      <c r="C59" s="489" t="s">
        <v>38</v>
      </c>
      <c r="D59" s="489">
        <v>45</v>
      </c>
      <c r="E59" s="489">
        <v>13</v>
      </c>
      <c r="F59" s="489">
        <v>30</v>
      </c>
      <c r="G59" s="489">
        <v>2</v>
      </c>
    </row>
    <row r="60" spans="1:7" ht="17.25" thickBot="1" x14ac:dyDescent="0.3">
      <c r="A60" s="473" t="s">
        <v>246</v>
      </c>
      <c r="B60" s="486" t="s">
        <v>538</v>
      </c>
      <c r="C60" s="490" t="s">
        <v>38</v>
      </c>
      <c r="D60" s="490">
        <v>45</v>
      </c>
      <c r="E60" s="490">
        <v>13</v>
      </c>
      <c r="F60" s="490">
        <v>30</v>
      </c>
      <c r="G60" s="490">
        <v>2</v>
      </c>
    </row>
    <row r="61" spans="1:7" ht="17.25" thickBot="1" x14ac:dyDescent="0.3">
      <c r="A61" s="175" t="s">
        <v>553</v>
      </c>
      <c r="B61" s="380" t="s">
        <v>538</v>
      </c>
      <c r="C61" s="5" t="s">
        <v>38</v>
      </c>
      <c r="D61" s="5">
        <v>45</v>
      </c>
      <c r="E61" s="5">
        <v>13</v>
      </c>
      <c r="F61" s="5">
        <v>30</v>
      </c>
      <c r="G61" s="5">
        <v>2</v>
      </c>
    </row>
    <row r="62" spans="1:7" ht="16.5" thickBot="1" x14ac:dyDescent="0.3">
      <c r="A62" s="472" t="s">
        <v>534</v>
      </c>
      <c r="B62" s="480" t="s">
        <v>245</v>
      </c>
      <c r="C62" s="489" t="s">
        <v>38</v>
      </c>
      <c r="D62" s="489">
        <v>45</v>
      </c>
      <c r="E62" s="489">
        <v>13</v>
      </c>
      <c r="F62" s="489">
        <v>30</v>
      </c>
      <c r="G62" s="489">
        <v>2</v>
      </c>
    </row>
    <row r="63" spans="1:7" ht="17.25" thickBot="1" x14ac:dyDescent="0.3">
      <c r="A63" s="175" t="s">
        <v>279</v>
      </c>
      <c r="B63" s="176" t="s">
        <v>245</v>
      </c>
      <c r="C63" s="177" t="s">
        <v>38</v>
      </c>
      <c r="D63" s="177">
        <v>45</v>
      </c>
      <c r="E63" s="177">
        <v>13</v>
      </c>
      <c r="F63" s="177">
        <v>30</v>
      </c>
      <c r="G63" s="177">
        <v>2</v>
      </c>
    </row>
    <row r="64" spans="1:7" ht="17.25" thickBot="1" x14ac:dyDescent="0.3">
      <c r="A64" s="477" t="s">
        <v>232</v>
      </c>
      <c r="B64" s="486" t="s">
        <v>235</v>
      </c>
      <c r="C64" s="490" t="s">
        <v>38</v>
      </c>
      <c r="D64" s="490">
        <v>45</v>
      </c>
      <c r="E64" s="490">
        <v>13</v>
      </c>
      <c r="F64" s="490">
        <v>30</v>
      </c>
      <c r="G64" s="490">
        <v>2</v>
      </c>
    </row>
    <row r="65" spans="1:7" ht="17.25" thickBot="1" x14ac:dyDescent="0.3">
      <c r="A65" s="175" t="s">
        <v>268</v>
      </c>
      <c r="B65" s="176" t="s">
        <v>235</v>
      </c>
      <c r="C65" s="177" t="s">
        <v>38</v>
      </c>
      <c r="D65" s="177">
        <v>45</v>
      </c>
      <c r="E65" s="177">
        <v>13</v>
      </c>
      <c r="F65" s="177">
        <v>30</v>
      </c>
      <c r="G65" s="177">
        <v>2</v>
      </c>
    </row>
    <row r="66" spans="1:7" ht="17.25" thickBot="1" x14ac:dyDescent="0.3">
      <c r="A66" s="31" t="s">
        <v>144</v>
      </c>
      <c r="B66" s="32" t="s">
        <v>145</v>
      </c>
      <c r="C66" s="5" t="s">
        <v>87</v>
      </c>
      <c r="D66" s="5">
        <v>60</v>
      </c>
      <c r="E66" s="5">
        <v>28</v>
      </c>
      <c r="F66" s="5">
        <v>30</v>
      </c>
      <c r="G66" s="5">
        <v>2</v>
      </c>
    </row>
    <row r="67" spans="1:7" ht="16.5" thickBot="1" x14ac:dyDescent="0.3">
      <c r="A67" s="472" t="s">
        <v>530</v>
      </c>
      <c r="B67" s="480" t="s">
        <v>531</v>
      </c>
      <c r="C67" s="489" t="s">
        <v>532</v>
      </c>
      <c r="D67" s="489">
        <v>165</v>
      </c>
      <c r="E67" s="489">
        <v>13</v>
      </c>
      <c r="F67" s="489">
        <v>150</v>
      </c>
      <c r="G67" s="489">
        <v>4</v>
      </c>
    </row>
    <row r="68" spans="1:7" ht="17.25" thickBot="1" x14ac:dyDescent="0.3">
      <c r="A68" s="421" t="s">
        <v>224</v>
      </c>
      <c r="B68" s="272" t="s">
        <v>288</v>
      </c>
      <c r="C68" s="197" t="s">
        <v>551</v>
      </c>
      <c r="D68" s="197">
        <v>270</v>
      </c>
      <c r="E68" s="197">
        <v>26</v>
      </c>
      <c r="F68" s="197">
        <v>240</v>
      </c>
      <c r="G68" s="197">
        <v>4</v>
      </c>
    </row>
    <row r="69" spans="1:7" ht="17.25" thickBot="1" x14ac:dyDescent="0.3">
      <c r="A69" s="175" t="s">
        <v>271</v>
      </c>
      <c r="B69" s="176" t="s">
        <v>506</v>
      </c>
      <c r="C69" s="177" t="s">
        <v>117</v>
      </c>
      <c r="D69" s="177">
        <v>165</v>
      </c>
      <c r="E69" s="5">
        <v>11</v>
      </c>
      <c r="F69" s="177">
        <v>150</v>
      </c>
      <c r="G69" s="177">
        <v>4</v>
      </c>
    </row>
    <row r="70" spans="1:7" ht="17.25" thickBot="1" x14ac:dyDescent="0.3">
      <c r="A70" s="175" t="s">
        <v>276</v>
      </c>
      <c r="B70" s="176" t="s">
        <v>277</v>
      </c>
      <c r="C70" s="177" t="s">
        <v>38</v>
      </c>
      <c r="D70" s="177">
        <v>45</v>
      </c>
      <c r="E70" s="177">
        <v>13</v>
      </c>
      <c r="F70" s="177">
        <v>30</v>
      </c>
      <c r="G70" s="177">
        <v>2</v>
      </c>
    </row>
    <row r="71" spans="1:7" ht="16.5" thickBot="1" x14ac:dyDescent="0.3">
      <c r="A71" s="472" t="s">
        <v>533</v>
      </c>
      <c r="B71" s="480" t="s">
        <v>247</v>
      </c>
      <c r="C71" s="489" t="s">
        <v>38</v>
      </c>
      <c r="D71" s="489">
        <v>45</v>
      </c>
      <c r="E71" s="489">
        <v>13</v>
      </c>
      <c r="F71" s="489">
        <v>30</v>
      </c>
      <c r="G71" s="489">
        <v>2</v>
      </c>
    </row>
    <row r="72" spans="1:7" ht="17.25" thickBot="1" x14ac:dyDescent="0.3">
      <c r="A72" s="175" t="s">
        <v>552</v>
      </c>
      <c r="B72" s="380" t="s">
        <v>247</v>
      </c>
      <c r="C72" s="5" t="s">
        <v>38</v>
      </c>
      <c r="D72" s="5">
        <v>45</v>
      </c>
      <c r="E72" s="5">
        <v>13</v>
      </c>
      <c r="F72" s="5">
        <v>30</v>
      </c>
      <c r="G72" s="5">
        <v>2</v>
      </c>
    </row>
    <row r="73" spans="1:7" ht="17.25" thickBot="1" x14ac:dyDescent="0.3">
      <c r="A73" s="421" t="s">
        <v>216</v>
      </c>
      <c r="B73" s="422" t="s">
        <v>217</v>
      </c>
      <c r="C73" s="197" t="s">
        <v>38</v>
      </c>
      <c r="D73" s="197">
        <v>45</v>
      </c>
      <c r="E73" s="197">
        <v>13</v>
      </c>
      <c r="F73" s="197">
        <v>30</v>
      </c>
      <c r="G73" s="197">
        <v>2</v>
      </c>
    </row>
    <row r="74" spans="1:7" ht="17.25" thickBot="1" x14ac:dyDescent="0.3">
      <c r="A74" s="175" t="s">
        <v>267</v>
      </c>
      <c r="B74" s="176" t="s">
        <v>249</v>
      </c>
      <c r="C74" s="177" t="s">
        <v>38</v>
      </c>
      <c r="D74" s="177">
        <v>45</v>
      </c>
      <c r="E74" s="177">
        <v>13</v>
      </c>
      <c r="F74" s="177">
        <v>30</v>
      </c>
      <c r="G74" s="177">
        <v>2</v>
      </c>
    </row>
    <row r="75" spans="1:7" ht="27" thickBot="1" x14ac:dyDescent="0.45">
      <c r="A75" s="378"/>
      <c r="B75" s="379"/>
      <c r="C75" s="379"/>
      <c r="D75" s="494"/>
      <c r="E75" s="494"/>
      <c r="F75" s="494"/>
      <c r="G75" s="494"/>
    </row>
    <row r="76" spans="1:7" ht="15.75" thickBot="1" x14ac:dyDescent="0.3">
      <c r="A76" s="378"/>
      <c r="B76" s="379"/>
      <c r="C76" s="379"/>
      <c r="D76" s="379"/>
      <c r="E76" s="379"/>
      <c r="F76" s="379"/>
      <c r="G76" s="379"/>
    </row>
    <row r="77" spans="1:7" ht="15.75" thickBot="1" x14ac:dyDescent="0.3">
      <c r="A77" s="378"/>
      <c r="B77" s="379"/>
      <c r="C77" s="379"/>
      <c r="D77" s="379"/>
      <c r="E77" s="379"/>
      <c r="F77" s="379"/>
      <c r="G77" s="379"/>
    </row>
    <row r="78" spans="1:7" ht="15.75" thickBot="1" x14ac:dyDescent="0.3">
      <c r="A78" s="378"/>
      <c r="B78" s="379"/>
      <c r="C78" s="379"/>
      <c r="D78" s="379"/>
      <c r="E78" s="379"/>
      <c r="F78" s="379"/>
      <c r="G78" s="379"/>
    </row>
    <row r="79" spans="1:7" ht="15.75" thickBot="1" x14ac:dyDescent="0.3">
      <c r="A79" s="378"/>
      <c r="B79" s="379"/>
      <c r="C79" s="379"/>
      <c r="D79" s="379"/>
      <c r="E79" s="379"/>
      <c r="F79" s="379"/>
      <c r="G79" s="379"/>
    </row>
    <row r="80" spans="1:7" ht="15.75" thickBot="1" x14ac:dyDescent="0.3">
      <c r="A80" s="378"/>
      <c r="B80" s="379"/>
      <c r="C80" s="379"/>
      <c r="D80" s="379"/>
      <c r="E80" s="379"/>
      <c r="F80" s="379"/>
      <c r="G80" s="379"/>
    </row>
  </sheetData>
  <sortState ref="A1:G87">
    <sortCondition ref="B1:B87"/>
    <sortCondition ref="C1:C87"/>
    <sortCondition ref="D1:D87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6"/>
  <sheetViews>
    <sheetView topLeftCell="A82" zoomScale="85" zoomScaleNormal="85" workbookViewId="0">
      <selection activeCell="C24" sqref="C24"/>
    </sheetView>
  </sheetViews>
  <sheetFormatPr defaultRowHeight="15" x14ac:dyDescent="0.25"/>
  <cols>
    <col min="2" max="2" width="28.42578125" customWidth="1"/>
    <col min="3" max="3" width="30.28515625" customWidth="1"/>
    <col min="4" max="5" width="15.85546875" customWidth="1"/>
  </cols>
  <sheetData>
    <row r="1" spans="1:11" ht="30.75" customHeight="1" thickBot="1" x14ac:dyDescent="0.3">
      <c r="B1" s="70" t="s">
        <v>132</v>
      </c>
      <c r="C1" s="70" t="s">
        <v>120</v>
      </c>
      <c r="D1" s="70" t="s">
        <v>1</v>
      </c>
      <c r="E1" s="58"/>
      <c r="F1" s="71" t="s">
        <v>2</v>
      </c>
      <c r="G1" s="72"/>
      <c r="H1" s="72"/>
      <c r="I1" s="73"/>
    </row>
    <row r="2" spans="1:11" ht="30.75" customHeight="1" thickBot="1" x14ac:dyDescent="0.3">
      <c r="B2" s="74"/>
      <c r="C2" s="74"/>
      <c r="D2" s="74"/>
      <c r="E2" s="48"/>
      <c r="F2" s="70" t="s">
        <v>3</v>
      </c>
      <c r="G2" s="71" t="s">
        <v>4</v>
      </c>
      <c r="H2" s="72"/>
      <c r="I2" s="73"/>
    </row>
    <row r="3" spans="1:11" ht="30.75" customHeight="1" x14ac:dyDescent="0.25">
      <c r="B3" s="74"/>
      <c r="C3" s="74"/>
      <c r="D3" s="74"/>
      <c r="E3" s="48"/>
      <c r="F3" s="74"/>
      <c r="G3" s="70" t="s">
        <v>5</v>
      </c>
      <c r="H3" s="70" t="s">
        <v>6</v>
      </c>
      <c r="I3" s="25" t="s">
        <v>7</v>
      </c>
    </row>
    <row r="4" spans="1:11" ht="30.75" customHeight="1" thickBot="1" x14ac:dyDescent="0.3">
      <c r="B4" s="75"/>
      <c r="C4" s="75"/>
      <c r="D4" s="75"/>
      <c r="E4" s="49"/>
      <c r="F4" s="75"/>
      <c r="G4" s="75"/>
      <c r="H4" s="75"/>
      <c r="I4" s="27" t="s">
        <v>8</v>
      </c>
    </row>
    <row r="5" spans="1:11" ht="30.75" customHeight="1" thickBot="1" x14ac:dyDescent="0.3">
      <c r="B5" s="28" t="s">
        <v>9</v>
      </c>
      <c r="C5" s="29" t="s">
        <v>10</v>
      </c>
      <c r="D5" s="30">
        <v>11</v>
      </c>
      <c r="E5" s="30">
        <f>SUM(E6:E11)</f>
        <v>11</v>
      </c>
      <c r="F5" s="30">
        <v>255</v>
      </c>
      <c r="G5" s="30">
        <v>67</v>
      </c>
      <c r="H5" s="30">
        <v>176</v>
      </c>
      <c r="I5" s="30">
        <v>12</v>
      </c>
      <c r="J5" t="s">
        <v>179</v>
      </c>
      <c r="K5" t="s">
        <v>180</v>
      </c>
    </row>
    <row r="6" spans="1:11" ht="30.75" customHeight="1" thickBot="1" x14ac:dyDescent="0.3">
      <c r="A6">
        <v>1</v>
      </c>
      <c r="B6" s="31" t="s">
        <v>133</v>
      </c>
      <c r="C6" s="32" t="s">
        <v>12</v>
      </c>
      <c r="D6" s="5" t="s">
        <v>16</v>
      </c>
      <c r="E6" s="59">
        <v>2</v>
      </c>
      <c r="F6" s="5">
        <v>30</v>
      </c>
      <c r="G6" s="5">
        <v>28</v>
      </c>
      <c r="H6" s="5"/>
      <c r="I6" s="5">
        <v>2</v>
      </c>
      <c r="J6" s="60">
        <v>2</v>
      </c>
    </row>
    <row r="7" spans="1:11" ht="30.75" customHeight="1" thickBot="1" x14ac:dyDescent="0.3">
      <c r="A7">
        <v>2</v>
      </c>
      <c r="B7" s="31" t="s">
        <v>134</v>
      </c>
      <c r="C7" s="32" t="s">
        <v>15</v>
      </c>
      <c r="D7" s="5" t="s">
        <v>135</v>
      </c>
      <c r="E7" s="59">
        <v>1</v>
      </c>
      <c r="F7" s="5">
        <v>15</v>
      </c>
      <c r="G7" s="5">
        <v>13</v>
      </c>
      <c r="H7" s="5"/>
      <c r="I7" s="5">
        <v>2</v>
      </c>
      <c r="J7" s="60">
        <v>2</v>
      </c>
    </row>
    <row r="8" spans="1:11" ht="30.75" customHeight="1" thickBot="1" x14ac:dyDescent="0.3">
      <c r="A8">
        <v>3</v>
      </c>
      <c r="B8" s="31" t="s">
        <v>136</v>
      </c>
      <c r="C8" s="32" t="s">
        <v>18</v>
      </c>
      <c r="D8" s="5" t="s">
        <v>137</v>
      </c>
      <c r="E8" s="59">
        <v>1</v>
      </c>
      <c r="F8" s="5">
        <v>30</v>
      </c>
      <c r="G8" s="5"/>
      <c r="H8" s="5">
        <v>28</v>
      </c>
      <c r="I8" s="5">
        <v>2</v>
      </c>
      <c r="K8" s="61">
        <v>2</v>
      </c>
    </row>
    <row r="9" spans="1:11" ht="33" customHeight="1" thickBot="1" x14ac:dyDescent="0.3">
      <c r="A9">
        <v>4</v>
      </c>
      <c r="B9" s="31" t="s">
        <v>138</v>
      </c>
      <c r="C9" s="32" t="s">
        <v>139</v>
      </c>
      <c r="D9" s="5" t="s">
        <v>38</v>
      </c>
      <c r="E9" s="59">
        <v>2</v>
      </c>
      <c r="F9" s="5">
        <v>45</v>
      </c>
      <c r="G9" s="5">
        <v>13</v>
      </c>
      <c r="H9" s="5">
        <v>30</v>
      </c>
      <c r="I9" s="5">
        <v>2</v>
      </c>
      <c r="J9" s="60">
        <v>2</v>
      </c>
    </row>
    <row r="10" spans="1:11" ht="30.75" customHeight="1" thickBot="1" x14ac:dyDescent="0.3">
      <c r="A10">
        <v>5</v>
      </c>
      <c r="B10" s="31" t="s">
        <v>140</v>
      </c>
      <c r="C10" s="32" t="s">
        <v>24</v>
      </c>
      <c r="D10" s="5" t="s">
        <v>38</v>
      </c>
      <c r="E10" s="59">
        <v>2</v>
      </c>
      <c r="F10" s="5">
        <v>45</v>
      </c>
      <c r="G10" s="5">
        <v>13</v>
      </c>
      <c r="H10" s="5">
        <v>30</v>
      </c>
      <c r="I10" s="5">
        <v>2</v>
      </c>
      <c r="J10" s="61">
        <v>2</v>
      </c>
    </row>
    <row r="11" spans="1:11" ht="30.75" customHeight="1" thickBot="1" x14ac:dyDescent="0.3">
      <c r="A11">
        <v>6</v>
      </c>
      <c r="B11" s="33" t="s">
        <v>141</v>
      </c>
      <c r="C11" s="34" t="s">
        <v>26</v>
      </c>
      <c r="D11" s="5" t="s">
        <v>142</v>
      </c>
      <c r="E11" s="59">
        <v>3</v>
      </c>
      <c r="F11" s="5">
        <v>90</v>
      </c>
      <c r="G11" s="5"/>
      <c r="H11" s="5">
        <v>88</v>
      </c>
      <c r="I11" s="5">
        <v>2</v>
      </c>
      <c r="K11" s="61">
        <v>2</v>
      </c>
    </row>
    <row r="12" spans="1:11" ht="30.75" customHeight="1" thickBot="1" x14ac:dyDescent="0.3">
      <c r="B12" s="35" t="s">
        <v>29</v>
      </c>
      <c r="C12" s="36" t="s">
        <v>30</v>
      </c>
      <c r="D12" s="27">
        <v>49</v>
      </c>
      <c r="E12" s="5"/>
      <c r="F12" s="27">
        <v>1245</v>
      </c>
      <c r="G12" s="27">
        <v>379</v>
      </c>
      <c r="H12" s="27">
        <v>819</v>
      </c>
      <c r="I12" s="27">
        <v>47</v>
      </c>
    </row>
    <row r="13" spans="1:11" ht="30.75" customHeight="1" thickBot="1" x14ac:dyDescent="0.3">
      <c r="B13" s="55"/>
      <c r="C13" s="56"/>
      <c r="D13" s="53"/>
      <c r="E13" s="54">
        <f>E15+E22+E38</f>
        <v>55</v>
      </c>
      <c r="F13" s="53">
        <f>F15+F22+F38</f>
        <v>1335</v>
      </c>
      <c r="G13" s="53">
        <f t="shared" ref="G13:I13" si="0">G15+G22+G38</f>
        <v>379</v>
      </c>
      <c r="H13" s="53">
        <f t="shared" si="0"/>
        <v>913</v>
      </c>
      <c r="I13" s="53">
        <f t="shared" si="0"/>
        <v>43</v>
      </c>
    </row>
    <row r="14" spans="1:11" ht="30.75" customHeight="1" thickBot="1" x14ac:dyDescent="0.3">
      <c r="B14" s="37" t="s">
        <v>31</v>
      </c>
      <c r="C14" s="38" t="s">
        <v>32</v>
      </c>
      <c r="D14" s="39">
        <v>16</v>
      </c>
      <c r="E14" s="5">
        <f>SUM(E16:E20)</f>
        <v>16</v>
      </c>
      <c r="F14" s="30">
        <v>300</v>
      </c>
      <c r="G14" s="30">
        <v>167</v>
      </c>
      <c r="H14" s="30">
        <v>120</v>
      </c>
      <c r="I14" s="30">
        <v>13</v>
      </c>
    </row>
    <row r="15" spans="1:11" ht="30.75" customHeight="1" thickBot="1" x14ac:dyDescent="0.3">
      <c r="B15" s="50"/>
      <c r="C15" s="51"/>
      <c r="D15" s="52"/>
      <c r="E15" s="5">
        <v>16</v>
      </c>
      <c r="F15" s="53">
        <f>SUM(F16:F20)</f>
        <v>300</v>
      </c>
      <c r="G15" s="53">
        <f t="shared" ref="G15:I15" si="1">SUM(G16:G20)</f>
        <v>167</v>
      </c>
      <c r="H15" s="53">
        <f t="shared" si="1"/>
        <v>120</v>
      </c>
      <c r="I15" s="53">
        <f t="shared" si="1"/>
        <v>13</v>
      </c>
    </row>
    <row r="16" spans="1:11" ht="30.75" customHeight="1" thickBot="1" x14ac:dyDescent="0.3">
      <c r="A16">
        <v>7</v>
      </c>
      <c r="B16" s="368" t="s">
        <v>143</v>
      </c>
      <c r="C16" s="32" t="s">
        <v>34</v>
      </c>
      <c r="D16" s="5" t="s">
        <v>35</v>
      </c>
      <c r="E16" s="59">
        <v>4</v>
      </c>
      <c r="F16" s="5">
        <v>60</v>
      </c>
      <c r="G16" s="5">
        <v>55</v>
      </c>
      <c r="H16" s="5"/>
      <c r="I16" s="5">
        <v>5</v>
      </c>
      <c r="J16" s="60">
        <v>5</v>
      </c>
    </row>
    <row r="17" spans="1:10" ht="30.75" customHeight="1" thickBot="1" x14ac:dyDescent="0.3">
      <c r="A17">
        <v>8</v>
      </c>
      <c r="B17" s="368" t="s">
        <v>144</v>
      </c>
      <c r="C17" s="32" t="s">
        <v>145</v>
      </c>
      <c r="D17" s="5" t="s">
        <v>87</v>
      </c>
      <c r="E17" s="59">
        <v>3</v>
      </c>
      <c r="F17" s="5">
        <v>60</v>
      </c>
      <c r="G17" s="5">
        <v>28</v>
      </c>
      <c r="H17" s="5">
        <v>30</v>
      </c>
      <c r="I17" s="5">
        <v>2</v>
      </c>
      <c r="J17" s="60">
        <v>2</v>
      </c>
    </row>
    <row r="18" spans="1:10" ht="30.75" customHeight="1" thickBot="1" x14ac:dyDescent="0.3">
      <c r="A18">
        <v>9</v>
      </c>
      <c r="B18" s="40" t="s">
        <v>146</v>
      </c>
      <c r="C18" s="32" t="s">
        <v>42</v>
      </c>
      <c r="D18" s="5" t="s">
        <v>87</v>
      </c>
      <c r="E18" s="59">
        <v>3</v>
      </c>
      <c r="F18" s="5">
        <v>60</v>
      </c>
      <c r="G18" s="5">
        <v>28</v>
      </c>
      <c r="H18" s="5">
        <v>30</v>
      </c>
      <c r="I18" s="5">
        <v>2</v>
      </c>
      <c r="J18" s="60">
        <v>2</v>
      </c>
    </row>
    <row r="19" spans="1:10" ht="30.75" customHeight="1" thickBot="1" x14ac:dyDescent="0.3">
      <c r="A19">
        <v>10</v>
      </c>
      <c r="B19" s="40" t="s">
        <v>147</v>
      </c>
      <c r="C19" s="32" t="s">
        <v>37</v>
      </c>
      <c r="D19" s="5" t="s">
        <v>87</v>
      </c>
      <c r="E19" s="59">
        <v>3</v>
      </c>
      <c r="F19" s="5">
        <v>60</v>
      </c>
      <c r="G19" s="5">
        <v>28</v>
      </c>
      <c r="H19" s="5">
        <v>30</v>
      </c>
      <c r="I19" s="5">
        <v>2</v>
      </c>
      <c r="J19" s="60">
        <v>2</v>
      </c>
    </row>
    <row r="20" spans="1:10" ht="30.75" customHeight="1" thickBot="1" x14ac:dyDescent="0.3">
      <c r="A20">
        <v>11</v>
      </c>
      <c r="B20" s="40" t="s">
        <v>148</v>
      </c>
      <c r="C20" s="32" t="s">
        <v>40</v>
      </c>
      <c r="D20" s="5" t="s">
        <v>87</v>
      </c>
      <c r="E20" s="59">
        <v>3</v>
      </c>
      <c r="F20" s="5">
        <v>60</v>
      </c>
      <c r="G20" s="5">
        <v>28</v>
      </c>
      <c r="H20" s="5">
        <v>30</v>
      </c>
      <c r="I20" s="5">
        <v>2</v>
      </c>
      <c r="J20" s="60">
        <v>2</v>
      </c>
    </row>
    <row r="21" spans="1:10" ht="30.75" customHeight="1" thickBot="1" x14ac:dyDescent="0.3">
      <c r="B21" s="37" t="s">
        <v>44</v>
      </c>
      <c r="C21" s="38" t="s">
        <v>45</v>
      </c>
      <c r="D21" s="39">
        <v>29</v>
      </c>
      <c r="E21" s="5"/>
      <c r="F21" s="30">
        <v>855</v>
      </c>
      <c r="G21" s="30">
        <v>186</v>
      </c>
      <c r="H21" s="30">
        <v>639</v>
      </c>
      <c r="I21" s="30">
        <v>30</v>
      </c>
    </row>
    <row r="22" spans="1:10" ht="30.75" customHeight="1" thickBot="1" x14ac:dyDescent="0.3">
      <c r="B22" s="50"/>
      <c r="C22" s="51"/>
      <c r="D22" s="52"/>
      <c r="E22" s="53">
        <f>SUM(E23:E35)</f>
        <v>35</v>
      </c>
      <c r="F22" s="53">
        <f>SUM(F23:F35)</f>
        <v>945</v>
      </c>
      <c r="G22" s="53">
        <f t="shared" ref="G22:I22" si="2">SUM(G23:G35)</f>
        <v>186</v>
      </c>
      <c r="H22" s="53">
        <f t="shared" si="2"/>
        <v>733</v>
      </c>
      <c r="I22" s="53">
        <f t="shared" si="2"/>
        <v>26</v>
      </c>
    </row>
    <row r="23" spans="1:10" ht="30.75" customHeight="1" thickBot="1" x14ac:dyDescent="0.3">
      <c r="A23">
        <v>12</v>
      </c>
      <c r="B23" s="40" t="s">
        <v>149</v>
      </c>
      <c r="C23" s="32" t="s">
        <v>47</v>
      </c>
      <c r="D23" s="5" t="s">
        <v>38</v>
      </c>
      <c r="E23" s="59">
        <v>2</v>
      </c>
      <c r="F23" s="5">
        <v>45</v>
      </c>
      <c r="G23" s="5">
        <v>13</v>
      </c>
      <c r="H23" s="5">
        <v>30</v>
      </c>
      <c r="I23" s="5">
        <v>2</v>
      </c>
      <c r="J23" s="61">
        <v>2</v>
      </c>
    </row>
    <row r="24" spans="1:10" ht="30.75" customHeight="1" thickBot="1" x14ac:dyDescent="0.3">
      <c r="A24">
        <v>13</v>
      </c>
      <c r="B24" s="40" t="s">
        <v>150</v>
      </c>
      <c r="C24" s="32" t="s">
        <v>49</v>
      </c>
      <c r="D24" s="5" t="s">
        <v>38</v>
      </c>
      <c r="E24" s="59">
        <v>2</v>
      </c>
      <c r="F24" s="5">
        <v>45</v>
      </c>
      <c r="G24" s="5">
        <v>13</v>
      </c>
      <c r="H24" s="5">
        <v>30</v>
      </c>
      <c r="I24" s="5">
        <v>2</v>
      </c>
      <c r="J24" s="61">
        <v>2</v>
      </c>
    </row>
    <row r="25" spans="1:10" ht="30.75" customHeight="1" thickBot="1" x14ac:dyDescent="0.3">
      <c r="A25">
        <v>14</v>
      </c>
      <c r="B25" s="40" t="s">
        <v>151</v>
      </c>
      <c r="C25" s="32" t="s">
        <v>51</v>
      </c>
      <c r="D25" s="5" t="s">
        <v>38</v>
      </c>
      <c r="E25" s="59">
        <v>2</v>
      </c>
      <c r="F25" s="5">
        <v>45</v>
      </c>
      <c r="G25" s="5">
        <v>13</v>
      </c>
      <c r="H25" s="5">
        <v>30</v>
      </c>
      <c r="I25" s="5">
        <v>2</v>
      </c>
      <c r="J25" s="61">
        <v>2</v>
      </c>
    </row>
    <row r="26" spans="1:10" ht="30.75" customHeight="1" thickBot="1" x14ac:dyDescent="0.3">
      <c r="A26">
        <v>15</v>
      </c>
      <c r="B26" s="40" t="s">
        <v>152</v>
      </c>
      <c r="C26" s="32" t="s">
        <v>53</v>
      </c>
      <c r="D26" s="5" t="s">
        <v>38</v>
      </c>
      <c r="E26" s="59">
        <v>2</v>
      </c>
      <c r="F26" s="5">
        <v>45</v>
      </c>
      <c r="G26" s="5">
        <v>13</v>
      </c>
      <c r="H26" s="5">
        <v>30</v>
      </c>
      <c r="I26" s="5">
        <v>2</v>
      </c>
      <c r="J26" s="61">
        <v>2</v>
      </c>
    </row>
    <row r="27" spans="1:10" ht="30.75" customHeight="1" thickBot="1" x14ac:dyDescent="0.3">
      <c r="A27">
        <v>16</v>
      </c>
      <c r="B27" s="40" t="s">
        <v>153</v>
      </c>
      <c r="C27" s="32" t="s">
        <v>55</v>
      </c>
      <c r="D27" s="5" t="s">
        <v>38</v>
      </c>
      <c r="E27" s="59">
        <v>2</v>
      </c>
      <c r="F27" s="5">
        <v>45</v>
      </c>
      <c r="G27" s="5">
        <v>13</v>
      </c>
      <c r="H27" s="5">
        <v>30</v>
      </c>
      <c r="I27" s="5">
        <v>2</v>
      </c>
      <c r="J27" s="61">
        <v>2</v>
      </c>
    </row>
    <row r="28" spans="1:10" ht="30.75" customHeight="1" thickBot="1" x14ac:dyDescent="0.3">
      <c r="A28">
        <v>17</v>
      </c>
      <c r="B28" s="40" t="s">
        <v>154</v>
      </c>
      <c r="C28" s="32" t="s">
        <v>57</v>
      </c>
      <c r="D28" s="5" t="s">
        <v>38</v>
      </c>
      <c r="E28" s="59">
        <v>2</v>
      </c>
      <c r="F28" s="5">
        <v>45</v>
      </c>
      <c r="G28" s="5">
        <v>13</v>
      </c>
      <c r="H28" s="5">
        <v>30</v>
      </c>
      <c r="I28" s="5">
        <v>2</v>
      </c>
      <c r="J28" s="61">
        <v>2</v>
      </c>
    </row>
    <row r="29" spans="1:10" ht="30.75" customHeight="1" thickBot="1" x14ac:dyDescent="0.3">
      <c r="A29">
        <v>18</v>
      </c>
      <c r="B29" s="40" t="s">
        <v>155</v>
      </c>
      <c r="C29" s="32" t="s">
        <v>59</v>
      </c>
      <c r="D29" s="5" t="s">
        <v>38</v>
      </c>
      <c r="E29" s="59">
        <v>2</v>
      </c>
      <c r="F29" s="5">
        <v>45</v>
      </c>
      <c r="G29" s="5">
        <v>13</v>
      </c>
      <c r="H29" s="5">
        <v>30</v>
      </c>
      <c r="I29" s="5">
        <v>2</v>
      </c>
      <c r="J29" s="61">
        <v>2</v>
      </c>
    </row>
    <row r="30" spans="1:10" ht="30.75" customHeight="1" thickBot="1" x14ac:dyDescent="0.3">
      <c r="A30">
        <v>19</v>
      </c>
      <c r="B30" s="40" t="s">
        <v>156</v>
      </c>
      <c r="C30" s="32" t="s">
        <v>61</v>
      </c>
      <c r="D30" s="5" t="s">
        <v>38</v>
      </c>
      <c r="E30" s="59">
        <v>2</v>
      </c>
      <c r="F30" s="5">
        <v>45</v>
      </c>
      <c r="G30" s="5">
        <v>13</v>
      </c>
      <c r="H30" s="5">
        <v>30</v>
      </c>
      <c r="I30" s="5">
        <v>2</v>
      </c>
      <c r="J30" s="61">
        <v>2</v>
      </c>
    </row>
    <row r="31" spans="1:10" ht="30.75" customHeight="1" thickBot="1" x14ac:dyDescent="0.3">
      <c r="A31">
        <v>20</v>
      </c>
      <c r="B31" s="40" t="s">
        <v>157</v>
      </c>
      <c r="C31" s="32" t="s">
        <v>75</v>
      </c>
      <c r="D31" s="5" t="s">
        <v>87</v>
      </c>
      <c r="E31" s="59">
        <v>3</v>
      </c>
      <c r="F31" s="5">
        <v>60</v>
      </c>
      <c r="G31" s="5">
        <v>28</v>
      </c>
      <c r="H31" s="5">
        <v>30</v>
      </c>
      <c r="I31" s="5">
        <v>2</v>
      </c>
      <c r="J31" s="61">
        <v>2</v>
      </c>
    </row>
    <row r="32" spans="1:10" ht="30.75" customHeight="1" thickBot="1" x14ac:dyDescent="0.3">
      <c r="A32">
        <v>21</v>
      </c>
      <c r="B32" s="40" t="s">
        <v>158</v>
      </c>
      <c r="C32" s="32" t="s">
        <v>77</v>
      </c>
      <c r="D32" s="5" t="s">
        <v>87</v>
      </c>
      <c r="E32" s="59">
        <v>3</v>
      </c>
      <c r="F32" s="5">
        <v>60</v>
      </c>
      <c r="G32" s="5">
        <v>28</v>
      </c>
      <c r="H32" s="5">
        <v>30</v>
      </c>
      <c r="I32" s="5">
        <v>2</v>
      </c>
      <c r="J32" s="61">
        <v>2</v>
      </c>
    </row>
    <row r="33" spans="1:17" ht="30.75" customHeight="1" thickBot="1" x14ac:dyDescent="0.3">
      <c r="A33">
        <v>22</v>
      </c>
      <c r="B33" s="40" t="s">
        <v>159</v>
      </c>
      <c r="C33" s="32" t="s">
        <v>160</v>
      </c>
      <c r="D33" s="5" t="s">
        <v>82</v>
      </c>
      <c r="E33" s="59">
        <v>1</v>
      </c>
      <c r="F33" s="5">
        <v>45</v>
      </c>
      <c r="G33" s="5"/>
      <c r="H33" s="5">
        <v>43</v>
      </c>
      <c r="I33" s="5">
        <v>2</v>
      </c>
      <c r="K33" s="61">
        <v>2</v>
      </c>
      <c r="O33">
        <v>2</v>
      </c>
      <c r="P33">
        <v>15</v>
      </c>
      <c r="Q33">
        <f>O33*P33</f>
        <v>30</v>
      </c>
    </row>
    <row r="34" spans="1:17" ht="30.75" customHeight="1" thickBot="1" x14ac:dyDescent="0.3">
      <c r="A34">
        <v>23</v>
      </c>
      <c r="B34" s="40" t="s">
        <v>161</v>
      </c>
      <c r="C34" s="2" t="s">
        <v>86</v>
      </c>
      <c r="D34" s="23" t="s">
        <v>350</v>
      </c>
      <c r="E34" s="59">
        <v>6</v>
      </c>
      <c r="F34" s="6">
        <v>150</v>
      </c>
      <c r="G34" s="6">
        <v>26</v>
      </c>
      <c r="H34" s="6">
        <v>120</v>
      </c>
      <c r="I34" s="3">
        <v>4</v>
      </c>
      <c r="J34" s="61">
        <v>4</v>
      </c>
      <c r="K34" s="66"/>
      <c r="O34">
        <v>4</v>
      </c>
      <c r="P34">
        <v>30</v>
      </c>
      <c r="Q34">
        <f>O34*P34</f>
        <v>120</v>
      </c>
    </row>
    <row r="35" spans="1:17" ht="30.75" customHeight="1" thickBot="1" x14ac:dyDescent="0.3">
      <c r="A35">
        <v>24</v>
      </c>
      <c r="B35" s="40" t="s">
        <v>162</v>
      </c>
      <c r="C35" s="32" t="s">
        <v>89</v>
      </c>
      <c r="D35" s="5" t="s">
        <v>90</v>
      </c>
      <c r="E35" s="59">
        <v>6</v>
      </c>
      <c r="F35" s="5">
        <v>270</v>
      </c>
      <c r="G35" s="5"/>
      <c r="H35" s="5">
        <v>270</v>
      </c>
      <c r="I35" s="64"/>
      <c r="K35" s="61"/>
    </row>
    <row r="36" spans="1:17" ht="30.75" customHeight="1" thickBot="1" x14ac:dyDescent="0.3">
      <c r="B36" s="37" t="s">
        <v>91</v>
      </c>
      <c r="C36" s="38" t="s">
        <v>92</v>
      </c>
      <c r="D36" s="39">
        <v>4</v>
      </c>
      <c r="E36" s="5"/>
      <c r="F36" s="39">
        <v>90</v>
      </c>
      <c r="G36" s="39">
        <v>26</v>
      </c>
      <c r="H36" s="39">
        <v>60</v>
      </c>
      <c r="I36" s="39">
        <v>4</v>
      </c>
    </row>
    <row r="37" spans="1:17" ht="30.75" customHeight="1" thickBot="1" x14ac:dyDescent="0.3">
      <c r="B37" s="46"/>
      <c r="C37" s="47"/>
      <c r="D37" s="39"/>
      <c r="E37" s="5"/>
      <c r="F37" s="39"/>
      <c r="G37" s="39"/>
      <c r="H37" s="39"/>
      <c r="I37" s="39"/>
    </row>
    <row r="38" spans="1:17" ht="30.75" customHeight="1" thickBot="1" x14ac:dyDescent="0.3">
      <c r="B38" s="76" t="s">
        <v>163</v>
      </c>
      <c r="C38" s="77"/>
      <c r="D38" s="42"/>
      <c r="E38" s="65">
        <v>4</v>
      </c>
      <c r="F38" s="54">
        <f>SUM(F39:F40)</f>
        <v>90</v>
      </c>
      <c r="G38" s="54">
        <f t="shared" ref="G38:I38" si="3">SUM(G39:G40)</f>
        <v>26</v>
      </c>
      <c r="H38" s="54">
        <f t="shared" si="3"/>
        <v>60</v>
      </c>
      <c r="I38" s="54">
        <f t="shared" si="3"/>
        <v>4</v>
      </c>
    </row>
    <row r="39" spans="1:17" ht="30.75" customHeight="1" thickBot="1" x14ac:dyDescent="0.3">
      <c r="A39">
        <v>25</v>
      </c>
      <c r="B39" s="43" t="s">
        <v>164</v>
      </c>
      <c r="C39" s="34" t="s">
        <v>98</v>
      </c>
      <c r="D39" s="42" t="s">
        <v>38</v>
      </c>
      <c r="E39" s="59">
        <v>2</v>
      </c>
      <c r="F39" s="42">
        <v>45</v>
      </c>
      <c r="G39" s="42">
        <v>13</v>
      </c>
      <c r="H39" s="42">
        <v>30</v>
      </c>
      <c r="I39" s="42">
        <v>2</v>
      </c>
      <c r="J39" s="62">
        <v>2</v>
      </c>
    </row>
    <row r="40" spans="1:17" ht="30.75" customHeight="1" thickBot="1" x14ac:dyDescent="0.3">
      <c r="A40">
        <v>26</v>
      </c>
      <c r="B40" s="43" t="s">
        <v>165</v>
      </c>
      <c r="C40" s="34" t="s">
        <v>100</v>
      </c>
      <c r="D40" s="42" t="s">
        <v>38</v>
      </c>
      <c r="E40" s="59">
        <v>2</v>
      </c>
      <c r="F40" s="42">
        <v>45</v>
      </c>
      <c r="G40" s="42">
        <v>13</v>
      </c>
      <c r="H40" s="42">
        <v>30</v>
      </c>
      <c r="I40" s="42">
        <v>2</v>
      </c>
      <c r="J40" s="62">
        <v>2</v>
      </c>
    </row>
    <row r="41" spans="1:17" ht="30.75" customHeight="1" thickBot="1" x14ac:dyDescent="0.3">
      <c r="A41">
        <v>27</v>
      </c>
      <c r="B41" s="43" t="s">
        <v>166</v>
      </c>
      <c r="C41" s="34" t="s">
        <v>102</v>
      </c>
      <c r="D41" s="42" t="s">
        <v>38</v>
      </c>
      <c r="E41" s="59">
        <v>2</v>
      </c>
      <c r="F41" s="42">
        <v>45</v>
      </c>
      <c r="G41" s="42">
        <v>13</v>
      </c>
      <c r="H41" s="42">
        <v>30</v>
      </c>
      <c r="I41" s="42">
        <v>2</v>
      </c>
    </row>
    <row r="42" spans="1:17" ht="30.75" customHeight="1" thickBot="1" x14ac:dyDescent="0.3">
      <c r="A42">
        <v>28</v>
      </c>
      <c r="B42" s="43" t="s">
        <v>167</v>
      </c>
      <c r="C42" s="44" t="s">
        <v>104</v>
      </c>
      <c r="D42" s="42" t="s">
        <v>38</v>
      </c>
      <c r="E42" s="59">
        <v>2</v>
      </c>
      <c r="F42" s="42">
        <v>45</v>
      </c>
      <c r="G42" s="42">
        <v>13</v>
      </c>
      <c r="H42" s="42">
        <v>30</v>
      </c>
      <c r="I42" s="42">
        <v>2</v>
      </c>
    </row>
    <row r="43" spans="1:17" ht="30.75" customHeight="1" thickBot="1" x14ac:dyDescent="0.3">
      <c r="A43">
        <v>29</v>
      </c>
      <c r="B43" s="43" t="s">
        <v>168</v>
      </c>
      <c r="C43" s="44" t="s">
        <v>108</v>
      </c>
      <c r="D43" s="42" t="s">
        <v>38</v>
      </c>
      <c r="E43" s="59">
        <v>2</v>
      </c>
      <c r="F43" s="42">
        <v>45</v>
      </c>
      <c r="G43" s="42">
        <v>13</v>
      </c>
      <c r="H43" s="42">
        <v>30</v>
      </c>
      <c r="I43" s="42">
        <v>2</v>
      </c>
    </row>
    <row r="44" spans="1:17" ht="30.75" customHeight="1" thickBot="1" x14ac:dyDescent="0.3">
      <c r="A44">
        <v>30</v>
      </c>
      <c r="B44" s="43" t="s">
        <v>169</v>
      </c>
      <c r="C44" s="44" t="s">
        <v>170</v>
      </c>
      <c r="D44" s="42" t="s">
        <v>38</v>
      </c>
      <c r="E44" s="59">
        <v>2</v>
      </c>
      <c r="F44" s="42">
        <v>45</v>
      </c>
      <c r="G44" s="42">
        <v>13</v>
      </c>
      <c r="H44" s="42">
        <v>30</v>
      </c>
      <c r="I44" s="42">
        <v>2</v>
      </c>
    </row>
    <row r="45" spans="1:17" ht="17.25" thickBot="1" x14ac:dyDescent="0.3">
      <c r="B45" s="45"/>
      <c r="C45" s="36" t="s">
        <v>113</v>
      </c>
      <c r="D45" s="27">
        <v>116</v>
      </c>
      <c r="E45" s="27"/>
      <c r="F45" s="27">
        <v>2340</v>
      </c>
      <c r="G45" s="27">
        <v>1274</v>
      </c>
      <c r="H45" s="27">
        <v>995</v>
      </c>
      <c r="I45" s="27">
        <v>71</v>
      </c>
      <c r="J45" s="63">
        <f>SUM(J6:J44)</f>
        <v>49</v>
      </c>
      <c r="K45" s="63">
        <f>SUM(K6:K44)</f>
        <v>6</v>
      </c>
    </row>
    <row r="47" spans="1:17" ht="18.75" x14ac:dyDescent="0.25">
      <c r="E47" s="282">
        <f>E5+E13</f>
        <v>66</v>
      </c>
      <c r="F47" s="57">
        <f>F5+F13</f>
        <v>1590</v>
      </c>
      <c r="G47" s="57">
        <f t="shared" ref="G47:H47" si="4">G5+G13</f>
        <v>446</v>
      </c>
      <c r="H47" s="57">
        <f t="shared" si="4"/>
        <v>1089</v>
      </c>
      <c r="I47" s="57">
        <v>0</v>
      </c>
    </row>
    <row r="50" spans="1:9" x14ac:dyDescent="0.25">
      <c r="F50" t="s">
        <v>115</v>
      </c>
      <c r="G50">
        <f>G47+J45</f>
        <v>495</v>
      </c>
    </row>
    <row r="51" spans="1:9" x14ac:dyDescent="0.25">
      <c r="F51" t="s">
        <v>116</v>
      </c>
      <c r="G51">
        <f>H47+K45</f>
        <v>1095</v>
      </c>
      <c r="H51">
        <f>G51/F47</f>
        <v>0.68867924528301883</v>
      </c>
      <c r="I51">
        <f>(F34+F35)/F47</f>
        <v>0.26415094339622641</v>
      </c>
    </row>
    <row r="55" spans="1:9" ht="15.75" thickBot="1" x14ac:dyDescent="0.3"/>
    <row r="56" spans="1:9" ht="33" x14ac:dyDescent="0.25">
      <c r="B56" s="24" t="s">
        <v>118</v>
      </c>
      <c r="C56" s="70" t="s">
        <v>120</v>
      </c>
      <c r="D56" s="70" t="s">
        <v>1</v>
      </c>
      <c r="E56" s="24" t="s">
        <v>121</v>
      </c>
      <c r="F56" s="70" t="s">
        <v>124</v>
      </c>
    </row>
    <row r="57" spans="1:9" ht="16.5" x14ac:dyDescent="0.25">
      <c r="B57" s="25" t="s">
        <v>119</v>
      </c>
      <c r="C57" s="74"/>
      <c r="D57" s="74"/>
      <c r="E57" s="25" t="s">
        <v>122</v>
      </c>
      <c r="F57" s="74"/>
    </row>
    <row r="58" spans="1:9" ht="17.25" thickBot="1" x14ac:dyDescent="0.3">
      <c r="B58" s="1"/>
      <c r="C58" s="78"/>
      <c r="D58" s="78"/>
      <c r="E58" s="27" t="s">
        <v>123</v>
      </c>
      <c r="F58" s="78"/>
    </row>
    <row r="59" spans="1:9" ht="17.25" thickBot="1" x14ac:dyDescent="0.3">
      <c r="B59" s="26"/>
      <c r="C59" s="36" t="s">
        <v>125</v>
      </c>
      <c r="D59" s="27">
        <v>22</v>
      </c>
      <c r="E59" s="355"/>
      <c r="F59" s="27"/>
    </row>
    <row r="60" spans="1:9" ht="17.25" thickBot="1" x14ac:dyDescent="0.3">
      <c r="B60" s="79"/>
      <c r="C60" s="80"/>
      <c r="D60" s="68">
        <v>22</v>
      </c>
      <c r="E60" s="356">
        <f>SUM(E61:E69)</f>
        <v>22</v>
      </c>
      <c r="F60" s="68"/>
    </row>
    <row r="61" spans="1:9" ht="17.25" thickBot="1" x14ac:dyDescent="0.3">
      <c r="A61">
        <v>1</v>
      </c>
      <c r="B61" s="32" t="s">
        <v>143</v>
      </c>
      <c r="C61" s="32" t="s">
        <v>34</v>
      </c>
      <c r="D61" s="5" t="s">
        <v>35</v>
      </c>
      <c r="E61" s="355">
        <v>4</v>
      </c>
      <c r="F61" s="5"/>
    </row>
    <row r="62" spans="1:9" ht="17.25" thickBot="1" x14ac:dyDescent="0.3">
      <c r="A62">
        <v>2</v>
      </c>
      <c r="B62" s="7" t="s">
        <v>140</v>
      </c>
      <c r="C62" s="7" t="s">
        <v>24</v>
      </c>
      <c r="D62" s="6" t="s">
        <v>38</v>
      </c>
      <c r="E62" s="355">
        <v>2</v>
      </c>
      <c r="F62" s="5"/>
    </row>
    <row r="63" spans="1:9" ht="17.25" thickBot="1" x14ac:dyDescent="0.3">
      <c r="A63">
        <v>3</v>
      </c>
      <c r="B63" s="7" t="s">
        <v>136</v>
      </c>
      <c r="C63" s="7" t="s">
        <v>18</v>
      </c>
      <c r="D63" s="6" t="s">
        <v>137</v>
      </c>
      <c r="E63" s="355">
        <v>1</v>
      </c>
      <c r="F63" s="5"/>
    </row>
    <row r="64" spans="1:9" ht="33.75" thickBot="1" x14ac:dyDescent="0.3">
      <c r="B64" s="7" t="s">
        <v>144</v>
      </c>
      <c r="C64" s="7" t="s">
        <v>145</v>
      </c>
      <c r="D64" s="6" t="s">
        <v>87</v>
      </c>
      <c r="E64" s="355">
        <v>3</v>
      </c>
      <c r="F64" s="5" t="s">
        <v>126</v>
      </c>
    </row>
    <row r="65" spans="1:6" ht="17.25" thickBot="1" x14ac:dyDescent="0.3">
      <c r="A65">
        <v>4</v>
      </c>
      <c r="B65" s="7" t="s">
        <v>146</v>
      </c>
      <c r="C65" s="7" t="s">
        <v>42</v>
      </c>
      <c r="D65" s="6" t="s">
        <v>87</v>
      </c>
      <c r="E65" s="355">
        <v>3</v>
      </c>
      <c r="F65" s="5"/>
    </row>
    <row r="66" spans="1:6" ht="17.25" thickBot="1" x14ac:dyDescent="0.3">
      <c r="A66">
        <v>5</v>
      </c>
      <c r="B66" s="7" t="s">
        <v>147</v>
      </c>
      <c r="C66" s="7" t="s">
        <v>37</v>
      </c>
      <c r="D66" s="6" t="s">
        <v>87</v>
      </c>
      <c r="E66" s="355">
        <v>3</v>
      </c>
      <c r="F66" s="5"/>
    </row>
    <row r="67" spans="1:6" ht="17.25" thickBot="1" x14ac:dyDescent="0.3">
      <c r="A67">
        <v>6</v>
      </c>
      <c r="B67" s="7" t="s">
        <v>149</v>
      </c>
      <c r="C67" s="7" t="s">
        <v>47</v>
      </c>
      <c r="D67" s="6" t="s">
        <v>38</v>
      </c>
      <c r="E67" s="355">
        <v>2</v>
      </c>
      <c r="F67" s="5"/>
    </row>
    <row r="68" spans="1:6" ht="17.25" thickBot="1" x14ac:dyDescent="0.3">
      <c r="A68">
        <v>7</v>
      </c>
      <c r="B68" s="7" t="s">
        <v>150</v>
      </c>
      <c r="C68" s="7" t="s">
        <v>49</v>
      </c>
      <c r="D68" s="6" t="s">
        <v>38</v>
      </c>
      <c r="E68" s="355">
        <v>2</v>
      </c>
      <c r="F68" s="5"/>
    </row>
    <row r="69" spans="1:6" ht="17.25" thickBot="1" x14ac:dyDescent="0.3">
      <c r="A69">
        <v>8</v>
      </c>
      <c r="B69" s="7" t="s">
        <v>151</v>
      </c>
      <c r="C69" s="7" t="s">
        <v>51</v>
      </c>
      <c r="D69" s="6" t="s">
        <v>38</v>
      </c>
      <c r="E69" s="355">
        <v>2</v>
      </c>
      <c r="F69" s="5"/>
    </row>
    <row r="70" spans="1:6" ht="17.25" thickBot="1" x14ac:dyDescent="0.3">
      <c r="B70" s="79"/>
      <c r="C70" s="80"/>
      <c r="D70" s="68">
        <v>0</v>
      </c>
      <c r="E70" s="355"/>
      <c r="F70" s="68"/>
    </row>
    <row r="71" spans="1:6" ht="17.25" thickBot="1" x14ac:dyDescent="0.3">
      <c r="B71" s="82"/>
      <c r="C71" s="36" t="s">
        <v>127</v>
      </c>
      <c r="D71" s="27">
        <v>22</v>
      </c>
      <c r="E71" s="356">
        <f>E72+E83</f>
        <v>22</v>
      </c>
      <c r="F71" s="27"/>
    </row>
    <row r="72" spans="1:6" ht="17.25" thickBot="1" x14ac:dyDescent="0.3">
      <c r="B72" s="79"/>
      <c r="C72" s="80"/>
      <c r="D72" s="68">
        <v>20</v>
      </c>
      <c r="E72" s="356">
        <f>SUM(E73:E82)</f>
        <v>20</v>
      </c>
      <c r="F72" s="27"/>
    </row>
    <row r="73" spans="1:6" ht="33.75" thickBot="1" x14ac:dyDescent="0.3">
      <c r="A73">
        <v>9</v>
      </c>
      <c r="B73" s="7" t="s">
        <v>138</v>
      </c>
      <c r="C73" s="7" t="s">
        <v>139</v>
      </c>
      <c r="D73" s="6" t="s">
        <v>38</v>
      </c>
      <c r="E73" s="355">
        <v>2</v>
      </c>
      <c r="F73" s="5"/>
    </row>
    <row r="74" spans="1:6" ht="17.25" thickBot="1" x14ac:dyDescent="0.3">
      <c r="A74">
        <v>10</v>
      </c>
      <c r="B74" s="7" t="s">
        <v>133</v>
      </c>
      <c r="C74" s="7" t="s">
        <v>12</v>
      </c>
      <c r="D74" s="6" t="s">
        <v>16</v>
      </c>
      <c r="E74" s="355">
        <v>2</v>
      </c>
      <c r="F74" s="5"/>
    </row>
    <row r="75" spans="1:6" ht="17.25" thickBot="1" x14ac:dyDescent="0.3">
      <c r="A75">
        <v>11</v>
      </c>
      <c r="B75" s="7" t="s">
        <v>134</v>
      </c>
      <c r="C75" s="7" t="s">
        <v>15</v>
      </c>
      <c r="D75" s="6" t="s">
        <v>135</v>
      </c>
      <c r="E75" s="355">
        <v>1</v>
      </c>
      <c r="F75" s="5"/>
    </row>
    <row r="76" spans="1:6" ht="17.25" thickBot="1" x14ac:dyDescent="0.3">
      <c r="A76">
        <v>12</v>
      </c>
      <c r="B76" s="7" t="s">
        <v>148</v>
      </c>
      <c r="C76" s="7" t="s">
        <v>40</v>
      </c>
      <c r="D76" s="6" t="s">
        <v>87</v>
      </c>
      <c r="E76" s="355">
        <v>3</v>
      </c>
      <c r="F76" s="5"/>
    </row>
    <row r="77" spans="1:6" ht="17.25" thickBot="1" x14ac:dyDescent="0.3">
      <c r="A77">
        <v>13</v>
      </c>
      <c r="B77" s="7" t="s">
        <v>152</v>
      </c>
      <c r="C77" s="7" t="s">
        <v>53</v>
      </c>
      <c r="D77" s="6" t="s">
        <v>38</v>
      </c>
      <c r="E77" s="355">
        <v>2</v>
      </c>
      <c r="F77" s="5"/>
    </row>
    <row r="78" spans="1:6" ht="17.25" thickBot="1" x14ac:dyDescent="0.3">
      <c r="A78">
        <v>14</v>
      </c>
      <c r="B78" s="7" t="s">
        <v>153</v>
      </c>
      <c r="C78" s="7" t="s">
        <v>55</v>
      </c>
      <c r="D78" s="6" t="s">
        <v>38</v>
      </c>
      <c r="E78" s="355">
        <v>2</v>
      </c>
      <c r="F78" s="5"/>
    </row>
    <row r="79" spans="1:6" ht="17.25" thickBot="1" x14ac:dyDescent="0.3">
      <c r="A79">
        <v>15</v>
      </c>
      <c r="B79" s="7" t="s">
        <v>154</v>
      </c>
      <c r="C79" s="7" t="s">
        <v>57</v>
      </c>
      <c r="D79" s="6" t="s">
        <v>38</v>
      </c>
      <c r="E79" s="355">
        <v>2</v>
      </c>
      <c r="F79" s="5"/>
    </row>
    <row r="80" spans="1:6" ht="17.25" thickBot="1" x14ac:dyDescent="0.3">
      <c r="A80">
        <v>16</v>
      </c>
      <c r="B80" s="7" t="s">
        <v>155</v>
      </c>
      <c r="C80" s="7" t="s">
        <v>59</v>
      </c>
      <c r="D80" s="6" t="s">
        <v>38</v>
      </c>
      <c r="E80" s="355">
        <v>2</v>
      </c>
      <c r="F80" s="5"/>
    </row>
    <row r="81" spans="1:6" ht="33.75" thickBot="1" x14ac:dyDescent="0.3">
      <c r="A81">
        <v>17</v>
      </c>
      <c r="B81" s="7" t="s">
        <v>158</v>
      </c>
      <c r="C81" s="7" t="s">
        <v>77</v>
      </c>
      <c r="D81" s="6" t="s">
        <v>87</v>
      </c>
      <c r="E81" s="355">
        <v>3</v>
      </c>
      <c r="F81" s="5"/>
    </row>
    <row r="82" spans="1:6" ht="17.25" thickBot="1" x14ac:dyDescent="0.3">
      <c r="A82">
        <v>18</v>
      </c>
      <c r="B82" s="7" t="s">
        <v>159</v>
      </c>
      <c r="C82" s="7" t="s">
        <v>160</v>
      </c>
      <c r="D82" s="6" t="s">
        <v>82</v>
      </c>
      <c r="E82" s="355">
        <v>1</v>
      </c>
      <c r="F82" s="5"/>
    </row>
    <row r="83" spans="1:6" ht="17.25" customHeight="1" thickBot="1" x14ac:dyDescent="0.3">
      <c r="B83" s="22"/>
      <c r="C83" s="21"/>
      <c r="D83" s="68">
        <v>2</v>
      </c>
      <c r="E83" s="356">
        <v>2</v>
      </c>
      <c r="F83" s="27"/>
    </row>
    <row r="84" spans="1:6" ht="17.25" thickBot="1" x14ac:dyDescent="0.3">
      <c r="A84">
        <v>19</v>
      </c>
      <c r="B84" s="7" t="s">
        <v>164</v>
      </c>
      <c r="C84" s="7" t="s">
        <v>128</v>
      </c>
      <c r="D84" s="6" t="s">
        <v>38</v>
      </c>
      <c r="E84" s="355">
        <v>2</v>
      </c>
      <c r="F84" s="5"/>
    </row>
    <row r="85" spans="1:6" ht="17.25" thickBot="1" x14ac:dyDescent="0.3">
      <c r="A85">
        <v>20</v>
      </c>
      <c r="B85" s="7" t="s">
        <v>166</v>
      </c>
      <c r="C85" s="7" t="s">
        <v>102</v>
      </c>
      <c r="D85" s="6" t="s">
        <v>38</v>
      </c>
      <c r="E85" s="355">
        <v>2</v>
      </c>
      <c r="F85" s="5"/>
    </row>
    <row r="86" spans="1:6" ht="17.25" thickBot="1" x14ac:dyDescent="0.3">
      <c r="A86">
        <v>21</v>
      </c>
      <c r="B86" s="7" t="s">
        <v>167</v>
      </c>
      <c r="C86" s="7" t="s">
        <v>104</v>
      </c>
      <c r="D86" s="6" t="s">
        <v>38</v>
      </c>
      <c r="E86" s="355">
        <v>2</v>
      </c>
      <c r="F86" s="5"/>
    </row>
    <row r="87" spans="1:6" ht="17.25" thickBot="1" x14ac:dyDescent="0.3">
      <c r="B87" s="82"/>
      <c r="C87" s="36" t="s">
        <v>129</v>
      </c>
      <c r="D87" s="27">
        <v>26</v>
      </c>
      <c r="E87" s="356">
        <f>E88+E96</f>
        <v>10</v>
      </c>
      <c r="F87" s="27"/>
    </row>
    <row r="88" spans="1:6" ht="17.25" thickBot="1" x14ac:dyDescent="0.3">
      <c r="B88" s="79"/>
      <c r="C88" s="80"/>
      <c r="D88" s="68">
        <v>24</v>
      </c>
      <c r="E88" s="356">
        <f>SUM(E89:E95)</f>
        <v>8</v>
      </c>
      <c r="F88" s="68"/>
    </row>
    <row r="89" spans="1:6" ht="17.25" thickBot="1" x14ac:dyDescent="0.3">
      <c r="A89">
        <v>22</v>
      </c>
      <c r="B89" s="7" t="s">
        <v>141</v>
      </c>
      <c r="C89" s="7" t="s">
        <v>26</v>
      </c>
      <c r="D89" s="6" t="s">
        <v>142</v>
      </c>
      <c r="E89" s="355">
        <v>3</v>
      </c>
      <c r="F89" s="5"/>
    </row>
    <row r="90" spans="1:6" ht="17.25" thickBot="1" x14ac:dyDescent="0.3">
      <c r="A90">
        <v>23</v>
      </c>
      <c r="B90" s="7" t="s">
        <v>156</v>
      </c>
      <c r="C90" s="7" t="s">
        <v>61</v>
      </c>
      <c r="D90" s="6" t="s">
        <v>38</v>
      </c>
      <c r="E90" s="355">
        <v>2</v>
      </c>
      <c r="F90" s="5"/>
    </row>
    <row r="91" spans="1:6" ht="17.25" thickBot="1" x14ac:dyDescent="0.3">
      <c r="A91">
        <v>24</v>
      </c>
      <c r="B91" s="7" t="s">
        <v>157</v>
      </c>
      <c r="C91" s="7" t="s">
        <v>75</v>
      </c>
      <c r="D91" s="6" t="s">
        <v>87</v>
      </c>
      <c r="E91" s="355">
        <v>3</v>
      </c>
      <c r="F91" s="5"/>
    </row>
    <row r="92" spans="1:6" ht="17.25" thickBot="1" x14ac:dyDescent="0.3">
      <c r="A92">
        <v>25</v>
      </c>
      <c r="B92" s="32" t="s">
        <v>171</v>
      </c>
      <c r="C92" s="32" t="s">
        <v>172</v>
      </c>
      <c r="D92" s="5" t="s">
        <v>13</v>
      </c>
      <c r="E92" s="355"/>
      <c r="F92" s="5" t="s">
        <v>181</v>
      </c>
    </row>
    <row r="93" spans="1:6" ht="17.25" thickBot="1" x14ac:dyDescent="0.3">
      <c r="A93">
        <v>26</v>
      </c>
      <c r="B93" s="32" t="s">
        <v>173</v>
      </c>
      <c r="C93" s="32" t="s">
        <v>174</v>
      </c>
      <c r="D93" s="5" t="s">
        <v>13</v>
      </c>
      <c r="E93" s="355"/>
      <c r="F93" s="5" t="s">
        <v>181</v>
      </c>
    </row>
    <row r="94" spans="1:6" ht="17.25" thickBot="1" x14ac:dyDescent="0.3">
      <c r="A94">
        <v>27</v>
      </c>
      <c r="B94" s="32" t="s">
        <v>175</v>
      </c>
      <c r="C94" s="32" t="s">
        <v>176</v>
      </c>
      <c r="D94" s="5" t="s">
        <v>43</v>
      </c>
      <c r="E94" s="355"/>
      <c r="F94" s="5" t="s">
        <v>182</v>
      </c>
    </row>
    <row r="95" spans="1:6" ht="17.25" thickBot="1" x14ac:dyDescent="0.3">
      <c r="A95">
        <v>28</v>
      </c>
      <c r="B95" s="32" t="s">
        <v>177</v>
      </c>
      <c r="C95" s="2" t="s">
        <v>178</v>
      </c>
      <c r="D95" s="5" t="s">
        <v>43</v>
      </c>
      <c r="E95" s="355"/>
      <c r="F95" s="5" t="s">
        <v>182</v>
      </c>
    </row>
    <row r="96" spans="1:6" ht="17.25" customHeight="1" thickBot="1" x14ac:dyDescent="0.3">
      <c r="B96" s="22"/>
      <c r="C96" s="21"/>
      <c r="D96" s="68">
        <v>2</v>
      </c>
      <c r="E96" s="355">
        <v>2</v>
      </c>
      <c r="F96" s="68"/>
    </row>
    <row r="97" spans="1:6" ht="17.25" thickBot="1" x14ac:dyDescent="0.3">
      <c r="A97">
        <v>29</v>
      </c>
      <c r="B97" s="7" t="s">
        <v>165</v>
      </c>
      <c r="C97" s="7" t="s">
        <v>100</v>
      </c>
      <c r="D97" s="6" t="s">
        <v>38</v>
      </c>
      <c r="E97" s="355">
        <v>2</v>
      </c>
      <c r="F97" s="5"/>
    </row>
    <row r="98" spans="1:6" ht="17.25" thickBot="1" x14ac:dyDescent="0.3">
      <c r="A98">
        <v>30</v>
      </c>
      <c r="B98" s="7" t="s">
        <v>168</v>
      </c>
      <c r="C98" s="7" t="s">
        <v>108</v>
      </c>
      <c r="D98" s="6" t="s">
        <v>38</v>
      </c>
      <c r="E98" s="355">
        <v>2</v>
      </c>
      <c r="F98" s="5"/>
    </row>
    <row r="99" spans="1:6" ht="17.25" thickBot="1" x14ac:dyDescent="0.3">
      <c r="A99">
        <v>31</v>
      </c>
      <c r="B99" s="7" t="s">
        <v>169</v>
      </c>
      <c r="C99" s="7" t="s">
        <v>170</v>
      </c>
      <c r="D99" s="6" t="s">
        <v>38</v>
      </c>
      <c r="E99" s="355">
        <v>2</v>
      </c>
      <c r="F99" s="5"/>
    </row>
    <row r="100" spans="1:6" ht="17.25" thickBot="1" x14ac:dyDescent="0.3">
      <c r="B100" s="82"/>
      <c r="C100" s="36" t="s">
        <v>130</v>
      </c>
      <c r="D100" s="27">
        <v>22</v>
      </c>
      <c r="E100" s="356">
        <v>12</v>
      </c>
      <c r="F100" s="27"/>
    </row>
    <row r="101" spans="1:6" ht="17.25" thickBot="1" x14ac:dyDescent="0.3">
      <c r="B101" s="79"/>
      <c r="C101" s="80"/>
      <c r="D101" s="68">
        <v>22</v>
      </c>
      <c r="E101" s="356">
        <v>12</v>
      </c>
      <c r="F101" s="68"/>
    </row>
    <row r="102" spans="1:6" ht="17.25" thickBot="1" x14ac:dyDescent="0.3">
      <c r="A102">
        <v>32</v>
      </c>
      <c r="B102" s="32" t="s">
        <v>161</v>
      </c>
      <c r="C102" s="2" t="s">
        <v>86</v>
      </c>
      <c r="D102" s="6" t="s">
        <v>350</v>
      </c>
      <c r="E102" s="355">
        <v>6</v>
      </c>
      <c r="F102" s="41"/>
    </row>
    <row r="103" spans="1:6" ht="17.25" thickBot="1" x14ac:dyDescent="0.3">
      <c r="A103">
        <v>33</v>
      </c>
      <c r="B103" s="7" t="s">
        <v>162</v>
      </c>
      <c r="C103" s="7" t="s">
        <v>89</v>
      </c>
      <c r="D103" s="6" t="s">
        <v>90</v>
      </c>
      <c r="E103" s="355">
        <v>6</v>
      </c>
      <c r="F103" s="41"/>
    </row>
    <row r="104" spans="1:6" ht="17.25" thickBot="1" x14ac:dyDescent="0.3">
      <c r="A104">
        <v>34</v>
      </c>
      <c r="B104" s="32" t="s">
        <v>171</v>
      </c>
      <c r="C104" s="32" t="s">
        <v>172</v>
      </c>
      <c r="D104" s="5" t="s">
        <v>13</v>
      </c>
      <c r="E104" s="355"/>
      <c r="F104" s="5" t="s">
        <v>183</v>
      </c>
    </row>
    <row r="105" spans="1:6" ht="17.25" thickBot="1" x14ac:dyDescent="0.3">
      <c r="A105">
        <v>35</v>
      </c>
      <c r="B105" s="32" t="s">
        <v>173</v>
      </c>
      <c r="C105" s="32" t="s">
        <v>174</v>
      </c>
      <c r="D105" s="5" t="s">
        <v>13</v>
      </c>
      <c r="E105" s="355"/>
      <c r="F105" s="5" t="s">
        <v>183</v>
      </c>
    </row>
    <row r="106" spans="1:6" ht="17.25" thickBot="1" x14ac:dyDescent="0.3">
      <c r="A106">
        <v>36</v>
      </c>
      <c r="B106" s="32" t="s">
        <v>175</v>
      </c>
      <c r="C106" s="32" t="s">
        <v>176</v>
      </c>
      <c r="D106" s="5" t="s">
        <v>43</v>
      </c>
      <c r="E106" s="355"/>
      <c r="F106" s="5" t="s">
        <v>184</v>
      </c>
    </row>
    <row r="107" spans="1:6" ht="17.25" thickBot="1" x14ac:dyDescent="0.3">
      <c r="A107">
        <v>37</v>
      </c>
      <c r="B107" s="32" t="s">
        <v>177</v>
      </c>
      <c r="C107" s="2" t="s">
        <v>178</v>
      </c>
      <c r="D107" s="5" t="s">
        <v>43</v>
      </c>
      <c r="E107" s="355"/>
      <c r="F107" s="5" t="s">
        <v>184</v>
      </c>
    </row>
    <row r="108" spans="1:6" ht="17.25" thickBot="1" x14ac:dyDescent="0.3">
      <c r="B108" s="79"/>
      <c r="C108" s="80"/>
      <c r="D108" s="68">
        <v>0</v>
      </c>
      <c r="E108" s="355">
        <v>0</v>
      </c>
      <c r="F108" s="68"/>
    </row>
    <row r="109" spans="1:6" ht="66.75" thickBot="1" x14ac:dyDescent="0.3">
      <c r="B109" s="82"/>
      <c r="C109" s="36" t="s">
        <v>185</v>
      </c>
      <c r="D109" s="27">
        <v>24</v>
      </c>
      <c r="E109" s="355">
        <v>2</v>
      </c>
      <c r="F109" s="68" t="s">
        <v>186</v>
      </c>
    </row>
    <row r="110" spans="1:6" ht="17.25" thickBot="1" x14ac:dyDescent="0.3">
      <c r="B110" s="79"/>
      <c r="C110" s="80"/>
      <c r="D110" s="68">
        <v>24</v>
      </c>
      <c r="E110" s="355">
        <v>2</v>
      </c>
      <c r="F110" s="68"/>
    </row>
    <row r="111" spans="1:6" ht="17.25" thickBot="1" x14ac:dyDescent="0.3">
      <c r="A111">
        <v>38</v>
      </c>
      <c r="B111" s="32" t="s">
        <v>171</v>
      </c>
      <c r="C111" s="32" t="s">
        <v>172</v>
      </c>
      <c r="D111" s="5" t="s">
        <v>187</v>
      </c>
      <c r="E111" s="355">
        <v>7</v>
      </c>
      <c r="F111" s="5" t="s">
        <v>188</v>
      </c>
    </row>
    <row r="112" spans="1:6" ht="17.25" thickBot="1" x14ac:dyDescent="0.3">
      <c r="A112">
        <v>39</v>
      </c>
      <c r="B112" s="32" t="s">
        <v>173</v>
      </c>
      <c r="C112" s="32" t="s">
        <v>174</v>
      </c>
      <c r="D112" s="5" t="s">
        <v>187</v>
      </c>
      <c r="E112" s="355">
        <v>7</v>
      </c>
      <c r="F112" s="5" t="s">
        <v>188</v>
      </c>
    </row>
    <row r="113" spans="1:6" ht="17.25" thickBot="1" x14ac:dyDescent="0.3">
      <c r="A113">
        <v>40</v>
      </c>
      <c r="B113" s="32" t="s">
        <v>175</v>
      </c>
      <c r="C113" s="32" t="s">
        <v>176</v>
      </c>
      <c r="D113" s="5" t="s">
        <v>13</v>
      </c>
      <c r="E113" s="355">
        <v>5</v>
      </c>
      <c r="F113" s="5" t="s">
        <v>181</v>
      </c>
    </row>
    <row r="114" spans="1:6" ht="17.25" thickBot="1" x14ac:dyDescent="0.3">
      <c r="A114">
        <v>41</v>
      </c>
      <c r="B114" s="32" t="s">
        <v>177</v>
      </c>
      <c r="C114" s="2" t="s">
        <v>178</v>
      </c>
      <c r="D114" s="5" t="s">
        <v>13</v>
      </c>
      <c r="E114" s="355">
        <v>5</v>
      </c>
      <c r="F114" s="5" t="s">
        <v>181</v>
      </c>
    </row>
    <row r="115" spans="1:6" ht="17.25" thickBot="1" x14ac:dyDescent="0.3">
      <c r="B115" s="72"/>
      <c r="C115" s="81"/>
      <c r="D115" s="27">
        <v>116</v>
      </c>
      <c r="E115" s="355"/>
      <c r="F115" s="27"/>
    </row>
    <row r="116" spans="1:6" ht="23.25" x14ac:dyDescent="0.25">
      <c r="E116" s="358">
        <f>E60+E71+E87+E100</f>
        <v>66</v>
      </c>
    </row>
  </sheetData>
  <conditionalFormatting sqref="B6:B44">
    <cfRule type="duplicateValues" dxfId="41" priority="4"/>
  </conditionalFormatting>
  <conditionalFormatting sqref="C6:C44">
    <cfRule type="duplicateValues" dxfId="40" priority="3"/>
  </conditionalFormatting>
  <conditionalFormatting sqref="B1:B1048576">
    <cfRule type="duplicateValues" dxfId="39" priority="2"/>
  </conditionalFormatting>
  <conditionalFormatting sqref="C1:C1048576">
    <cfRule type="duplicateValues" dxfId="38" priority="1"/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7"/>
  <sheetViews>
    <sheetView topLeftCell="A49" workbookViewId="0">
      <selection activeCell="G56" sqref="G56"/>
    </sheetView>
  </sheetViews>
  <sheetFormatPr defaultRowHeight="15" x14ac:dyDescent="0.25"/>
  <cols>
    <col min="2" max="2" width="25.140625" customWidth="1"/>
    <col min="3" max="3" width="34" customWidth="1"/>
    <col min="4" max="5" width="14.85546875" customWidth="1"/>
  </cols>
  <sheetData>
    <row r="1" spans="1:11" ht="16.5" customHeight="1" thickBot="1" x14ac:dyDescent="0.3">
      <c r="B1" s="147" t="s">
        <v>132</v>
      </c>
      <c r="C1" s="147" t="s">
        <v>120</v>
      </c>
      <c r="D1" s="147" t="s">
        <v>1</v>
      </c>
      <c r="E1" s="95"/>
      <c r="F1" s="148" t="s">
        <v>2</v>
      </c>
      <c r="G1" s="149"/>
      <c r="H1" s="149"/>
      <c r="I1" s="150"/>
    </row>
    <row r="2" spans="1:11" ht="17.25" customHeight="1" thickBot="1" x14ac:dyDescent="0.3">
      <c r="B2" s="151"/>
      <c r="C2" s="151"/>
      <c r="D2" s="151"/>
      <c r="E2" s="110"/>
      <c r="F2" s="147" t="s">
        <v>3</v>
      </c>
      <c r="G2" s="148" t="s">
        <v>4</v>
      </c>
      <c r="H2" s="149"/>
      <c r="I2" s="150"/>
    </row>
    <row r="3" spans="1:11" ht="78" customHeight="1" x14ac:dyDescent="0.25">
      <c r="B3" s="151"/>
      <c r="C3" s="151"/>
      <c r="D3" s="151"/>
      <c r="E3" s="110"/>
      <c r="F3" s="151"/>
      <c r="G3" s="152" t="s">
        <v>5</v>
      </c>
      <c r="H3" s="152" t="s">
        <v>6</v>
      </c>
      <c r="I3" s="83" t="s">
        <v>7</v>
      </c>
    </row>
    <row r="4" spans="1:11" ht="37.5" thickBot="1" x14ac:dyDescent="0.3">
      <c r="B4" s="153"/>
      <c r="C4" s="153"/>
      <c r="D4" s="153"/>
      <c r="E4" s="111"/>
      <c r="F4" s="153"/>
      <c r="G4" s="154"/>
      <c r="H4" s="154"/>
      <c r="I4" s="84" t="s">
        <v>8</v>
      </c>
    </row>
    <row r="5" spans="1:11" ht="43.5" customHeight="1" thickBot="1" x14ac:dyDescent="0.3">
      <c r="B5" s="85" t="s">
        <v>9</v>
      </c>
      <c r="C5" s="86" t="s">
        <v>10</v>
      </c>
      <c r="D5" s="87">
        <v>19</v>
      </c>
      <c r="E5" s="87">
        <f>SUM(E6:E12)</f>
        <v>19</v>
      </c>
      <c r="F5" s="87">
        <v>435</v>
      </c>
      <c r="G5" s="87">
        <v>127</v>
      </c>
      <c r="H5" s="87">
        <v>294</v>
      </c>
      <c r="I5" s="87">
        <v>14</v>
      </c>
      <c r="J5" t="s">
        <v>179</v>
      </c>
      <c r="K5" t="s">
        <v>180</v>
      </c>
    </row>
    <row r="6" spans="1:11" ht="31.5" customHeight="1" thickBot="1" x14ac:dyDescent="0.3">
      <c r="A6">
        <v>1</v>
      </c>
      <c r="B6" s="88" t="s">
        <v>11</v>
      </c>
      <c r="C6" s="89" t="s">
        <v>12</v>
      </c>
      <c r="D6" s="90" t="s">
        <v>13</v>
      </c>
      <c r="E6" s="105">
        <v>5</v>
      </c>
      <c r="F6" s="90">
        <v>75</v>
      </c>
      <c r="G6" s="90">
        <v>73</v>
      </c>
      <c r="H6" s="90"/>
      <c r="I6" s="90">
        <v>2</v>
      </c>
      <c r="J6" s="106">
        <v>2</v>
      </c>
    </row>
    <row r="7" spans="1:11" ht="31.5" customHeight="1" thickBot="1" x14ac:dyDescent="0.3">
      <c r="A7">
        <v>2</v>
      </c>
      <c r="B7" s="88" t="s">
        <v>14</v>
      </c>
      <c r="C7" s="89" t="s">
        <v>15</v>
      </c>
      <c r="D7" s="90" t="s">
        <v>16</v>
      </c>
      <c r="E7" s="105">
        <v>2</v>
      </c>
      <c r="F7" s="90">
        <v>30</v>
      </c>
      <c r="G7" s="90">
        <v>28</v>
      </c>
      <c r="H7" s="90"/>
      <c r="I7" s="90">
        <v>2</v>
      </c>
      <c r="J7" s="106">
        <v>2</v>
      </c>
    </row>
    <row r="8" spans="1:11" ht="31.5" customHeight="1" thickBot="1" x14ac:dyDescent="0.3">
      <c r="A8">
        <v>3</v>
      </c>
      <c r="B8" s="88" t="s">
        <v>17</v>
      </c>
      <c r="C8" s="89" t="s">
        <v>18</v>
      </c>
      <c r="D8" s="90" t="s">
        <v>19</v>
      </c>
      <c r="E8" s="105">
        <v>2</v>
      </c>
      <c r="F8" s="90">
        <v>60</v>
      </c>
      <c r="G8" s="90"/>
      <c r="H8" s="90">
        <v>58</v>
      </c>
      <c r="I8" s="90">
        <v>2</v>
      </c>
      <c r="K8" s="61">
        <v>2</v>
      </c>
    </row>
    <row r="9" spans="1:11" ht="31.5" customHeight="1" thickBot="1" x14ac:dyDescent="0.3">
      <c r="A9">
        <v>4</v>
      </c>
      <c r="B9" s="88" t="s">
        <v>20</v>
      </c>
      <c r="C9" s="89" t="s">
        <v>21</v>
      </c>
      <c r="D9" s="90" t="s">
        <v>22</v>
      </c>
      <c r="E9" s="105">
        <v>3</v>
      </c>
      <c r="F9" s="90">
        <v>75</v>
      </c>
      <c r="G9" s="90">
        <v>13</v>
      </c>
      <c r="H9" s="90">
        <v>60</v>
      </c>
      <c r="I9" s="90">
        <v>2</v>
      </c>
      <c r="J9" s="106">
        <v>2</v>
      </c>
    </row>
    <row r="10" spans="1:11" ht="31.5" customHeight="1" thickBot="1" x14ac:dyDescent="0.3">
      <c r="A10">
        <v>5</v>
      </c>
      <c r="B10" s="88" t="s">
        <v>23</v>
      </c>
      <c r="C10" s="89" t="s">
        <v>24</v>
      </c>
      <c r="D10" s="90" t="s">
        <v>22</v>
      </c>
      <c r="E10" s="105">
        <v>3</v>
      </c>
      <c r="F10" s="90">
        <v>75</v>
      </c>
      <c r="G10" s="90">
        <v>13</v>
      </c>
      <c r="H10" s="90">
        <v>60</v>
      </c>
      <c r="I10" s="90">
        <v>2</v>
      </c>
      <c r="J10" s="61">
        <v>2</v>
      </c>
    </row>
    <row r="11" spans="1:11" ht="31.5" customHeight="1" thickBot="1" x14ac:dyDescent="0.3">
      <c r="A11">
        <v>6</v>
      </c>
      <c r="B11" s="88" t="s">
        <v>189</v>
      </c>
      <c r="C11" s="89" t="s">
        <v>190</v>
      </c>
      <c r="D11" s="90" t="s">
        <v>19</v>
      </c>
      <c r="E11" s="105">
        <v>2</v>
      </c>
      <c r="F11" s="90">
        <v>60</v>
      </c>
      <c r="G11" s="90"/>
      <c r="H11" s="90">
        <v>58</v>
      </c>
      <c r="I11" s="90">
        <v>2</v>
      </c>
      <c r="K11" s="61">
        <v>2</v>
      </c>
    </row>
    <row r="12" spans="1:11" ht="31.5" customHeight="1" thickBot="1" x14ac:dyDescent="0.3">
      <c r="A12">
        <v>7</v>
      </c>
      <c r="B12" s="88" t="s">
        <v>191</v>
      </c>
      <c r="C12" s="89" t="s">
        <v>250</v>
      </c>
      <c r="D12" s="156" t="s">
        <v>192</v>
      </c>
      <c r="E12" s="105">
        <v>2</v>
      </c>
      <c r="F12" s="90">
        <v>60</v>
      </c>
      <c r="G12" s="90"/>
      <c r="H12" s="90">
        <v>58</v>
      </c>
      <c r="I12" s="90">
        <v>2</v>
      </c>
      <c r="K12" s="61">
        <v>2</v>
      </c>
    </row>
    <row r="13" spans="1:11" ht="43.5" customHeight="1" thickBot="1" x14ac:dyDescent="0.3">
      <c r="B13" s="85" t="s">
        <v>29</v>
      </c>
      <c r="C13" s="86" t="s">
        <v>30</v>
      </c>
      <c r="D13" s="87">
        <v>61</v>
      </c>
      <c r="E13" s="90"/>
      <c r="F13" s="87">
        <v>2070</v>
      </c>
      <c r="G13" s="87">
        <v>565</v>
      </c>
      <c r="H13" s="87">
        <v>1406</v>
      </c>
      <c r="I13" s="87">
        <v>199</v>
      </c>
    </row>
    <row r="14" spans="1:11" ht="43.5" customHeight="1" thickBot="1" x14ac:dyDescent="0.3">
      <c r="B14" s="96"/>
      <c r="C14" s="97"/>
      <c r="D14" s="98"/>
      <c r="E14" s="107">
        <f>E16+E20+E43</f>
        <v>71</v>
      </c>
      <c r="F14" s="98">
        <f>F16+F20+F43</f>
        <v>1770</v>
      </c>
      <c r="G14" s="98">
        <f t="shared" ref="G14:H14" si="0">G16+G20+G43</f>
        <v>461</v>
      </c>
      <c r="H14" s="98">
        <f t="shared" si="0"/>
        <v>1226</v>
      </c>
      <c r="I14" s="98">
        <f>I16+I20+I43</f>
        <v>53</v>
      </c>
    </row>
    <row r="15" spans="1:11" ht="43.5" customHeight="1" thickBot="1" x14ac:dyDescent="0.3">
      <c r="B15" s="91" t="s">
        <v>31</v>
      </c>
      <c r="C15" s="92" t="s">
        <v>32</v>
      </c>
      <c r="D15" s="93">
        <v>7</v>
      </c>
      <c r="E15" s="90" t="s">
        <v>248</v>
      </c>
      <c r="F15" s="94">
        <v>120</v>
      </c>
      <c r="G15" s="94">
        <v>83</v>
      </c>
      <c r="H15" s="94">
        <v>30</v>
      </c>
      <c r="I15" s="94">
        <v>7</v>
      </c>
    </row>
    <row r="16" spans="1:11" ht="43.5" customHeight="1" thickBot="1" x14ac:dyDescent="0.3">
      <c r="B16" s="99"/>
      <c r="C16" s="100"/>
      <c r="D16" s="98"/>
      <c r="E16" s="104">
        <f>SUM(E17:E18)</f>
        <v>7</v>
      </c>
      <c r="F16" s="101">
        <f>SUM(F17:F18)</f>
        <v>120</v>
      </c>
      <c r="G16" s="101">
        <f t="shared" ref="G16:I16" si="1">SUM(G17:G18)</f>
        <v>83</v>
      </c>
      <c r="H16" s="101">
        <f t="shared" si="1"/>
        <v>30</v>
      </c>
      <c r="I16" s="101">
        <f t="shared" si="1"/>
        <v>7</v>
      </c>
    </row>
    <row r="17" spans="1:10" ht="34.5" customHeight="1" thickBot="1" x14ac:dyDescent="0.3">
      <c r="A17">
        <v>8</v>
      </c>
      <c r="B17" s="88" t="s">
        <v>33</v>
      </c>
      <c r="C17" s="89" t="s">
        <v>34</v>
      </c>
      <c r="D17" s="90" t="s">
        <v>35</v>
      </c>
      <c r="E17" s="105">
        <v>4</v>
      </c>
      <c r="F17" s="90">
        <v>60</v>
      </c>
      <c r="G17" s="90">
        <v>55</v>
      </c>
      <c r="H17" s="90"/>
      <c r="I17" s="90">
        <v>5</v>
      </c>
      <c r="J17" s="106">
        <v>5</v>
      </c>
    </row>
    <row r="18" spans="1:10" ht="34.5" customHeight="1" thickBot="1" x14ac:dyDescent="0.3">
      <c r="A18">
        <v>9</v>
      </c>
      <c r="B18" s="88" t="s">
        <v>193</v>
      </c>
      <c r="C18" s="89" t="s">
        <v>194</v>
      </c>
      <c r="D18" s="90" t="s">
        <v>87</v>
      </c>
      <c r="E18" s="105">
        <v>3</v>
      </c>
      <c r="F18" s="90">
        <v>60</v>
      </c>
      <c r="G18" s="90">
        <v>28</v>
      </c>
      <c r="H18" s="90">
        <v>30</v>
      </c>
      <c r="I18" s="90">
        <v>2</v>
      </c>
      <c r="J18" s="106">
        <v>2</v>
      </c>
    </row>
    <row r="19" spans="1:10" ht="43.5" customHeight="1" thickBot="1" x14ac:dyDescent="0.3">
      <c r="B19" s="91" t="s">
        <v>44</v>
      </c>
      <c r="C19" s="92" t="s">
        <v>45</v>
      </c>
      <c r="D19" s="93">
        <v>46</v>
      </c>
      <c r="E19" s="109"/>
      <c r="F19" s="94">
        <v>1770</v>
      </c>
      <c r="G19" s="94">
        <v>430</v>
      </c>
      <c r="H19" s="94">
        <v>1256</v>
      </c>
      <c r="I19" s="94">
        <v>184</v>
      </c>
    </row>
    <row r="20" spans="1:10" ht="43.5" customHeight="1" thickBot="1" x14ac:dyDescent="0.3">
      <c r="B20" s="91"/>
      <c r="C20" s="92"/>
      <c r="D20" s="93"/>
      <c r="E20" s="108">
        <f>SUM(E21:E40)</f>
        <v>56</v>
      </c>
      <c r="F20" s="101">
        <f>SUM(F21:F40)</f>
        <v>1470</v>
      </c>
      <c r="G20" s="101">
        <f t="shared" ref="G20:I20" si="2">SUM(G21:G40)</f>
        <v>326</v>
      </c>
      <c r="H20" s="101">
        <f t="shared" si="2"/>
        <v>1076</v>
      </c>
      <c r="I20" s="101">
        <f t="shared" si="2"/>
        <v>38</v>
      </c>
    </row>
    <row r="21" spans="1:10" ht="30.75" customHeight="1" thickBot="1" x14ac:dyDescent="0.3">
      <c r="A21">
        <v>10</v>
      </c>
      <c r="B21" s="88" t="s">
        <v>195</v>
      </c>
      <c r="C21" s="89" t="s">
        <v>196</v>
      </c>
      <c r="D21" s="90" t="s">
        <v>22</v>
      </c>
      <c r="E21" s="105">
        <v>3</v>
      </c>
      <c r="F21" s="90">
        <v>75</v>
      </c>
      <c r="G21" s="90">
        <v>13</v>
      </c>
      <c r="H21" s="90">
        <v>60</v>
      </c>
      <c r="I21" s="90">
        <v>2</v>
      </c>
      <c r="J21" s="106">
        <v>2</v>
      </c>
    </row>
    <row r="22" spans="1:10" ht="30.75" customHeight="1" thickBot="1" x14ac:dyDescent="0.3">
      <c r="A22">
        <v>11</v>
      </c>
      <c r="B22" s="88" t="s">
        <v>197</v>
      </c>
      <c r="C22" s="89" t="s">
        <v>198</v>
      </c>
      <c r="D22" s="90" t="s">
        <v>87</v>
      </c>
      <c r="E22" s="105">
        <v>3</v>
      </c>
      <c r="F22" s="90">
        <v>60</v>
      </c>
      <c r="G22" s="90">
        <v>28</v>
      </c>
      <c r="H22" s="90">
        <v>30</v>
      </c>
      <c r="I22" s="90">
        <v>2</v>
      </c>
      <c r="J22" s="106">
        <v>2</v>
      </c>
    </row>
    <row r="23" spans="1:10" ht="30.75" customHeight="1" thickBot="1" x14ac:dyDescent="0.3">
      <c r="A23">
        <v>12</v>
      </c>
      <c r="B23" s="88" t="s">
        <v>199</v>
      </c>
      <c r="C23" s="89" t="s">
        <v>51</v>
      </c>
      <c r="D23" s="90" t="s">
        <v>38</v>
      </c>
      <c r="E23" s="105">
        <v>2</v>
      </c>
      <c r="F23" s="90">
        <v>45</v>
      </c>
      <c r="G23" s="90">
        <v>13</v>
      </c>
      <c r="H23" s="90">
        <v>30</v>
      </c>
      <c r="I23" s="90">
        <v>2</v>
      </c>
      <c r="J23" s="106">
        <v>2</v>
      </c>
    </row>
    <row r="24" spans="1:10" ht="30.75" customHeight="1" thickBot="1" x14ac:dyDescent="0.3">
      <c r="A24">
        <v>13</v>
      </c>
      <c r="B24" s="88" t="s">
        <v>200</v>
      </c>
      <c r="C24" s="89" t="s">
        <v>201</v>
      </c>
      <c r="D24" s="90" t="s">
        <v>87</v>
      </c>
      <c r="E24" s="105">
        <v>3</v>
      </c>
      <c r="F24" s="90">
        <v>60</v>
      </c>
      <c r="G24" s="90">
        <v>28</v>
      </c>
      <c r="H24" s="90">
        <v>30</v>
      </c>
      <c r="I24" s="90">
        <v>2</v>
      </c>
      <c r="J24" s="106">
        <v>2</v>
      </c>
    </row>
    <row r="25" spans="1:10" ht="30.75" customHeight="1" thickBot="1" x14ac:dyDescent="0.3">
      <c r="A25">
        <v>14</v>
      </c>
      <c r="B25" s="88" t="s">
        <v>202</v>
      </c>
      <c r="C25" s="89" t="s">
        <v>203</v>
      </c>
      <c r="D25" s="90" t="s">
        <v>38</v>
      </c>
      <c r="E25" s="105">
        <v>2</v>
      </c>
      <c r="F25" s="90">
        <v>45</v>
      </c>
      <c r="G25" s="90">
        <v>13</v>
      </c>
      <c r="H25" s="90">
        <v>30</v>
      </c>
      <c r="I25" s="90">
        <v>2</v>
      </c>
      <c r="J25" s="106">
        <v>2</v>
      </c>
    </row>
    <row r="26" spans="1:10" ht="30.75" customHeight="1" thickBot="1" x14ac:dyDescent="0.3">
      <c r="A26">
        <v>15</v>
      </c>
      <c r="B26" s="88" t="s">
        <v>204</v>
      </c>
      <c r="C26" s="89" t="s">
        <v>205</v>
      </c>
      <c r="D26" s="90" t="s">
        <v>87</v>
      </c>
      <c r="E26" s="105">
        <v>3</v>
      </c>
      <c r="F26" s="90">
        <v>60</v>
      </c>
      <c r="G26" s="90">
        <v>28</v>
      </c>
      <c r="H26" s="90">
        <v>30</v>
      </c>
      <c r="I26" s="90">
        <v>2</v>
      </c>
      <c r="J26" s="106">
        <v>2</v>
      </c>
    </row>
    <row r="27" spans="1:10" ht="30.75" customHeight="1" thickBot="1" x14ac:dyDescent="0.3">
      <c r="A27">
        <v>16</v>
      </c>
      <c r="B27" s="88" t="s">
        <v>206</v>
      </c>
      <c r="C27" s="89" t="s">
        <v>59</v>
      </c>
      <c r="D27" s="90" t="s">
        <v>38</v>
      </c>
      <c r="E27" s="105">
        <v>2</v>
      </c>
      <c r="F27" s="90">
        <v>45</v>
      </c>
      <c r="G27" s="90">
        <v>13</v>
      </c>
      <c r="H27" s="90">
        <v>30</v>
      </c>
      <c r="I27" s="90">
        <v>2</v>
      </c>
      <c r="J27" s="106">
        <v>2</v>
      </c>
    </row>
    <row r="28" spans="1:10" ht="30.75" customHeight="1" thickBot="1" x14ac:dyDescent="0.3">
      <c r="A28">
        <v>17</v>
      </c>
      <c r="B28" s="88" t="s">
        <v>207</v>
      </c>
      <c r="C28" s="89" t="s">
        <v>208</v>
      </c>
      <c r="D28" s="90" t="s">
        <v>87</v>
      </c>
      <c r="E28" s="105">
        <v>3</v>
      </c>
      <c r="F28" s="90">
        <v>60</v>
      </c>
      <c r="G28" s="90">
        <v>28</v>
      </c>
      <c r="H28" s="90">
        <v>30</v>
      </c>
      <c r="I28" s="90">
        <v>2</v>
      </c>
      <c r="J28" s="106">
        <v>2</v>
      </c>
    </row>
    <row r="29" spans="1:10" ht="30.75" customHeight="1" thickBot="1" x14ac:dyDescent="0.3">
      <c r="A29">
        <v>18</v>
      </c>
      <c r="B29" s="88" t="s">
        <v>209</v>
      </c>
      <c r="C29" s="89" t="s">
        <v>210</v>
      </c>
      <c r="D29" s="90" t="s">
        <v>87</v>
      </c>
      <c r="E29" s="105">
        <v>3</v>
      </c>
      <c r="F29" s="90">
        <v>60</v>
      </c>
      <c r="G29" s="90">
        <v>28</v>
      </c>
      <c r="H29" s="90">
        <v>30</v>
      </c>
      <c r="I29" s="90">
        <v>2</v>
      </c>
      <c r="J29" s="106">
        <v>2</v>
      </c>
    </row>
    <row r="30" spans="1:10" ht="30.75" customHeight="1" thickBot="1" x14ac:dyDescent="0.3">
      <c r="A30">
        <v>19</v>
      </c>
      <c r="B30" s="88" t="s">
        <v>211</v>
      </c>
      <c r="C30" s="89" t="s">
        <v>212</v>
      </c>
      <c r="D30" s="90" t="s">
        <v>87</v>
      </c>
      <c r="E30" s="105">
        <v>3</v>
      </c>
      <c r="F30" s="90">
        <v>60</v>
      </c>
      <c r="G30" s="90">
        <v>28</v>
      </c>
      <c r="H30" s="90">
        <v>30</v>
      </c>
      <c r="I30" s="90">
        <v>2</v>
      </c>
      <c r="J30" s="106">
        <v>2</v>
      </c>
    </row>
    <row r="31" spans="1:10" ht="30.75" customHeight="1" thickBot="1" x14ac:dyDescent="0.3">
      <c r="A31">
        <v>20</v>
      </c>
      <c r="B31" s="88" t="s">
        <v>213</v>
      </c>
      <c r="C31" s="89" t="s">
        <v>67</v>
      </c>
      <c r="D31" s="90" t="s">
        <v>38</v>
      </c>
      <c r="E31" s="105">
        <v>2</v>
      </c>
      <c r="F31" s="90">
        <v>45</v>
      </c>
      <c r="G31" s="90">
        <v>13</v>
      </c>
      <c r="H31" s="90">
        <v>30</v>
      </c>
      <c r="I31" s="90">
        <v>2</v>
      </c>
      <c r="J31" s="106">
        <v>2</v>
      </c>
    </row>
    <row r="32" spans="1:10" ht="30.75" customHeight="1" thickBot="1" x14ac:dyDescent="0.3">
      <c r="A32">
        <v>21</v>
      </c>
      <c r="B32" s="88" t="s">
        <v>214</v>
      </c>
      <c r="C32" s="89" t="s">
        <v>215</v>
      </c>
      <c r="D32" s="90" t="s">
        <v>87</v>
      </c>
      <c r="E32" s="105">
        <v>3</v>
      </c>
      <c r="F32" s="90">
        <v>60</v>
      </c>
      <c r="G32" s="90">
        <v>28</v>
      </c>
      <c r="H32" s="90">
        <v>30</v>
      </c>
      <c r="I32" s="90">
        <v>2</v>
      </c>
      <c r="J32" s="106">
        <v>2</v>
      </c>
    </row>
    <row r="33" spans="1:17" ht="30.75" customHeight="1" thickBot="1" x14ac:dyDescent="0.3">
      <c r="A33">
        <v>22</v>
      </c>
      <c r="B33" s="88" t="s">
        <v>216</v>
      </c>
      <c r="C33" s="89" t="s">
        <v>217</v>
      </c>
      <c r="D33" s="90" t="s">
        <v>38</v>
      </c>
      <c r="E33" s="105">
        <v>2</v>
      </c>
      <c r="F33" s="90">
        <v>45</v>
      </c>
      <c r="G33" s="90">
        <v>13</v>
      </c>
      <c r="H33" s="90">
        <v>30</v>
      </c>
      <c r="I33" s="90">
        <v>2</v>
      </c>
      <c r="J33" s="106">
        <v>2</v>
      </c>
    </row>
    <row r="34" spans="1:17" ht="30.75" customHeight="1" thickBot="1" x14ac:dyDescent="0.3">
      <c r="A34">
        <v>23</v>
      </c>
      <c r="B34" s="88" t="s">
        <v>218</v>
      </c>
      <c r="C34" s="89" t="s">
        <v>219</v>
      </c>
      <c r="D34" s="90" t="s">
        <v>19</v>
      </c>
      <c r="E34" s="105">
        <v>2</v>
      </c>
      <c r="F34" s="90">
        <v>45</v>
      </c>
      <c r="G34" s="90">
        <v>13</v>
      </c>
      <c r="H34" s="90">
        <v>30</v>
      </c>
      <c r="I34" s="90">
        <v>2</v>
      </c>
      <c r="J34" s="106"/>
      <c r="K34" s="106">
        <v>2</v>
      </c>
    </row>
    <row r="35" spans="1:17" ht="30.75" customHeight="1" thickBot="1" x14ac:dyDescent="0.3">
      <c r="A35">
        <v>24</v>
      </c>
      <c r="B35" s="88" t="s">
        <v>220</v>
      </c>
      <c r="C35" s="89" t="s">
        <v>221</v>
      </c>
      <c r="D35" s="90" t="s">
        <v>19</v>
      </c>
      <c r="E35" s="105">
        <v>2</v>
      </c>
      <c r="F35" s="90">
        <v>45</v>
      </c>
      <c r="G35" s="90">
        <v>13</v>
      </c>
      <c r="H35" s="90">
        <v>30</v>
      </c>
      <c r="I35" s="90">
        <v>2</v>
      </c>
      <c r="K35" s="61">
        <v>2</v>
      </c>
    </row>
    <row r="36" spans="1:17" ht="30.75" customHeight="1" thickBot="1" x14ac:dyDescent="0.3">
      <c r="A36">
        <v>25</v>
      </c>
      <c r="B36" s="88" t="s">
        <v>222</v>
      </c>
      <c r="C36" s="89" t="s">
        <v>81</v>
      </c>
      <c r="D36" s="90" t="s">
        <v>82</v>
      </c>
      <c r="E36" s="105">
        <v>1</v>
      </c>
      <c r="F36" s="90">
        <v>45</v>
      </c>
      <c r="G36" s="90"/>
      <c r="H36" s="90">
        <v>43</v>
      </c>
      <c r="I36" s="90">
        <v>2</v>
      </c>
      <c r="J36" s="61"/>
      <c r="K36" s="61">
        <v>2</v>
      </c>
    </row>
    <row r="37" spans="1:17" ht="30.75" customHeight="1" thickBot="1" x14ac:dyDescent="0.3">
      <c r="A37">
        <v>26</v>
      </c>
      <c r="B37" s="88" t="s">
        <v>223</v>
      </c>
      <c r="C37" s="89" t="s">
        <v>84</v>
      </c>
      <c r="D37" s="90" t="s">
        <v>82</v>
      </c>
      <c r="E37" s="105">
        <v>1</v>
      </c>
      <c r="F37" s="90">
        <v>45</v>
      </c>
      <c r="G37" s="90"/>
      <c r="H37" s="90">
        <v>43</v>
      </c>
      <c r="I37" s="90">
        <v>2</v>
      </c>
      <c r="K37" s="61">
        <v>2</v>
      </c>
    </row>
    <row r="38" spans="1:17" ht="30.75" customHeight="1" thickBot="1" x14ac:dyDescent="0.3">
      <c r="A38">
        <v>27</v>
      </c>
      <c r="B38" s="88" t="s">
        <v>224</v>
      </c>
      <c r="C38" s="89" t="s">
        <v>225</v>
      </c>
      <c r="D38" s="90" t="s">
        <v>226</v>
      </c>
      <c r="E38" s="105">
        <v>10</v>
      </c>
      <c r="F38" s="107">
        <v>300</v>
      </c>
      <c r="G38" s="90">
        <v>26</v>
      </c>
      <c r="H38" s="107">
        <v>240</v>
      </c>
      <c r="I38" s="107">
        <v>4</v>
      </c>
      <c r="J38" s="160">
        <v>4</v>
      </c>
      <c r="K38" s="61"/>
      <c r="N38">
        <v>2</v>
      </c>
      <c r="O38">
        <v>15</v>
      </c>
      <c r="P38">
        <f>O38*N38</f>
        <v>30</v>
      </c>
      <c r="Q38">
        <f>P38-4</f>
        <v>26</v>
      </c>
    </row>
    <row r="39" spans="1:17" ht="30.75" customHeight="1" thickBot="1" x14ac:dyDescent="0.3">
      <c r="B39" s="162" t="s">
        <v>227</v>
      </c>
      <c r="C39" s="163" t="s">
        <v>228</v>
      </c>
      <c r="D39" s="117" t="s">
        <v>229</v>
      </c>
      <c r="E39" s="164"/>
      <c r="F39" s="117"/>
      <c r="G39" s="117"/>
      <c r="H39" s="117"/>
      <c r="I39" s="117"/>
      <c r="J39" s="106"/>
      <c r="K39" s="61"/>
      <c r="N39">
        <v>8</v>
      </c>
      <c r="O39">
        <v>30</v>
      </c>
      <c r="P39">
        <f>O39*N39</f>
        <v>240</v>
      </c>
    </row>
    <row r="40" spans="1:17" ht="30.75" customHeight="1" thickBot="1" x14ac:dyDescent="0.3">
      <c r="A40">
        <v>28</v>
      </c>
      <c r="B40" s="88" t="s">
        <v>230</v>
      </c>
      <c r="C40" s="89" t="s">
        <v>89</v>
      </c>
      <c r="D40" s="90" t="s">
        <v>90</v>
      </c>
      <c r="E40" s="105">
        <v>6</v>
      </c>
      <c r="F40" s="90">
        <v>270</v>
      </c>
      <c r="G40" s="90"/>
      <c r="H40" s="107">
        <v>270</v>
      </c>
      <c r="I40" s="107"/>
    </row>
    <row r="41" spans="1:17" ht="43.5" customHeight="1" thickBot="1" x14ac:dyDescent="0.3">
      <c r="B41" s="91" t="s">
        <v>91</v>
      </c>
      <c r="C41" s="92" t="s">
        <v>92</v>
      </c>
      <c r="D41" s="94">
        <v>8</v>
      </c>
      <c r="E41" s="90"/>
      <c r="F41" s="94">
        <v>180</v>
      </c>
      <c r="G41" s="94">
        <v>52</v>
      </c>
      <c r="H41" s="94">
        <v>120</v>
      </c>
      <c r="I41" s="94">
        <v>8</v>
      </c>
    </row>
    <row r="42" spans="1:17" ht="43.5" customHeight="1" thickBot="1" x14ac:dyDescent="0.3">
      <c r="B42" s="143" t="s">
        <v>231</v>
      </c>
      <c r="C42" s="145"/>
      <c r="D42" s="90"/>
      <c r="E42" s="90" t="s">
        <v>114</v>
      </c>
      <c r="F42" s="90"/>
      <c r="G42" s="90"/>
      <c r="H42" s="90"/>
      <c r="I42" s="90"/>
    </row>
    <row r="43" spans="1:17" ht="43.5" customHeight="1" thickBot="1" x14ac:dyDescent="0.3">
      <c r="B43" s="102"/>
      <c r="C43" s="103"/>
      <c r="D43" s="104"/>
      <c r="E43" s="98">
        <f>SUM(E44:E47)</f>
        <v>8</v>
      </c>
      <c r="F43" s="98">
        <f>SUM(F44:F47)</f>
        <v>180</v>
      </c>
      <c r="G43" s="98">
        <f t="shared" ref="G43:I43" si="3">SUM(G44:G47)</f>
        <v>52</v>
      </c>
      <c r="H43" s="98">
        <f t="shared" si="3"/>
        <v>120</v>
      </c>
      <c r="I43" s="98">
        <f t="shared" si="3"/>
        <v>8</v>
      </c>
    </row>
    <row r="44" spans="1:17" ht="33" customHeight="1" thickBot="1" x14ac:dyDescent="0.3">
      <c r="A44">
        <v>29</v>
      </c>
      <c r="B44" s="88" t="s">
        <v>232</v>
      </c>
      <c r="C44" s="89" t="s">
        <v>252</v>
      </c>
      <c r="D44" s="90" t="s">
        <v>38</v>
      </c>
      <c r="E44" s="105">
        <v>2</v>
      </c>
      <c r="F44" s="90">
        <v>45</v>
      </c>
      <c r="G44" s="90">
        <v>13</v>
      </c>
      <c r="H44" s="90">
        <v>30</v>
      </c>
      <c r="I44" s="90">
        <v>2</v>
      </c>
      <c r="J44" s="106">
        <v>2</v>
      </c>
    </row>
    <row r="45" spans="1:17" ht="33" customHeight="1" thickBot="1" x14ac:dyDescent="0.3">
      <c r="A45">
        <v>30</v>
      </c>
      <c r="B45" s="88" t="s">
        <v>234</v>
      </c>
      <c r="C45" s="89" t="s">
        <v>235</v>
      </c>
      <c r="D45" s="90" t="s">
        <v>38</v>
      </c>
      <c r="E45" s="105">
        <v>2</v>
      </c>
      <c r="F45" s="90">
        <v>45</v>
      </c>
      <c r="G45" s="90">
        <v>13</v>
      </c>
      <c r="H45" s="90">
        <v>30</v>
      </c>
      <c r="I45" s="90">
        <v>2</v>
      </c>
      <c r="J45" s="106">
        <v>2</v>
      </c>
    </row>
    <row r="46" spans="1:17" ht="33" customHeight="1" thickBot="1" x14ac:dyDescent="0.3">
      <c r="A46">
        <v>31</v>
      </c>
      <c r="B46" s="88" t="s">
        <v>236</v>
      </c>
      <c r="C46" s="89" t="s">
        <v>237</v>
      </c>
      <c r="D46" s="90" t="s">
        <v>38</v>
      </c>
      <c r="E46" s="105">
        <v>2</v>
      </c>
      <c r="F46" s="90">
        <v>45</v>
      </c>
      <c r="G46" s="90">
        <v>13</v>
      </c>
      <c r="H46" s="90">
        <v>30</v>
      </c>
      <c r="I46" s="90">
        <v>2</v>
      </c>
      <c r="J46" s="106">
        <v>2</v>
      </c>
    </row>
    <row r="47" spans="1:17" ht="33" customHeight="1" thickBot="1" x14ac:dyDescent="0.3">
      <c r="A47">
        <v>32</v>
      </c>
      <c r="B47" s="88" t="s">
        <v>238</v>
      </c>
      <c r="C47" s="89" t="s">
        <v>239</v>
      </c>
      <c r="D47" s="90" t="s">
        <v>38</v>
      </c>
      <c r="E47" s="105">
        <v>2</v>
      </c>
      <c r="F47" s="90">
        <v>45</v>
      </c>
      <c r="G47" s="90">
        <v>13</v>
      </c>
      <c r="H47" s="90">
        <v>30</v>
      </c>
      <c r="I47" s="90">
        <v>2</v>
      </c>
      <c r="J47" s="106">
        <v>2</v>
      </c>
    </row>
    <row r="48" spans="1:17" ht="33" customHeight="1" thickBot="1" x14ac:dyDescent="0.3">
      <c r="A48">
        <v>33</v>
      </c>
      <c r="B48" s="88" t="s">
        <v>240</v>
      </c>
      <c r="C48" s="89" t="s">
        <v>241</v>
      </c>
      <c r="D48" s="90" t="s">
        <v>38</v>
      </c>
      <c r="E48" s="105">
        <v>2</v>
      </c>
      <c r="F48" s="90">
        <v>45</v>
      </c>
      <c r="G48" s="90">
        <v>13</v>
      </c>
      <c r="H48" s="90">
        <v>30</v>
      </c>
      <c r="I48" s="90">
        <v>2</v>
      </c>
    </row>
    <row r="49" spans="1:11" ht="33" customHeight="1" thickBot="1" x14ac:dyDescent="0.3">
      <c r="A49">
        <v>34</v>
      </c>
      <c r="B49" s="88" t="s">
        <v>242</v>
      </c>
      <c r="C49" s="89" t="s">
        <v>243</v>
      </c>
      <c r="D49" s="90" t="s">
        <v>38</v>
      </c>
      <c r="E49" s="105">
        <v>2</v>
      </c>
      <c r="F49" s="90">
        <v>45</v>
      </c>
      <c r="G49" s="90">
        <v>13</v>
      </c>
      <c r="H49" s="90">
        <v>30</v>
      </c>
      <c r="I49" s="90">
        <v>2</v>
      </c>
    </row>
    <row r="50" spans="1:11" ht="33" customHeight="1" thickBot="1" x14ac:dyDescent="0.3">
      <c r="A50">
        <v>35</v>
      </c>
      <c r="B50" s="88" t="s">
        <v>244</v>
      </c>
      <c r="C50" s="89" t="s">
        <v>245</v>
      </c>
      <c r="D50" s="90" t="s">
        <v>38</v>
      </c>
      <c r="E50" s="105">
        <v>2</v>
      </c>
      <c r="F50" s="90">
        <v>45</v>
      </c>
      <c r="G50" s="90">
        <v>13</v>
      </c>
      <c r="H50" s="90">
        <v>30</v>
      </c>
      <c r="I50" s="90">
        <v>2</v>
      </c>
    </row>
    <row r="51" spans="1:11" ht="33" customHeight="1" thickBot="1" x14ac:dyDescent="0.3">
      <c r="A51">
        <v>36</v>
      </c>
      <c r="B51" s="88" t="s">
        <v>246</v>
      </c>
      <c r="C51" s="89" t="s">
        <v>247</v>
      </c>
      <c r="D51" s="90" t="s">
        <v>38</v>
      </c>
      <c r="E51" s="105">
        <v>2</v>
      </c>
      <c r="F51" s="90">
        <v>45</v>
      </c>
      <c r="G51" s="90">
        <v>13</v>
      </c>
      <c r="H51" s="90">
        <v>30</v>
      </c>
      <c r="I51" s="90">
        <v>2</v>
      </c>
    </row>
    <row r="52" spans="1:11" ht="21.75" thickBot="1" x14ac:dyDescent="0.4">
      <c r="B52" s="146" t="s">
        <v>113</v>
      </c>
      <c r="C52" s="134"/>
      <c r="D52" s="87">
        <v>80</v>
      </c>
      <c r="E52" s="87"/>
      <c r="F52" s="87">
        <v>2505</v>
      </c>
      <c r="G52" s="87">
        <v>692</v>
      </c>
      <c r="H52" s="87">
        <v>1700</v>
      </c>
      <c r="I52" s="87">
        <v>213</v>
      </c>
      <c r="J52" s="19">
        <f>SUM(J6:J51)</f>
        <v>53</v>
      </c>
      <c r="K52" s="19">
        <f>SUM(K8:K51)</f>
        <v>14</v>
      </c>
    </row>
    <row r="53" spans="1:11" ht="21" x14ac:dyDescent="0.35">
      <c r="E53" s="158">
        <f>E5+E14</f>
        <v>90</v>
      </c>
      <c r="F53" s="159">
        <f>F5+F14</f>
        <v>2205</v>
      </c>
      <c r="G53" s="159">
        <f>SUM(G5+G14)</f>
        <v>588</v>
      </c>
      <c r="H53" s="159">
        <f>SUM('T.NHẬT-C1'!H5+'T.NHẬT-C1'!H14)</f>
        <v>1520</v>
      </c>
      <c r="I53" s="159">
        <f>SUM('T.NHẬT-C1'!I5+'T.NHẬT-C1'!I14)</f>
        <v>67</v>
      </c>
    </row>
    <row r="56" spans="1:11" ht="21" x14ac:dyDescent="0.35">
      <c r="E56" t="s">
        <v>115</v>
      </c>
      <c r="G56" s="19">
        <f>SUM(G53+J52)</f>
        <v>641</v>
      </c>
    </row>
    <row r="57" spans="1:11" ht="21" x14ac:dyDescent="0.35">
      <c r="E57" t="s">
        <v>116</v>
      </c>
      <c r="F57" s="159"/>
      <c r="G57" s="159">
        <f>SUM(H53+K52)</f>
        <v>1534</v>
      </c>
      <c r="H57" s="159">
        <f>G57/F53</f>
        <v>0.69569160997732427</v>
      </c>
      <c r="I57" s="159">
        <f>(F38+F39+F40)/F53</f>
        <v>0.25850340136054423</v>
      </c>
    </row>
    <row r="61" spans="1:11" ht="15.75" thickBot="1" x14ac:dyDescent="0.3"/>
    <row r="62" spans="1:11" ht="31.5" x14ac:dyDescent="0.25">
      <c r="B62" s="112" t="s">
        <v>118</v>
      </c>
      <c r="C62" s="125" t="s">
        <v>120</v>
      </c>
      <c r="D62" s="126"/>
      <c r="E62" s="124" t="s">
        <v>1</v>
      </c>
      <c r="F62" s="112" t="s">
        <v>121</v>
      </c>
      <c r="G62" s="124" t="s">
        <v>124</v>
      </c>
    </row>
    <row r="63" spans="1:11" ht="47.25" x14ac:dyDescent="0.25">
      <c r="B63" s="113" t="s">
        <v>119</v>
      </c>
      <c r="C63" s="128"/>
      <c r="D63" s="129"/>
      <c r="E63" s="127"/>
      <c r="F63" s="113" t="s">
        <v>122</v>
      </c>
      <c r="G63" s="127"/>
    </row>
    <row r="64" spans="1:11" ht="32.25" thickBot="1" x14ac:dyDescent="0.3">
      <c r="B64" s="114"/>
      <c r="C64" s="131"/>
      <c r="D64" s="132"/>
      <c r="E64" s="130"/>
      <c r="F64" s="115" t="s">
        <v>123</v>
      </c>
      <c r="G64" s="130"/>
    </row>
    <row r="65" spans="1:7" ht="17.25" thickBot="1" x14ac:dyDescent="0.3">
      <c r="B65" s="116"/>
      <c r="C65" s="133" t="s">
        <v>125</v>
      </c>
      <c r="D65" s="134"/>
      <c r="E65" s="87">
        <v>15</v>
      </c>
      <c r="F65" s="117"/>
      <c r="G65" s="117"/>
    </row>
    <row r="66" spans="1:7" ht="18" thickBot="1" x14ac:dyDescent="0.3">
      <c r="B66" s="135"/>
      <c r="C66" s="135"/>
      <c r="D66" s="136"/>
      <c r="E66" s="118"/>
      <c r="F66" s="118"/>
      <c r="G66" s="118"/>
    </row>
    <row r="67" spans="1:7" ht="17.25" thickBot="1" x14ac:dyDescent="0.3">
      <c r="A67">
        <v>1</v>
      </c>
      <c r="B67" s="137" t="s">
        <v>33</v>
      </c>
      <c r="C67" s="138" t="s">
        <v>34</v>
      </c>
      <c r="D67" s="89" t="str">
        <f>INDEX($D$6:$D$51,MATCH(C67,$C$6:$C$51,0))</f>
        <v>4(4,0,8)</v>
      </c>
      <c r="E67" s="119" t="s">
        <v>35</v>
      </c>
      <c r="F67" s="359">
        <v>4</v>
      </c>
      <c r="G67" s="89"/>
    </row>
    <row r="68" spans="1:7" ht="17.25" thickBot="1" x14ac:dyDescent="0.3">
      <c r="A68">
        <v>2</v>
      </c>
      <c r="B68" s="140" t="s">
        <v>20</v>
      </c>
      <c r="C68" s="495" t="s">
        <v>21</v>
      </c>
      <c r="D68" s="89" t="str">
        <f t="shared" ref="D68:D115" si="4">INDEX($D$6:$D$51,MATCH(C68,$C$6:$C$51,0))</f>
        <v>3(1,2,3)</v>
      </c>
      <c r="E68" s="139" t="s">
        <v>22</v>
      </c>
      <c r="F68" s="359">
        <v>3</v>
      </c>
      <c r="G68" s="157"/>
    </row>
    <row r="69" spans="1:7" ht="17.25" thickBot="1" x14ac:dyDescent="0.3">
      <c r="B69" s="142"/>
      <c r="C69" s="496"/>
      <c r="D69" s="89"/>
      <c r="E69" s="141"/>
      <c r="F69" s="359" t="s">
        <v>114</v>
      </c>
      <c r="G69" s="141"/>
    </row>
    <row r="70" spans="1:7" ht="17.25" thickBot="1" x14ac:dyDescent="0.3">
      <c r="A70">
        <v>3</v>
      </c>
      <c r="B70" s="137" t="s">
        <v>11</v>
      </c>
      <c r="C70" s="138" t="s">
        <v>12</v>
      </c>
      <c r="D70" s="89" t="str">
        <f t="shared" si="4"/>
        <v>5(5,0,10)</v>
      </c>
      <c r="E70" s="119" t="s">
        <v>13</v>
      </c>
      <c r="F70" s="359">
        <v>5</v>
      </c>
      <c r="G70" s="89"/>
    </row>
    <row r="71" spans="1:7" ht="17.25" thickBot="1" x14ac:dyDescent="0.3">
      <c r="A71">
        <v>4</v>
      </c>
      <c r="B71" s="137" t="s">
        <v>193</v>
      </c>
      <c r="C71" s="138" t="s">
        <v>194</v>
      </c>
      <c r="D71" s="89" t="str">
        <f t="shared" si="4"/>
        <v>3(2,1,5)</v>
      </c>
      <c r="E71" s="119" t="s">
        <v>87</v>
      </c>
      <c r="F71" s="359">
        <v>3</v>
      </c>
      <c r="G71" s="89"/>
    </row>
    <row r="72" spans="1:7" ht="18" thickBot="1" x14ac:dyDescent="0.3">
      <c r="B72" s="135"/>
      <c r="C72" s="135"/>
      <c r="D72" s="89"/>
      <c r="E72" s="120"/>
      <c r="F72" s="359"/>
      <c r="G72" s="121"/>
    </row>
    <row r="73" spans="1:7" ht="17.25" thickBot="1" x14ac:dyDescent="0.3">
      <c r="B73" s="116"/>
      <c r="C73" s="133" t="s">
        <v>127</v>
      </c>
      <c r="D73" s="89"/>
      <c r="E73" s="87">
        <v>22</v>
      </c>
      <c r="F73" s="359"/>
      <c r="G73" s="117"/>
    </row>
    <row r="74" spans="1:7" ht="18" thickBot="1" x14ac:dyDescent="0.3">
      <c r="B74" s="135"/>
      <c r="C74" s="135"/>
      <c r="D74" s="89"/>
      <c r="E74" s="93"/>
      <c r="F74" s="359" t="s">
        <v>114</v>
      </c>
      <c r="G74" s="93"/>
    </row>
    <row r="75" spans="1:7" ht="17.25" thickBot="1" x14ac:dyDescent="0.3">
      <c r="A75">
        <v>5</v>
      </c>
      <c r="B75" s="89" t="s">
        <v>17</v>
      </c>
      <c r="C75" s="137" t="s">
        <v>18</v>
      </c>
      <c r="D75" s="89" t="str">
        <f t="shared" si="4"/>
        <v>2(0,2,1)</v>
      </c>
      <c r="E75" s="90" t="s">
        <v>19</v>
      </c>
      <c r="F75" s="359">
        <v>2</v>
      </c>
      <c r="G75" s="90"/>
    </row>
    <row r="76" spans="1:7" ht="17.25" thickBot="1" x14ac:dyDescent="0.3">
      <c r="A76">
        <v>6</v>
      </c>
      <c r="B76" s="89" t="s">
        <v>14</v>
      </c>
      <c r="C76" s="137" t="s">
        <v>15</v>
      </c>
      <c r="D76" s="89" t="str">
        <f t="shared" si="4"/>
        <v>2(2,0,4)</v>
      </c>
      <c r="E76" s="90" t="s">
        <v>16</v>
      </c>
      <c r="F76" s="359">
        <v>2</v>
      </c>
      <c r="G76" s="90"/>
    </row>
    <row r="77" spans="1:7" ht="17.25" thickBot="1" x14ac:dyDescent="0.3">
      <c r="A77">
        <v>7</v>
      </c>
      <c r="B77" s="89" t="s">
        <v>23</v>
      </c>
      <c r="C77" s="137" t="s">
        <v>24</v>
      </c>
      <c r="D77" s="89" t="str">
        <f t="shared" si="4"/>
        <v>3(1,2,3)</v>
      </c>
      <c r="E77" s="90" t="s">
        <v>22</v>
      </c>
      <c r="F77" s="359">
        <v>3</v>
      </c>
      <c r="G77" s="90"/>
    </row>
    <row r="78" spans="1:7" ht="17.25" thickBot="1" x14ac:dyDescent="0.3">
      <c r="A78">
        <v>8</v>
      </c>
      <c r="B78" s="89" t="s">
        <v>189</v>
      </c>
      <c r="C78" s="137" t="s">
        <v>190</v>
      </c>
      <c r="D78" s="89" t="str">
        <f t="shared" si="4"/>
        <v>2(0,2,1)</v>
      </c>
      <c r="E78" s="90" t="s">
        <v>19</v>
      </c>
      <c r="F78" s="359">
        <v>2</v>
      </c>
      <c r="G78" s="90"/>
    </row>
    <row r="79" spans="1:7" ht="17.25" thickBot="1" x14ac:dyDescent="0.3">
      <c r="A79">
        <v>9</v>
      </c>
      <c r="B79" s="89" t="s">
        <v>195</v>
      </c>
      <c r="C79" s="137" t="s">
        <v>196</v>
      </c>
      <c r="D79" s="89" t="str">
        <f t="shared" si="4"/>
        <v>3(1,2,3)</v>
      </c>
      <c r="E79" s="90" t="s">
        <v>22</v>
      </c>
      <c r="F79" s="359">
        <v>3</v>
      </c>
      <c r="G79" s="90"/>
    </row>
    <row r="80" spans="1:7" ht="17.25" thickBot="1" x14ac:dyDescent="0.3">
      <c r="A80">
        <v>10</v>
      </c>
      <c r="B80" s="89" t="s">
        <v>197</v>
      </c>
      <c r="C80" s="137" t="s">
        <v>198</v>
      </c>
      <c r="D80" s="89" t="str">
        <f t="shared" si="4"/>
        <v>3(2,1,5)</v>
      </c>
      <c r="E80" s="90" t="s">
        <v>87</v>
      </c>
      <c r="F80" s="359">
        <v>3</v>
      </c>
      <c r="G80" s="90"/>
    </row>
    <row r="81" spans="1:7" ht="17.25" thickBot="1" x14ac:dyDescent="0.3">
      <c r="A81">
        <v>11</v>
      </c>
      <c r="B81" s="89" t="s">
        <v>199</v>
      </c>
      <c r="C81" s="137" t="s">
        <v>51</v>
      </c>
      <c r="D81" s="89" t="str">
        <f t="shared" si="4"/>
        <v>2(1,1,3)</v>
      </c>
      <c r="E81" s="90" t="s">
        <v>38</v>
      </c>
      <c r="F81" s="359">
        <v>2</v>
      </c>
      <c r="G81" s="90"/>
    </row>
    <row r="82" spans="1:7" ht="17.25" thickBot="1" x14ac:dyDescent="0.3">
      <c r="A82">
        <v>12</v>
      </c>
      <c r="B82" s="89" t="s">
        <v>200</v>
      </c>
      <c r="C82" s="137" t="s">
        <v>201</v>
      </c>
      <c r="D82" s="89" t="str">
        <f t="shared" si="4"/>
        <v>3(2,1,5)</v>
      </c>
      <c r="E82" s="90" t="s">
        <v>87</v>
      </c>
      <c r="F82" s="359">
        <v>3</v>
      </c>
      <c r="G82" s="90"/>
    </row>
    <row r="83" spans="1:7" ht="17.25" thickBot="1" x14ac:dyDescent="0.3">
      <c r="A83">
        <v>13</v>
      </c>
      <c r="B83" s="155" t="s">
        <v>216</v>
      </c>
      <c r="C83" s="137" t="s">
        <v>217</v>
      </c>
      <c r="D83" s="89" t="str">
        <f t="shared" si="4"/>
        <v>2(1,1,3)</v>
      </c>
      <c r="E83" s="90" t="s">
        <v>38</v>
      </c>
      <c r="F83" s="359">
        <v>2</v>
      </c>
      <c r="G83" s="90"/>
    </row>
    <row r="84" spans="1:7" ht="17.25" customHeight="1" thickBot="1" x14ac:dyDescent="0.3">
      <c r="B84" s="144"/>
      <c r="C84" s="144"/>
      <c r="D84" s="89"/>
      <c r="E84" s="90"/>
      <c r="F84" s="359"/>
      <c r="G84" s="90"/>
    </row>
    <row r="85" spans="1:7" ht="17.25" thickBot="1" x14ac:dyDescent="0.3">
      <c r="B85" s="116"/>
      <c r="C85" s="133" t="s">
        <v>129</v>
      </c>
      <c r="D85" s="89"/>
      <c r="E85" s="87">
        <v>21</v>
      </c>
      <c r="F85" s="359"/>
      <c r="G85" s="117"/>
    </row>
    <row r="86" spans="1:7" ht="18" thickBot="1" x14ac:dyDescent="0.3">
      <c r="B86" s="135"/>
      <c r="C86" s="135"/>
      <c r="D86" s="89"/>
      <c r="E86" s="93">
        <v>15</v>
      </c>
      <c r="F86" s="359"/>
      <c r="G86" s="93"/>
    </row>
    <row r="87" spans="1:7" ht="17.25" thickBot="1" x14ac:dyDescent="0.3">
      <c r="A87">
        <v>14</v>
      </c>
      <c r="B87" s="90" t="s">
        <v>191</v>
      </c>
      <c r="C87" s="137" t="s">
        <v>250</v>
      </c>
      <c r="D87" s="89" t="str">
        <f t="shared" si="4"/>
        <v>2(0,2,0)</v>
      </c>
      <c r="E87" s="90" t="s">
        <v>19</v>
      </c>
      <c r="F87" s="359">
        <v>2</v>
      </c>
      <c r="G87" s="90"/>
    </row>
    <row r="88" spans="1:7" ht="17.25" thickBot="1" x14ac:dyDescent="0.3">
      <c r="A88">
        <v>15</v>
      </c>
      <c r="B88" s="90" t="s">
        <v>202</v>
      </c>
      <c r="C88" s="137" t="s">
        <v>203</v>
      </c>
      <c r="D88" s="89" t="str">
        <f t="shared" si="4"/>
        <v>2(1,1,3)</v>
      </c>
      <c r="E88" s="90" t="s">
        <v>38</v>
      </c>
      <c r="F88" s="359">
        <v>2</v>
      </c>
      <c r="G88" s="90"/>
    </row>
    <row r="89" spans="1:7" ht="17.25" thickBot="1" x14ac:dyDescent="0.3">
      <c r="A89">
        <v>16</v>
      </c>
      <c r="B89" s="90" t="s">
        <v>204</v>
      </c>
      <c r="C89" s="137" t="s">
        <v>205</v>
      </c>
      <c r="D89" s="89" t="str">
        <f t="shared" si="4"/>
        <v>3(2,1,5)</v>
      </c>
      <c r="E89" s="90" t="s">
        <v>87</v>
      </c>
      <c r="F89" s="359">
        <v>3</v>
      </c>
      <c r="G89" s="90"/>
    </row>
    <row r="90" spans="1:7" ht="17.25" thickBot="1" x14ac:dyDescent="0.3">
      <c r="A90">
        <v>17</v>
      </c>
      <c r="B90" s="90" t="s">
        <v>206</v>
      </c>
      <c r="C90" s="137" t="s">
        <v>59</v>
      </c>
      <c r="D90" s="89" t="str">
        <f t="shared" si="4"/>
        <v>2(1,1,3)</v>
      </c>
      <c r="E90" s="90" t="s">
        <v>38</v>
      </c>
      <c r="F90" s="359">
        <v>2</v>
      </c>
      <c r="G90" s="90"/>
    </row>
    <row r="91" spans="1:7" ht="17.25" thickBot="1" x14ac:dyDescent="0.3">
      <c r="A91">
        <v>18</v>
      </c>
      <c r="B91" s="90" t="s">
        <v>207</v>
      </c>
      <c r="C91" s="137" t="s">
        <v>208</v>
      </c>
      <c r="D91" s="89" t="str">
        <f t="shared" si="4"/>
        <v>3(2,1,5)</v>
      </c>
      <c r="E91" s="90" t="s">
        <v>87</v>
      </c>
      <c r="F91" s="359">
        <v>3</v>
      </c>
      <c r="G91" s="90"/>
    </row>
    <row r="92" spans="1:7" ht="33.75" customHeight="1" thickBot="1" x14ac:dyDescent="0.3">
      <c r="A92">
        <v>19</v>
      </c>
      <c r="B92" s="90" t="s">
        <v>220</v>
      </c>
      <c r="C92" s="137" t="s">
        <v>251</v>
      </c>
      <c r="D92" s="89" t="str">
        <f t="shared" si="4"/>
        <v>2(0,2,1)</v>
      </c>
      <c r="E92" s="90" t="s">
        <v>19</v>
      </c>
      <c r="F92" s="359">
        <v>2</v>
      </c>
      <c r="G92" s="90"/>
    </row>
    <row r="93" spans="1:7" ht="17.25" thickBot="1" x14ac:dyDescent="0.3">
      <c r="A93">
        <v>20</v>
      </c>
      <c r="B93" s="107" t="s">
        <v>222</v>
      </c>
      <c r="C93" s="137" t="s">
        <v>81</v>
      </c>
      <c r="D93" s="89" t="str">
        <f t="shared" si="4"/>
        <v>1(0,1,0)</v>
      </c>
      <c r="E93" s="90" t="s">
        <v>82</v>
      </c>
      <c r="F93" s="359">
        <v>1</v>
      </c>
      <c r="G93" s="90"/>
    </row>
    <row r="94" spans="1:7" ht="17.25" thickBot="1" x14ac:dyDescent="0.3">
      <c r="B94" s="90"/>
      <c r="C94" s="137"/>
      <c r="D94" s="89"/>
      <c r="E94" s="90"/>
      <c r="F94" s="359" t="s">
        <v>114</v>
      </c>
      <c r="G94" s="90"/>
    </row>
    <row r="95" spans="1:7" ht="18" customHeight="1" thickBot="1" x14ac:dyDescent="0.3">
      <c r="B95" s="135"/>
      <c r="C95" s="135"/>
      <c r="D95" s="89"/>
      <c r="E95" s="93">
        <v>6</v>
      </c>
      <c r="F95" s="359">
        <v>6</v>
      </c>
      <c r="G95" s="93"/>
    </row>
    <row r="96" spans="1:7" ht="33.75" customHeight="1" thickBot="1" x14ac:dyDescent="0.3">
      <c r="A96">
        <v>21</v>
      </c>
      <c r="B96" s="90" t="s">
        <v>232</v>
      </c>
      <c r="C96" s="137" t="s">
        <v>252</v>
      </c>
      <c r="D96" s="89" t="str">
        <f>INDEX($D$6:$D$51,MATCH(C96,$C$6:$C$51,0))</f>
        <v>2(1,1,3)</v>
      </c>
      <c r="E96" s="90" t="s">
        <v>38</v>
      </c>
      <c r="F96" s="359">
        <v>2</v>
      </c>
      <c r="G96" s="90"/>
    </row>
    <row r="97" spans="1:7" ht="17.25" thickBot="1" x14ac:dyDescent="0.3">
      <c r="A97">
        <v>22</v>
      </c>
      <c r="B97" s="90" t="s">
        <v>234</v>
      </c>
      <c r="C97" s="137" t="s">
        <v>235</v>
      </c>
      <c r="D97" s="89" t="str">
        <f t="shared" si="4"/>
        <v>2(1,1,3)</v>
      </c>
      <c r="E97" s="90" t="s">
        <v>38</v>
      </c>
      <c r="F97" s="359">
        <v>2</v>
      </c>
      <c r="G97" s="90"/>
    </row>
    <row r="98" spans="1:7" ht="17.25" thickBot="1" x14ac:dyDescent="0.3">
      <c r="A98">
        <v>23</v>
      </c>
      <c r="B98" s="90" t="s">
        <v>238</v>
      </c>
      <c r="C98" s="137" t="s">
        <v>239</v>
      </c>
      <c r="D98" s="89" t="str">
        <f t="shared" si="4"/>
        <v>2(1,1,3)</v>
      </c>
      <c r="E98" s="90" t="s">
        <v>38</v>
      </c>
      <c r="F98" s="359">
        <v>2</v>
      </c>
      <c r="G98" s="90"/>
    </row>
    <row r="99" spans="1:7" ht="17.25" thickBot="1" x14ac:dyDescent="0.3">
      <c r="A99">
        <v>24</v>
      </c>
      <c r="B99" s="90" t="s">
        <v>240</v>
      </c>
      <c r="C99" s="137" t="s">
        <v>241</v>
      </c>
      <c r="D99" s="89" t="str">
        <f t="shared" si="4"/>
        <v>2(1,1,3)</v>
      </c>
      <c r="E99" s="90" t="s">
        <v>38</v>
      </c>
      <c r="F99" s="359">
        <v>2</v>
      </c>
      <c r="G99" s="90"/>
    </row>
    <row r="100" spans="1:7" ht="17.25" thickBot="1" x14ac:dyDescent="0.3">
      <c r="A100">
        <v>25</v>
      </c>
      <c r="B100" s="90" t="s">
        <v>242</v>
      </c>
      <c r="C100" s="137" t="s">
        <v>243</v>
      </c>
      <c r="D100" s="89" t="str">
        <f t="shared" si="4"/>
        <v>2(1,1,3)</v>
      </c>
      <c r="E100" s="90" t="s">
        <v>38</v>
      </c>
      <c r="F100" s="359">
        <v>2</v>
      </c>
      <c r="G100" s="90"/>
    </row>
    <row r="101" spans="1:7" ht="17.25" thickBot="1" x14ac:dyDescent="0.3">
      <c r="B101" s="116"/>
      <c r="C101" s="133" t="s">
        <v>130</v>
      </c>
      <c r="D101" s="89"/>
      <c r="E101" s="87">
        <f>E102+E112</f>
        <v>32</v>
      </c>
      <c r="F101" s="362">
        <v>32</v>
      </c>
      <c r="G101" s="117"/>
    </row>
    <row r="102" spans="1:7" ht="18" thickBot="1" x14ac:dyDescent="0.3">
      <c r="B102" s="135"/>
      <c r="C102" s="135"/>
      <c r="D102" s="89"/>
      <c r="E102" s="93">
        <v>30</v>
      </c>
      <c r="F102" s="362">
        <v>30</v>
      </c>
      <c r="G102" s="93"/>
    </row>
    <row r="103" spans="1:7" ht="17.25" thickBot="1" x14ac:dyDescent="0.3">
      <c r="A103">
        <v>26</v>
      </c>
      <c r="B103" s="90" t="s">
        <v>209</v>
      </c>
      <c r="C103" s="137" t="s">
        <v>210</v>
      </c>
      <c r="D103" s="89" t="str">
        <f t="shared" si="4"/>
        <v>3(2,1,5)</v>
      </c>
      <c r="E103" s="90" t="s">
        <v>87</v>
      </c>
      <c r="F103" s="359">
        <v>3</v>
      </c>
      <c r="G103" s="90"/>
    </row>
    <row r="104" spans="1:7" ht="17.25" thickBot="1" x14ac:dyDescent="0.3">
      <c r="A104">
        <v>27</v>
      </c>
      <c r="B104" s="90" t="s">
        <v>211</v>
      </c>
      <c r="C104" s="137" t="s">
        <v>212</v>
      </c>
      <c r="D104" s="89" t="str">
        <f t="shared" si="4"/>
        <v>3(2,1,5)</v>
      </c>
      <c r="E104" s="90" t="s">
        <v>87</v>
      </c>
      <c r="F104" s="359">
        <v>3</v>
      </c>
      <c r="G104" s="90"/>
    </row>
    <row r="105" spans="1:7" ht="17.25" thickBot="1" x14ac:dyDescent="0.3">
      <c r="A105">
        <v>28</v>
      </c>
      <c r="B105" s="90" t="s">
        <v>213</v>
      </c>
      <c r="C105" s="137" t="s">
        <v>67</v>
      </c>
      <c r="D105" s="89" t="str">
        <f t="shared" si="4"/>
        <v>2(1,1,3)</v>
      </c>
      <c r="E105" s="90" t="s">
        <v>38</v>
      </c>
      <c r="F105" s="359">
        <v>2</v>
      </c>
      <c r="G105" s="90"/>
    </row>
    <row r="106" spans="1:7" ht="17.25" thickBot="1" x14ac:dyDescent="0.3">
      <c r="A106">
        <v>29</v>
      </c>
      <c r="B106" s="90" t="s">
        <v>214</v>
      </c>
      <c r="C106" s="137" t="s">
        <v>215</v>
      </c>
      <c r="D106" s="89" t="str">
        <f t="shared" si="4"/>
        <v>3(2,1,5)</v>
      </c>
      <c r="E106" s="90" t="s">
        <v>87</v>
      </c>
      <c r="F106" s="359">
        <v>3</v>
      </c>
      <c r="G106" s="122" t="s">
        <v>253</v>
      </c>
    </row>
    <row r="107" spans="1:7" ht="33.75" customHeight="1" thickBot="1" x14ac:dyDescent="0.3">
      <c r="A107">
        <v>30</v>
      </c>
      <c r="B107" s="90" t="s">
        <v>218</v>
      </c>
      <c r="C107" s="137" t="s">
        <v>219</v>
      </c>
      <c r="D107" s="89" t="str">
        <f t="shared" si="4"/>
        <v>2(0,2,1)</v>
      </c>
      <c r="E107" s="90" t="s">
        <v>19</v>
      </c>
      <c r="F107" s="359">
        <v>2</v>
      </c>
      <c r="G107" s="90"/>
    </row>
    <row r="108" spans="1:7" ht="17.25" thickBot="1" x14ac:dyDescent="0.3">
      <c r="A108">
        <v>31</v>
      </c>
      <c r="B108" s="90" t="s">
        <v>223</v>
      </c>
      <c r="C108" s="137" t="s">
        <v>84</v>
      </c>
      <c r="D108" s="89" t="str">
        <f t="shared" si="4"/>
        <v>1(0,1,0)</v>
      </c>
      <c r="E108" s="90" t="s">
        <v>82</v>
      </c>
      <c r="F108" s="359">
        <v>1</v>
      </c>
      <c r="G108" s="90"/>
    </row>
    <row r="109" spans="1:7" ht="33.75" customHeight="1" thickBot="1" x14ac:dyDescent="0.3">
      <c r="A109">
        <v>32</v>
      </c>
      <c r="B109" s="90" t="s">
        <v>224</v>
      </c>
      <c r="C109" s="137" t="s">
        <v>254</v>
      </c>
      <c r="D109" s="89" t="e">
        <f t="shared" si="4"/>
        <v>#N/A</v>
      </c>
      <c r="E109" s="90" t="s">
        <v>226</v>
      </c>
      <c r="F109" s="359">
        <v>10</v>
      </c>
      <c r="G109" s="90"/>
    </row>
    <row r="110" spans="1:7" ht="33.75" customHeight="1" thickBot="1" x14ac:dyDescent="0.3">
      <c r="B110" s="90"/>
      <c r="C110" s="165"/>
      <c r="D110" s="163"/>
      <c r="E110" s="117"/>
      <c r="F110" s="359"/>
      <c r="G110" s="117"/>
    </row>
    <row r="111" spans="1:7" ht="17.25" thickBot="1" x14ac:dyDescent="0.3">
      <c r="A111">
        <v>33</v>
      </c>
      <c r="B111" s="90" t="s">
        <v>230</v>
      </c>
      <c r="C111" s="137" t="s">
        <v>89</v>
      </c>
      <c r="D111" s="89" t="str">
        <f t="shared" si="4"/>
        <v>6(0,6,0)</v>
      </c>
      <c r="E111" s="90" t="s">
        <v>90</v>
      </c>
      <c r="F111" s="359">
        <v>6</v>
      </c>
      <c r="G111" s="123" t="s">
        <v>131</v>
      </c>
    </row>
    <row r="112" spans="1:7" ht="18" customHeight="1" thickBot="1" x14ac:dyDescent="0.3">
      <c r="B112" s="135"/>
      <c r="C112" s="135"/>
      <c r="D112" s="89" t="e">
        <f t="shared" si="4"/>
        <v>#N/A</v>
      </c>
      <c r="E112" s="93">
        <v>2</v>
      </c>
      <c r="F112" s="359"/>
      <c r="G112" s="93"/>
    </row>
    <row r="113" spans="1:7" ht="17.25" customHeight="1" thickBot="1" x14ac:dyDescent="0.3">
      <c r="A113">
        <v>34</v>
      </c>
      <c r="B113" s="90" t="s">
        <v>236</v>
      </c>
      <c r="C113" s="137" t="s">
        <v>237</v>
      </c>
      <c r="D113" s="89" t="str">
        <f t="shared" si="4"/>
        <v>2(1,1,3)</v>
      </c>
      <c r="E113" s="90">
        <v>2</v>
      </c>
      <c r="F113" s="359">
        <v>2</v>
      </c>
      <c r="G113" s="90"/>
    </row>
    <row r="114" spans="1:7" ht="17.25" customHeight="1" thickBot="1" x14ac:dyDescent="0.3">
      <c r="A114">
        <v>35</v>
      </c>
      <c r="B114" s="90" t="s">
        <v>244</v>
      </c>
      <c r="C114" s="137" t="s">
        <v>245</v>
      </c>
      <c r="D114" s="89" t="str">
        <f t="shared" si="4"/>
        <v>2(1,1,3)</v>
      </c>
      <c r="E114" s="90">
        <v>2</v>
      </c>
      <c r="F114" s="359">
        <v>2</v>
      </c>
      <c r="G114" s="90"/>
    </row>
    <row r="115" spans="1:7" ht="33" customHeight="1" thickBot="1" x14ac:dyDescent="0.3">
      <c r="A115">
        <v>36</v>
      </c>
      <c r="B115" s="90" t="s">
        <v>246</v>
      </c>
      <c r="C115" s="137" t="s">
        <v>247</v>
      </c>
      <c r="D115" s="89" t="str">
        <f t="shared" si="4"/>
        <v>2(1,1,3)</v>
      </c>
      <c r="E115" s="90">
        <v>2</v>
      </c>
      <c r="F115" s="359">
        <v>2</v>
      </c>
      <c r="G115" s="90"/>
    </row>
    <row r="116" spans="1:7" ht="17.25" thickBot="1" x14ac:dyDescent="0.3">
      <c r="B116" s="133"/>
      <c r="C116" s="133"/>
      <c r="D116" s="134"/>
      <c r="E116" s="87">
        <v>80</v>
      </c>
      <c r="F116" s="117"/>
      <c r="G116" s="117"/>
    </row>
    <row r="117" spans="1:7" ht="26.25" x14ac:dyDescent="0.35">
      <c r="E117" s="167">
        <f>E101+E85+E73+E65</f>
        <v>90</v>
      </c>
      <c r="F117" s="363">
        <f>F101+E85+E73+E65</f>
        <v>90</v>
      </c>
    </row>
  </sheetData>
  <mergeCells count="1">
    <mergeCell ref="C68:C69"/>
  </mergeCells>
  <conditionalFormatting sqref="C67:C68 C70:C115">
    <cfRule type="duplicateValues" dxfId="37" priority="3"/>
  </conditionalFormatting>
  <conditionalFormatting sqref="B1:B1048576">
    <cfRule type="duplicateValues" dxfId="36" priority="2"/>
  </conditionalFormatting>
  <conditionalFormatting sqref="C1:C68 C70:C1048576">
    <cfRule type="duplicateValues" dxfId="35" priority="1"/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4"/>
  <sheetViews>
    <sheetView zoomScale="85" zoomScaleNormal="85" workbookViewId="0">
      <selection activeCell="E13" sqref="E13"/>
    </sheetView>
  </sheetViews>
  <sheetFormatPr defaultRowHeight="15" x14ac:dyDescent="0.25"/>
  <cols>
    <col min="1" max="1" width="22" customWidth="1"/>
    <col min="2" max="2" width="28.7109375" customWidth="1"/>
    <col min="3" max="4" width="19" customWidth="1"/>
    <col min="6" max="6" width="0" hidden="1" customWidth="1"/>
    <col min="8" max="8" width="13.7109375" customWidth="1"/>
  </cols>
  <sheetData>
    <row r="1" spans="1:11" ht="17.25" customHeight="1" thickBot="1" x14ac:dyDescent="0.3">
      <c r="A1" s="70" t="s">
        <v>132</v>
      </c>
      <c r="B1" s="70" t="s">
        <v>120</v>
      </c>
      <c r="C1" s="70" t="s">
        <v>1</v>
      </c>
      <c r="D1" s="58"/>
      <c r="E1" s="71" t="s">
        <v>2</v>
      </c>
      <c r="F1" s="72"/>
      <c r="G1" s="72"/>
      <c r="H1" s="72"/>
      <c r="I1" s="81"/>
    </row>
    <row r="2" spans="1:11" ht="17.25" customHeight="1" thickBot="1" x14ac:dyDescent="0.3">
      <c r="A2" s="74"/>
      <c r="B2" s="74"/>
      <c r="C2" s="74"/>
      <c r="D2" s="48"/>
      <c r="E2" s="70" t="s">
        <v>3</v>
      </c>
      <c r="F2" s="58"/>
      <c r="G2" s="71" t="s">
        <v>4</v>
      </c>
      <c r="H2" s="72"/>
      <c r="I2" s="81"/>
    </row>
    <row r="3" spans="1:11" ht="78" customHeight="1" x14ac:dyDescent="0.25">
      <c r="A3" s="74"/>
      <c r="B3" s="74"/>
      <c r="C3" s="74"/>
      <c r="D3" s="48"/>
      <c r="E3" s="74"/>
      <c r="F3" s="48"/>
      <c r="G3" s="201" t="s">
        <v>5</v>
      </c>
      <c r="H3" s="201" t="s">
        <v>6</v>
      </c>
      <c r="I3" s="168" t="s">
        <v>7</v>
      </c>
    </row>
    <row r="4" spans="1:11" ht="37.5" thickBot="1" x14ac:dyDescent="0.3">
      <c r="A4" s="74"/>
      <c r="B4" s="74"/>
      <c r="C4" s="74"/>
      <c r="D4" s="48"/>
      <c r="E4" s="74"/>
      <c r="F4" s="48"/>
      <c r="G4" s="202"/>
      <c r="H4" s="202"/>
      <c r="I4" s="168" t="s">
        <v>8</v>
      </c>
      <c r="J4" t="s">
        <v>179</v>
      </c>
      <c r="K4" t="s">
        <v>180</v>
      </c>
    </row>
    <row r="5" spans="1:11" ht="17.25" thickBot="1" x14ac:dyDescent="0.3">
      <c r="A5" s="181" t="s">
        <v>9</v>
      </c>
      <c r="B5" s="182" t="s">
        <v>255</v>
      </c>
      <c r="C5" s="181">
        <v>11</v>
      </c>
      <c r="D5" s="181">
        <f>SUM(D6:D11)</f>
        <v>11</v>
      </c>
      <c r="E5" s="181">
        <v>255</v>
      </c>
      <c r="F5" s="181"/>
      <c r="G5" s="181">
        <v>67</v>
      </c>
      <c r="H5" s="181">
        <v>176</v>
      </c>
      <c r="I5" s="183">
        <v>12</v>
      </c>
    </row>
    <row r="6" spans="1:11" ht="31.5" customHeight="1" thickBot="1" x14ac:dyDescent="0.3">
      <c r="A6" s="31" t="s">
        <v>133</v>
      </c>
      <c r="B6" s="32" t="s">
        <v>12</v>
      </c>
      <c r="C6" s="5" t="s">
        <v>16</v>
      </c>
      <c r="D6" s="59">
        <v>2</v>
      </c>
      <c r="E6" s="5">
        <v>30</v>
      </c>
      <c r="F6" s="5">
        <f>G6+H6+I6</f>
        <v>30</v>
      </c>
      <c r="G6" s="5">
        <v>28</v>
      </c>
      <c r="H6" s="5"/>
      <c r="I6" s="5">
        <v>2</v>
      </c>
      <c r="J6" s="60">
        <v>2</v>
      </c>
    </row>
    <row r="7" spans="1:11" ht="31.5" customHeight="1" thickBot="1" x14ac:dyDescent="0.3">
      <c r="A7" s="31" t="s">
        <v>134</v>
      </c>
      <c r="B7" s="32" t="s">
        <v>15</v>
      </c>
      <c r="C7" s="5" t="s">
        <v>135</v>
      </c>
      <c r="D7" s="59">
        <v>1</v>
      </c>
      <c r="E7" s="5">
        <v>15</v>
      </c>
      <c r="F7" s="5">
        <f t="shared" ref="F7:F39" si="0">G7+H7+I7</f>
        <v>15</v>
      </c>
      <c r="G7" s="5">
        <v>13</v>
      </c>
      <c r="H7" s="5"/>
      <c r="I7" s="5">
        <v>2</v>
      </c>
      <c r="J7" s="60">
        <v>2</v>
      </c>
    </row>
    <row r="8" spans="1:11" ht="31.5" customHeight="1" thickBot="1" x14ac:dyDescent="0.3">
      <c r="A8" s="31" t="s">
        <v>136</v>
      </c>
      <c r="B8" s="32" t="s">
        <v>18</v>
      </c>
      <c r="C8" s="5" t="s">
        <v>137</v>
      </c>
      <c r="D8" s="59">
        <v>1</v>
      </c>
      <c r="E8" s="5">
        <v>30</v>
      </c>
      <c r="F8" s="5">
        <f t="shared" si="0"/>
        <v>30</v>
      </c>
      <c r="G8" s="5"/>
      <c r="H8" s="5">
        <v>28</v>
      </c>
      <c r="I8" s="5">
        <v>2</v>
      </c>
      <c r="K8" s="61">
        <v>2</v>
      </c>
    </row>
    <row r="9" spans="1:11" ht="31.5" customHeight="1" thickBot="1" x14ac:dyDescent="0.3">
      <c r="A9" s="31" t="s">
        <v>138</v>
      </c>
      <c r="B9" s="32" t="s">
        <v>139</v>
      </c>
      <c r="C9" s="5" t="s">
        <v>38</v>
      </c>
      <c r="D9" s="59">
        <v>2</v>
      </c>
      <c r="E9" s="5">
        <v>45</v>
      </c>
      <c r="F9" s="5">
        <f t="shared" si="0"/>
        <v>45</v>
      </c>
      <c r="G9" s="5">
        <v>13</v>
      </c>
      <c r="H9" s="5">
        <v>30</v>
      </c>
      <c r="I9" s="5">
        <v>2</v>
      </c>
      <c r="J9" s="60">
        <v>2</v>
      </c>
    </row>
    <row r="10" spans="1:11" ht="31.5" customHeight="1" thickBot="1" x14ac:dyDescent="0.3">
      <c r="A10" s="31" t="s">
        <v>140</v>
      </c>
      <c r="B10" s="32" t="s">
        <v>24</v>
      </c>
      <c r="C10" s="5" t="s">
        <v>38</v>
      </c>
      <c r="D10" s="59">
        <v>2</v>
      </c>
      <c r="E10" s="5">
        <v>45</v>
      </c>
      <c r="F10" s="5">
        <f t="shared" si="0"/>
        <v>45</v>
      </c>
      <c r="G10" s="5">
        <v>13</v>
      </c>
      <c r="H10" s="5">
        <v>30</v>
      </c>
      <c r="I10" s="5">
        <v>2</v>
      </c>
      <c r="J10" s="60">
        <v>2</v>
      </c>
    </row>
    <row r="11" spans="1:11" ht="31.5" customHeight="1" thickBot="1" x14ac:dyDescent="0.3">
      <c r="A11" s="31" t="s">
        <v>256</v>
      </c>
      <c r="B11" s="32" t="s">
        <v>257</v>
      </c>
      <c r="C11" s="5" t="s">
        <v>142</v>
      </c>
      <c r="D11" s="59">
        <v>3</v>
      </c>
      <c r="E11" s="5">
        <v>90</v>
      </c>
      <c r="F11" s="5">
        <f t="shared" si="0"/>
        <v>90</v>
      </c>
      <c r="G11" s="5"/>
      <c r="H11" s="5">
        <v>88</v>
      </c>
      <c r="I11" s="5">
        <v>2</v>
      </c>
      <c r="K11" s="61">
        <v>2</v>
      </c>
    </row>
    <row r="12" spans="1:11" ht="31.5" customHeight="1" thickBot="1" x14ac:dyDescent="0.3">
      <c r="A12" s="170" t="s">
        <v>29</v>
      </c>
      <c r="B12" s="169" t="s">
        <v>30</v>
      </c>
      <c r="C12" s="171">
        <v>49</v>
      </c>
      <c r="D12" s="184"/>
      <c r="E12" s="171">
        <v>1515</v>
      </c>
      <c r="F12" s="5">
        <f t="shared" si="0"/>
        <v>1515</v>
      </c>
      <c r="G12" s="171">
        <v>387</v>
      </c>
      <c r="H12" s="171">
        <v>1063</v>
      </c>
      <c r="I12" s="171">
        <v>65</v>
      </c>
    </row>
    <row r="13" spans="1:11" ht="31.5" customHeight="1" thickBot="1" x14ac:dyDescent="0.3">
      <c r="A13" s="55"/>
      <c r="B13" s="56"/>
      <c r="C13" s="53"/>
      <c r="D13" s="54">
        <f>SUM(D15+D20+D37)</f>
        <v>55</v>
      </c>
      <c r="E13" s="53">
        <f>E15+E20+E37</f>
        <v>1470</v>
      </c>
      <c r="F13" s="53">
        <f t="shared" ref="F13:I13" si="1">F15+F20+F37</f>
        <v>1335</v>
      </c>
      <c r="G13" s="53">
        <f t="shared" si="1"/>
        <v>370</v>
      </c>
      <c r="H13" s="53">
        <f t="shared" si="1"/>
        <v>1059</v>
      </c>
      <c r="I13" s="53">
        <f t="shared" si="1"/>
        <v>41</v>
      </c>
    </row>
    <row r="14" spans="1:11" ht="31.5" customHeight="1" thickBot="1" x14ac:dyDescent="0.3">
      <c r="A14" s="172" t="s">
        <v>31</v>
      </c>
      <c r="B14" s="173" t="s">
        <v>32</v>
      </c>
      <c r="C14" s="174">
        <v>10</v>
      </c>
      <c r="D14" s="59"/>
      <c r="E14" s="174">
        <v>180</v>
      </c>
      <c r="F14" s="5">
        <f t="shared" si="0"/>
        <v>180</v>
      </c>
      <c r="G14" s="174">
        <v>111</v>
      </c>
      <c r="H14" s="174">
        <v>60</v>
      </c>
      <c r="I14" s="174">
        <v>9</v>
      </c>
    </row>
    <row r="15" spans="1:11" ht="31.5" customHeight="1" thickBot="1" x14ac:dyDescent="0.3">
      <c r="A15" s="50"/>
      <c r="B15" s="51"/>
      <c r="C15" s="53"/>
      <c r="D15" s="53">
        <f>SUM(D16:D19)</f>
        <v>10</v>
      </c>
      <c r="E15" s="53">
        <f>SUM(E16:E18)</f>
        <v>180</v>
      </c>
      <c r="F15" s="53">
        <f t="shared" ref="F15:I15" si="2">SUM(F16:F18)</f>
        <v>180</v>
      </c>
      <c r="G15" s="53">
        <f t="shared" si="2"/>
        <v>111</v>
      </c>
      <c r="H15" s="53">
        <f t="shared" si="2"/>
        <v>60</v>
      </c>
      <c r="I15" s="53">
        <f t="shared" si="2"/>
        <v>9</v>
      </c>
    </row>
    <row r="16" spans="1:11" ht="31.5" customHeight="1" thickBot="1" x14ac:dyDescent="0.3">
      <c r="A16" s="31" t="s">
        <v>143</v>
      </c>
      <c r="B16" s="32" t="s">
        <v>34</v>
      </c>
      <c r="C16" s="5" t="s">
        <v>35</v>
      </c>
      <c r="D16" s="59">
        <v>4</v>
      </c>
      <c r="E16" s="5">
        <v>60</v>
      </c>
      <c r="F16" s="5">
        <f t="shared" si="0"/>
        <v>60</v>
      </c>
      <c r="G16" s="5">
        <v>55</v>
      </c>
      <c r="H16" s="5"/>
      <c r="I16" s="5">
        <v>5</v>
      </c>
      <c r="J16" s="60">
        <v>5</v>
      </c>
    </row>
    <row r="17" spans="1:18" ht="31.5" customHeight="1" thickBot="1" x14ac:dyDescent="0.3">
      <c r="A17" s="31" t="s">
        <v>144</v>
      </c>
      <c r="B17" s="32" t="s">
        <v>145</v>
      </c>
      <c r="C17" s="5" t="s">
        <v>87</v>
      </c>
      <c r="D17" s="59">
        <v>3</v>
      </c>
      <c r="E17" s="5">
        <v>60</v>
      </c>
      <c r="F17" s="5">
        <f t="shared" si="0"/>
        <v>60</v>
      </c>
      <c r="G17" s="5">
        <v>28</v>
      </c>
      <c r="H17" s="5">
        <v>30</v>
      </c>
      <c r="I17" s="5">
        <v>2</v>
      </c>
      <c r="J17" s="60">
        <v>2</v>
      </c>
    </row>
    <row r="18" spans="1:18" ht="31.5" customHeight="1" thickBot="1" x14ac:dyDescent="0.3">
      <c r="A18" s="31" t="s">
        <v>258</v>
      </c>
      <c r="B18" s="32" t="s">
        <v>194</v>
      </c>
      <c r="C18" s="5" t="s">
        <v>87</v>
      </c>
      <c r="D18" s="59">
        <v>3</v>
      </c>
      <c r="E18" s="5">
        <v>60</v>
      </c>
      <c r="F18" s="5">
        <f t="shared" si="0"/>
        <v>60</v>
      </c>
      <c r="G18" s="5">
        <v>28</v>
      </c>
      <c r="H18" s="5">
        <v>30</v>
      </c>
      <c r="I18" s="5">
        <v>2</v>
      </c>
      <c r="J18" s="60">
        <v>2</v>
      </c>
    </row>
    <row r="19" spans="1:18" ht="31.5" customHeight="1" thickBot="1" x14ac:dyDescent="0.3">
      <c r="A19" s="172" t="s">
        <v>44</v>
      </c>
      <c r="B19" s="173" t="s">
        <v>45</v>
      </c>
      <c r="C19" s="174">
        <v>35</v>
      </c>
      <c r="D19" s="59"/>
      <c r="E19" s="174">
        <v>1245</v>
      </c>
      <c r="F19" s="5">
        <f t="shared" si="0"/>
        <v>1245</v>
      </c>
      <c r="G19" s="174">
        <v>250</v>
      </c>
      <c r="H19" s="174">
        <v>943</v>
      </c>
      <c r="I19" s="174">
        <v>52</v>
      </c>
    </row>
    <row r="20" spans="1:18" ht="31.5" customHeight="1" thickBot="1" x14ac:dyDescent="0.3">
      <c r="A20" s="50"/>
      <c r="B20" s="51"/>
      <c r="C20" s="53"/>
      <c r="D20" s="53">
        <f>SUM(D21:D34)</f>
        <v>41</v>
      </c>
      <c r="E20" s="53">
        <f>SUM(E21:E34)</f>
        <v>1200</v>
      </c>
      <c r="F20" s="53">
        <f t="shared" ref="F20:I20" si="3">SUM(F21:F34)</f>
        <v>1065</v>
      </c>
      <c r="G20" s="53">
        <f t="shared" si="3"/>
        <v>233</v>
      </c>
      <c r="H20" s="53">
        <f>SUM(H21:H34)</f>
        <v>939</v>
      </c>
      <c r="I20" s="53">
        <f t="shared" si="3"/>
        <v>28</v>
      </c>
    </row>
    <row r="21" spans="1:18" ht="31.5" customHeight="1" thickBot="1" x14ac:dyDescent="0.3">
      <c r="A21" s="175" t="s">
        <v>259</v>
      </c>
      <c r="B21" s="176" t="s">
        <v>196</v>
      </c>
      <c r="C21" s="177" t="s">
        <v>87</v>
      </c>
      <c r="D21" s="59">
        <v>3</v>
      </c>
      <c r="E21" s="177">
        <v>60</v>
      </c>
      <c r="F21" s="5">
        <f t="shared" si="0"/>
        <v>60</v>
      </c>
      <c r="G21" s="177">
        <v>28</v>
      </c>
      <c r="H21" s="177">
        <v>30</v>
      </c>
      <c r="I21" s="177">
        <v>2</v>
      </c>
      <c r="J21" s="61">
        <v>2</v>
      </c>
    </row>
    <row r="22" spans="1:18" ht="31.5" customHeight="1" thickBot="1" x14ac:dyDescent="0.3">
      <c r="A22" s="175" t="s">
        <v>260</v>
      </c>
      <c r="B22" s="176" t="s">
        <v>198</v>
      </c>
      <c r="C22" s="177" t="s">
        <v>87</v>
      </c>
      <c r="D22" s="59">
        <v>3</v>
      </c>
      <c r="E22" s="177">
        <v>60</v>
      </c>
      <c r="F22" s="5">
        <f t="shared" si="0"/>
        <v>60</v>
      </c>
      <c r="G22" s="177">
        <v>28</v>
      </c>
      <c r="H22" s="177">
        <v>30</v>
      </c>
      <c r="I22" s="177">
        <v>2</v>
      </c>
      <c r="J22" s="61">
        <v>2</v>
      </c>
    </row>
    <row r="23" spans="1:18" ht="31.5" customHeight="1" thickBot="1" x14ac:dyDescent="0.3">
      <c r="A23" s="175" t="s">
        <v>261</v>
      </c>
      <c r="B23" s="176" t="s">
        <v>51</v>
      </c>
      <c r="C23" s="177" t="s">
        <v>38</v>
      </c>
      <c r="D23" s="59">
        <v>2</v>
      </c>
      <c r="E23" s="177">
        <v>45</v>
      </c>
      <c r="F23" s="5">
        <f t="shared" si="0"/>
        <v>45</v>
      </c>
      <c r="G23" s="177">
        <v>13</v>
      </c>
      <c r="H23" s="177">
        <v>30</v>
      </c>
      <c r="I23" s="177">
        <v>2</v>
      </c>
      <c r="J23" s="61">
        <v>2</v>
      </c>
    </row>
    <row r="24" spans="1:18" ht="31.5" customHeight="1" thickBot="1" x14ac:dyDescent="0.3">
      <c r="A24" s="175" t="s">
        <v>262</v>
      </c>
      <c r="B24" s="176" t="s">
        <v>201</v>
      </c>
      <c r="C24" s="177" t="s">
        <v>87</v>
      </c>
      <c r="D24" s="59">
        <v>3</v>
      </c>
      <c r="E24" s="177">
        <v>60</v>
      </c>
      <c r="F24" s="5">
        <f t="shared" si="0"/>
        <v>60</v>
      </c>
      <c r="G24" s="177">
        <v>28</v>
      </c>
      <c r="H24" s="177">
        <v>30</v>
      </c>
      <c r="I24" s="177">
        <v>2</v>
      </c>
      <c r="J24" s="61">
        <v>2</v>
      </c>
    </row>
    <row r="25" spans="1:18" ht="31.5" customHeight="1" thickBot="1" x14ac:dyDescent="0.3">
      <c r="A25" s="175" t="s">
        <v>263</v>
      </c>
      <c r="B25" s="176" t="s">
        <v>203</v>
      </c>
      <c r="C25" s="177" t="s">
        <v>87</v>
      </c>
      <c r="D25" s="59">
        <v>3</v>
      </c>
      <c r="E25" s="177">
        <v>60</v>
      </c>
      <c r="F25" s="5">
        <f t="shared" si="0"/>
        <v>60</v>
      </c>
      <c r="G25" s="177">
        <v>28</v>
      </c>
      <c r="H25" s="177">
        <v>30</v>
      </c>
      <c r="I25" s="177">
        <v>2</v>
      </c>
      <c r="J25" s="61">
        <v>2</v>
      </c>
    </row>
    <row r="26" spans="1:18" ht="31.5" customHeight="1" thickBot="1" x14ac:dyDescent="0.3">
      <c r="A26" s="175" t="s">
        <v>264</v>
      </c>
      <c r="B26" s="176" t="s">
        <v>205</v>
      </c>
      <c r="C26" s="177" t="s">
        <v>87</v>
      </c>
      <c r="D26" s="59">
        <v>3</v>
      </c>
      <c r="E26" s="177">
        <v>60</v>
      </c>
      <c r="F26" s="5">
        <f t="shared" si="0"/>
        <v>60</v>
      </c>
      <c r="G26" s="177">
        <v>28</v>
      </c>
      <c r="H26" s="177">
        <v>30</v>
      </c>
      <c r="I26" s="177">
        <v>2</v>
      </c>
      <c r="J26" s="61">
        <v>2</v>
      </c>
    </row>
    <row r="27" spans="1:18" ht="31.5" customHeight="1" thickBot="1" x14ac:dyDescent="0.3">
      <c r="A27" s="175" t="s">
        <v>265</v>
      </c>
      <c r="B27" s="176" t="s">
        <v>59</v>
      </c>
      <c r="C27" s="177" t="s">
        <v>38</v>
      </c>
      <c r="D27" s="59">
        <v>2</v>
      </c>
      <c r="E27" s="177">
        <v>45</v>
      </c>
      <c r="F27" s="5">
        <f t="shared" si="0"/>
        <v>45</v>
      </c>
      <c r="G27" s="177">
        <v>13</v>
      </c>
      <c r="H27" s="177">
        <v>30</v>
      </c>
      <c r="I27" s="177">
        <v>2</v>
      </c>
      <c r="J27" s="61">
        <v>2</v>
      </c>
    </row>
    <row r="28" spans="1:18" ht="31.5" customHeight="1" thickBot="1" x14ac:dyDescent="0.3">
      <c r="A28" s="175" t="s">
        <v>266</v>
      </c>
      <c r="B28" s="176" t="s">
        <v>208</v>
      </c>
      <c r="C28" s="177" t="s">
        <v>87</v>
      </c>
      <c r="D28" s="59">
        <v>3</v>
      </c>
      <c r="E28" s="177">
        <v>60</v>
      </c>
      <c r="F28" s="5">
        <f t="shared" si="0"/>
        <v>60</v>
      </c>
      <c r="G28" s="177">
        <v>28</v>
      </c>
      <c r="H28" s="177">
        <v>30</v>
      </c>
      <c r="I28" s="177">
        <v>2</v>
      </c>
      <c r="J28" s="61">
        <v>2</v>
      </c>
    </row>
    <row r="29" spans="1:18" ht="31.5" customHeight="1" thickBot="1" x14ac:dyDescent="0.3">
      <c r="A29" s="175" t="s">
        <v>267</v>
      </c>
      <c r="B29" s="176" t="s">
        <v>249</v>
      </c>
      <c r="C29" s="177" t="s">
        <v>38</v>
      </c>
      <c r="D29" s="59">
        <v>2</v>
      </c>
      <c r="E29" s="177">
        <v>45</v>
      </c>
      <c r="F29" s="5">
        <f t="shared" si="0"/>
        <v>45</v>
      </c>
      <c r="G29" s="177">
        <v>13</v>
      </c>
      <c r="H29" s="177">
        <v>30</v>
      </c>
      <c r="I29" s="177">
        <v>2</v>
      </c>
      <c r="J29" s="61">
        <v>2</v>
      </c>
    </row>
    <row r="30" spans="1:18" ht="31.5" customHeight="1" thickBot="1" x14ac:dyDescent="0.3">
      <c r="A30" s="175" t="s">
        <v>268</v>
      </c>
      <c r="B30" s="176" t="s">
        <v>235</v>
      </c>
      <c r="C30" s="177" t="s">
        <v>38</v>
      </c>
      <c r="D30" s="59">
        <v>2</v>
      </c>
      <c r="E30" s="177">
        <v>45</v>
      </c>
      <c r="F30" s="5">
        <f t="shared" si="0"/>
        <v>45</v>
      </c>
      <c r="G30" s="177">
        <v>13</v>
      </c>
      <c r="H30" s="177">
        <v>30</v>
      </c>
      <c r="I30" s="177">
        <v>2</v>
      </c>
      <c r="J30" s="61">
        <v>2</v>
      </c>
    </row>
    <row r="31" spans="1:18" ht="31.5" customHeight="1" thickBot="1" x14ac:dyDescent="0.3">
      <c r="A31" s="175" t="s">
        <v>269</v>
      </c>
      <c r="B31" s="176" t="s">
        <v>237</v>
      </c>
      <c r="C31" s="177" t="s">
        <v>38</v>
      </c>
      <c r="D31" s="59">
        <v>2</v>
      </c>
      <c r="E31" s="177">
        <v>45</v>
      </c>
      <c r="F31" s="5">
        <f t="shared" si="0"/>
        <v>45</v>
      </c>
      <c r="G31" s="177">
        <v>13</v>
      </c>
      <c r="H31" s="177">
        <v>30</v>
      </c>
      <c r="I31" s="177">
        <v>2</v>
      </c>
      <c r="J31" s="61">
        <v>2</v>
      </c>
    </row>
    <row r="32" spans="1:18" ht="31.5" customHeight="1" thickBot="1" x14ac:dyDescent="0.3">
      <c r="A32" s="175" t="s">
        <v>270</v>
      </c>
      <c r="B32" s="176" t="s">
        <v>160</v>
      </c>
      <c r="C32" s="177" t="s">
        <v>82</v>
      </c>
      <c r="D32" s="59">
        <v>1</v>
      </c>
      <c r="E32" s="177">
        <v>45</v>
      </c>
      <c r="F32" s="5">
        <f t="shared" si="0"/>
        <v>45</v>
      </c>
      <c r="G32" s="5"/>
      <c r="H32" s="177">
        <v>43</v>
      </c>
      <c r="I32" s="177">
        <v>2</v>
      </c>
      <c r="K32" s="185">
        <v>2</v>
      </c>
      <c r="O32">
        <v>1</v>
      </c>
      <c r="P32">
        <v>15</v>
      </c>
      <c r="Q32">
        <f>P32*O32</f>
        <v>15</v>
      </c>
      <c r="R32">
        <v>11</v>
      </c>
    </row>
    <row r="33" spans="1:17" s="17" customFormat="1" ht="31.5" customHeight="1" thickBot="1" x14ac:dyDescent="0.3">
      <c r="A33" s="31" t="s">
        <v>271</v>
      </c>
      <c r="B33" s="5" t="s">
        <v>272</v>
      </c>
      <c r="C33" s="5" t="s">
        <v>117</v>
      </c>
      <c r="D33" s="59">
        <v>6</v>
      </c>
      <c r="E33" s="54">
        <v>300</v>
      </c>
      <c r="F33" s="5">
        <v>165</v>
      </c>
      <c r="G33" s="5">
        <v>0</v>
      </c>
      <c r="H33" s="65">
        <v>296</v>
      </c>
      <c r="I33" s="187">
        <v>4</v>
      </c>
      <c r="J33" s="61"/>
      <c r="K33" s="17">
        <v>4</v>
      </c>
      <c r="O33" s="17">
        <v>5</v>
      </c>
      <c r="P33" s="17">
        <v>30</v>
      </c>
      <c r="Q33" s="17">
        <f>P33*O33</f>
        <v>150</v>
      </c>
    </row>
    <row r="34" spans="1:17" ht="31.5" customHeight="1" thickBot="1" x14ac:dyDescent="0.3">
      <c r="A34" s="175" t="s">
        <v>273</v>
      </c>
      <c r="B34" s="176" t="s">
        <v>89</v>
      </c>
      <c r="C34" s="177" t="s">
        <v>90</v>
      </c>
      <c r="D34" s="59">
        <v>6</v>
      </c>
      <c r="E34" s="177">
        <v>270</v>
      </c>
      <c r="F34" s="5">
        <f t="shared" si="0"/>
        <v>270</v>
      </c>
      <c r="G34" s="5"/>
      <c r="H34" s="186">
        <v>270</v>
      </c>
      <c r="I34" s="186"/>
      <c r="L34" t="s">
        <v>458</v>
      </c>
    </row>
    <row r="35" spans="1:17" ht="31.5" customHeight="1" thickBot="1" x14ac:dyDescent="0.3">
      <c r="A35" s="172" t="s">
        <v>91</v>
      </c>
      <c r="B35" s="173" t="s">
        <v>92</v>
      </c>
      <c r="C35" s="174">
        <v>4</v>
      </c>
      <c r="D35" s="59"/>
      <c r="E35" s="174">
        <v>90</v>
      </c>
      <c r="F35" s="5">
        <f t="shared" si="0"/>
        <v>90</v>
      </c>
      <c r="G35" s="174">
        <v>26</v>
      </c>
      <c r="H35" s="174">
        <v>60</v>
      </c>
      <c r="I35" s="174">
        <v>4</v>
      </c>
    </row>
    <row r="36" spans="1:17" ht="31.5" customHeight="1" thickBot="1" x14ac:dyDescent="0.3">
      <c r="A36" s="203" t="s">
        <v>163</v>
      </c>
      <c r="B36" s="80"/>
      <c r="C36" s="5"/>
      <c r="D36" s="5" t="s">
        <v>114</v>
      </c>
      <c r="E36" s="5"/>
      <c r="F36" s="5"/>
      <c r="G36" s="5"/>
      <c r="H36" s="5"/>
      <c r="I36" s="5"/>
    </row>
    <row r="37" spans="1:17" ht="31.5" customHeight="1" thickBot="1" x14ac:dyDescent="0.3">
      <c r="A37" s="179"/>
      <c r="B37" s="180"/>
      <c r="C37" s="54"/>
      <c r="D37" s="54">
        <f>SUM(D38:D39)</f>
        <v>4</v>
      </c>
      <c r="E37" s="53">
        <f>SUM(E38:E39)</f>
        <v>90</v>
      </c>
      <c r="F37" s="53">
        <f t="shared" ref="F37:I37" si="4">SUM(F38:F39)</f>
        <v>90</v>
      </c>
      <c r="G37" s="53">
        <f t="shared" si="4"/>
        <v>26</v>
      </c>
      <c r="H37" s="53">
        <f t="shared" si="4"/>
        <v>60</v>
      </c>
      <c r="I37" s="53">
        <f t="shared" si="4"/>
        <v>4</v>
      </c>
    </row>
    <row r="38" spans="1:17" ht="31.5" customHeight="1" thickBot="1" x14ac:dyDescent="0.3">
      <c r="A38" s="175" t="s">
        <v>274</v>
      </c>
      <c r="B38" s="176" t="s">
        <v>239</v>
      </c>
      <c r="C38" s="177" t="s">
        <v>38</v>
      </c>
      <c r="D38" s="59">
        <v>2</v>
      </c>
      <c r="E38" s="177">
        <v>45</v>
      </c>
      <c r="F38" s="5">
        <f t="shared" si="0"/>
        <v>45</v>
      </c>
      <c r="G38" s="177">
        <v>13</v>
      </c>
      <c r="H38" s="177">
        <v>30</v>
      </c>
      <c r="I38" s="177">
        <v>2</v>
      </c>
      <c r="J38" s="188">
        <v>2</v>
      </c>
    </row>
    <row r="39" spans="1:17" ht="31.5" customHeight="1" thickBot="1" x14ac:dyDescent="0.3">
      <c r="A39" s="175" t="s">
        <v>275</v>
      </c>
      <c r="B39" s="176" t="s">
        <v>233</v>
      </c>
      <c r="C39" s="177" t="s">
        <v>38</v>
      </c>
      <c r="D39" s="59">
        <v>2</v>
      </c>
      <c r="E39" s="177">
        <v>45</v>
      </c>
      <c r="F39" s="5">
        <f t="shared" si="0"/>
        <v>45</v>
      </c>
      <c r="G39" s="177">
        <v>13</v>
      </c>
      <c r="H39" s="177">
        <v>30</v>
      </c>
      <c r="I39" s="177">
        <v>2</v>
      </c>
      <c r="J39" s="188">
        <v>2</v>
      </c>
    </row>
    <row r="40" spans="1:17" ht="31.5" customHeight="1" thickBot="1" x14ac:dyDescent="0.3">
      <c r="A40" s="175" t="s">
        <v>276</v>
      </c>
      <c r="B40" s="176" t="s">
        <v>277</v>
      </c>
      <c r="C40" s="177" t="s">
        <v>38</v>
      </c>
      <c r="D40" s="59">
        <v>2</v>
      </c>
      <c r="E40" s="177">
        <v>45</v>
      </c>
      <c r="F40" s="177"/>
      <c r="G40" s="177">
        <v>13</v>
      </c>
      <c r="H40" s="177">
        <v>30</v>
      </c>
      <c r="I40" s="177">
        <v>2</v>
      </c>
      <c r="J40" s="188"/>
    </row>
    <row r="41" spans="1:17" ht="31.5" customHeight="1" thickBot="1" x14ac:dyDescent="0.3">
      <c r="A41" s="175" t="s">
        <v>278</v>
      </c>
      <c r="B41" s="176" t="s">
        <v>243</v>
      </c>
      <c r="C41" s="177" t="s">
        <v>38</v>
      </c>
      <c r="D41" s="59">
        <v>2</v>
      </c>
      <c r="E41" s="177">
        <v>45</v>
      </c>
      <c r="F41" s="177"/>
      <c r="G41" s="177">
        <v>13</v>
      </c>
      <c r="H41" s="177">
        <v>30</v>
      </c>
      <c r="I41" s="177">
        <v>2</v>
      </c>
      <c r="J41" s="188"/>
    </row>
    <row r="42" spans="1:17" ht="31.5" customHeight="1" thickBot="1" x14ac:dyDescent="0.3">
      <c r="A42" s="175" t="s">
        <v>279</v>
      </c>
      <c r="B42" s="176" t="s">
        <v>245</v>
      </c>
      <c r="C42" s="177" t="s">
        <v>38</v>
      </c>
      <c r="D42" s="59">
        <v>2</v>
      </c>
      <c r="E42" s="177">
        <v>45</v>
      </c>
      <c r="F42" s="177"/>
      <c r="G42" s="177">
        <v>13</v>
      </c>
      <c r="H42" s="177">
        <v>30</v>
      </c>
      <c r="I42" s="177">
        <v>2</v>
      </c>
      <c r="J42" s="188"/>
    </row>
    <row r="43" spans="1:17" ht="31.5" customHeight="1" thickBot="1" x14ac:dyDescent="0.3">
      <c r="A43" s="175" t="s">
        <v>280</v>
      </c>
      <c r="B43" s="176" t="s">
        <v>219</v>
      </c>
      <c r="C43" s="177" t="s">
        <v>38</v>
      </c>
      <c r="D43" s="59">
        <v>2</v>
      </c>
      <c r="E43" s="177">
        <v>45</v>
      </c>
      <c r="F43" s="177"/>
      <c r="G43" s="177">
        <v>13</v>
      </c>
      <c r="H43" s="177">
        <v>30</v>
      </c>
      <c r="I43" s="177">
        <v>2</v>
      </c>
      <c r="J43" s="188"/>
    </row>
    <row r="44" spans="1:17" ht="31.5" hidden="1" customHeight="1" thickBot="1" x14ac:dyDescent="0.3">
      <c r="A44" s="170" t="s">
        <v>281</v>
      </c>
      <c r="B44" s="169" t="s">
        <v>282</v>
      </c>
      <c r="C44" s="171">
        <v>56</v>
      </c>
      <c r="D44" s="59"/>
      <c r="E44" s="171">
        <v>840</v>
      </c>
      <c r="F44" s="171"/>
      <c r="G44" s="171">
        <v>828</v>
      </c>
      <c r="H44" s="171"/>
      <c r="I44" s="171">
        <v>12</v>
      </c>
    </row>
    <row r="45" spans="1:17" ht="31.5" hidden="1" customHeight="1" thickBot="1" x14ac:dyDescent="0.3">
      <c r="A45" s="31" t="s">
        <v>171</v>
      </c>
      <c r="B45" s="32" t="s">
        <v>283</v>
      </c>
      <c r="C45" s="5" t="s">
        <v>284</v>
      </c>
      <c r="D45" s="59">
        <v>1</v>
      </c>
      <c r="E45" s="5">
        <v>252</v>
      </c>
      <c r="F45" s="5"/>
      <c r="G45" s="5">
        <v>249</v>
      </c>
      <c r="H45" s="5"/>
      <c r="I45" s="5">
        <v>3</v>
      </c>
    </row>
    <row r="46" spans="1:17" ht="31.5" hidden="1" customHeight="1" thickBot="1" x14ac:dyDescent="0.3">
      <c r="A46" s="31" t="s">
        <v>173</v>
      </c>
      <c r="B46" s="32" t="s">
        <v>174</v>
      </c>
      <c r="C46" s="5" t="s">
        <v>284</v>
      </c>
      <c r="D46" s="59">
        <v>1</v>
      </c>
      <c r="E46" s="5">
        <v>252</v>
      </c>
      <c r="F46" s="5"/>
      <c r="G46" s="5">
        <v>249</v>
      </c>
      <c r="H46" s="5"/>
      <c r="I46" s="5">
        <v>3</v>
      </c>
    </row>
    <row r="47" spans="1:17" ht="31.5" hidden="1" customHeight="1" thickBot="1" x14ac:dyDescent="0.3">
      <c r="A47" s="31" t="s">
        <v>175</v>
      </c>
      <c r="B47" s="32" t="s">
        <v>285</v>
      </c>
      <c r="C47" s="5" t="s">
        <v>286</v>
      </c>
      <c r="D47" s="59">
        <v>1</v>
      </c>
      <c r="E47" s="5">
        <v>168</v>
      </c>
      <c r="F47" s="5"/>
      <c r="G47" s="5">
        <v>165</v>
      </c>
      <c r="H47" s="5"/>
      <c r="I47" s="5">
        <v>3</v>
      </c>
    </row>
    <row r="48" spans="1:17" ht="31.5" hidden="1" customHeight="1" thickBot="1" x14ac:dyDescent="0.3">
      <c r="A48" s="31" t="s">
        <v>177</v>
      </c>
      <c r="B48" s="32" t="s">
        <v>178</v>
      </c>
      <c r="C48" s="5" t="s">
        <v>286</v>
      </c>
      <c r="D48" s="59">
        <v>1</v>
      </c>
      <c r="E48" s="5">
        <v>168</v>
      </c>
      <c r="F48" s="5"/>
      <c r="G48" s="5">
        <v>165</v>
      </c>
      <c r="H48" s="5"/>
      <c r="I48" s="5">
        <v>3</v>
      </c>
    </row>
    <row r="49" spans="1:11" ht="17.25" thickBot="1" x14ac:dyDescent="0.3">
      <c r="A49" s="178"/>
      <c r="B49" s="169" t="s">
        <v>113</v>
      </c>
      <c r="C49" s="171">
        <v>116</v>
      </c>
      <c r="D49" s="171"/>
      <c r="E49" s="171">
        <v>2610</v>
      </c>
      <c r="F49" s="171"/>
      <c r="G49" s="171">
        <v>1282</v>
      </c>
      <c r="H49" s="171">
        <v>1239</v>
      </c>
      <c r="I49" s="171">
        <v>89</v>
      </c>
    </row>
    <row r="50" spans="1:11" s="17" customFormat="1" ht="21" x14ac:dyDescent="0.25">
      <c r="D50" s="189">
        <f>SUM(D5+D13)</f>
        <v>66</v>
      </c>
      <c r="E50" s="166">
        <f>SUM(E5+E13)</f>
        <v>1725</v>
      </c>
      <c r="F50" s="166"/>
      <c r="G50" s="166">
        <f>SUM(G5+G13)</f>
        <v>437</v>
      </c>
      <c r="H50" s="166">
        <f>SUM(H5+H13)</f>
        <v>1235</v>
      </c>
      <c r="I50" s="166">
        <f>SUM(I5+I13)</f>
        <v>53</v>
      </c>
      <c r="J50" s="166">
        <f>SUM(J6:J49)</f>
        <v>43</v>
      </c>
      <c r="K50" s="166">
        <f>SUM(K6:K49)</f>
        <v>10</v>
      </c>
    </row>
    <row r="53" spans="1:11" ht="23.25" x14ac:dyDescent="0.35">
      <c r="G53" s="161">
        <f>G50+J50</f>
        <v>480</v>
      </c>
      <c r="H53" s="161"/>
      <c r="I53" s="161"/>
    </row>
    <row r="54" spans="1:11" ht="23.25" x14ac:dyDescent="0.35">
      <c r="G54" s="161">
        <f>H50+K50</f>
        <v>1245</v>
      </c>
      <c r="H54" s="161">
        <f>G54/E50</f>
        <v>0.72173913043478266</v>
      </c>
      <c r="I54" s="161">
        <f>(E33+E34)/E50</f>
        <v>0.33043478260869563</v>
      </c>
    </row>
    <row r="57" spans="1:11" ht="15.75" thickBot="1" x14ac:dyDescent="0.3"/>
    <row r="58" spans="1:11" ht="15.75" x14ac:dyDescent="0.25">
      <c r="A58" s="190" t="s">
        <v>118</v>
      </c>
      <c r="B58" s="204" t="s">
        <v>120</v>
      </c>
      <c r="C58" s="204" t="s">
        <v>1</v>
      </c>
      <c r="D58" s="190" t="s">
        <v>121</v>
      </c>
      <c r="E58" s="204" t="s">
        <v>124</v>
      </c>
    </row>
    <row r="59" spans="1:11" ht="15.75" x14ac:dyDescent="0.25">
      <c r="A59" s="191" t="s">
        <v>119</v>
      </c>
      <c r="B59" s="205"/>
      <c r="C59" s="205"/>
      <c r="D59" s="191" t="s">
        <v>122</v>
      </c>
      <c r="E59" s="205"/>
    </row>
    <row r="60" spans="1:11" ht="16.5" thickBot="1" x14ac:dyDescent="0.3">
      <c r="A60" s="1"/>
      <c r="B60" s="206"/>
      <c r="C60" s="206"/>
      <c r="D60" s="192" t="s">
        <v>123</v>
      </c>
      <c r="E60" s="206"/>
    </row>
    <row r="61" spans="1:11" ht="17.25" thickBot="1" x14ac:dyDescent="0.3">
      <c r="A61" s="193"/>
      <c r="B61" s="169" t="s">
        <v>125</v>
      </c>
      <c r="C61" s="171">
        <v>22</v>
      </c>
      <c r="D61" s="194">
        <f>SUM(D63:D70)</f>
        <v>22</v>
      </c>
      <c r="E61" s="171"/>
    </row>
    <row r="62" spans="1:11" ht="18" thickBot="1" x14ac:dyDescent="0.3">
      <c r="A62" s="207"/>
      <c r="B62" s="208"/>
      <c r="C62" s="195"/>
      <c r="D62" s="364" t="str">
        <f t="shared" ref="D62" si="5">LEFT(C62,1)</f>
        <v/>
      </c>
      <c r="E62" s="196"/>
    </row>
    <row r="63" spans="1:11" ht="17.25" thickBot="1" x14ac:dyDescent="0.3">
      <c r="A63" s="3" t="s">
        <v>143</v>
      </c>
      <c r="B63" s="2" t="s">
        <v>34</v>
      </c>
      <c r="C63" s="3" t="s">
        <v>35</v>
      </c>
      <c r="D63" s="365">
        <v>4</v>
      </c>
      <c r="E63" s="5"/>
    </row>
    <row r="64" spans="1:11" ht="17.25" thickBot="1" x14ac:dyDescent="0.3">
      <c r="A64" s="3" t="s">
        <v>140</v>
      </c>
      <c r="B64" s="2" t="s">
        <v>24</v>
      </c>
      <c r="C64" s="3" t="s">
        <v>38</v>
      </c>
      <c r="D64" s="365">
        <v>2</v>
      </c>
      <c r="E64" s="5"/>
    </row>
    <row r="65" spans="1:5" ht="17.25" thickBot="1" x14ac:dyDescent="0.3">
      <c r="A65" s="3" t="s">
        <v>136</v>
      </c>
      <c r="B65" s="2" t="s">
        <v>18</v>
      </c>
      <c r="C65" s="3" t="s">
        <v>137</v>
      </c>
      <c r="D65" s="365">
        <v>1</v>
      </c>
      <c r="E65" s="5"/>
    </row>
    <row r="66" spans="1:5" ht="17.25" thickBot="1" x14ac:dyDescent="0.3">
      <c r="A66" s="3" t="s">
        <v>144</v>
      </c>
      <c r="B66" s="2" t="s">
        <v>145</v>
      </c>
      <c r="C66" s="3" t="s">
        <v>87</v>
      </c>
      <c r="D66" s="365">
        <v>3</v>
      </c>
      <c r="E66" s="197" t="s">
        <v>253</v>
      </c>
    </row>
    <row r="67" spans="1:5" ht="17.25" thickBot="1" x14ac:dyDescent="0.3">
      <c r="A67" s="3" t="s">
        <v>258</v>
      </c>
      <c r="B67" s="2" t="s">
        <v>194</v>
      </c>
      <c r="C67" s="3" t="s">
        <v>87</v>
      </c>
      <c r="D67" s="365">
        <v>3</v>
      </c>
      <c r="E67" s="5"/>
    </row>
    <row r="68" spans="1:5" ht="17.25" thickBot="1" x14ac:dyDescent="0.3">
      <c r="A68" s="3" t="s">
        <v>259</v>
      </c>
      <c r="B68" s="2" t="s">
        <v>196</v>
      </c>
      <c r="C68" s="3" t="s">
        <v>87</v>
      </c>
      <c r="D68" s="365">
        <v>3</v>
      </c>
      <c r="E68" s="5"/>
    </row>
    <row r="69" spans="1:5" ht="17.25" thickBot="1" x14ac:dyDescent="0.3">
      <c r="A69" s="3" t="s">
        <v>260</v>
      </c>
      <c r="B69" s="198" t="s">
        <v>198</v>
      </c>
      <c r="C69" s="199" t="s">
        <v>87</v>
      </c>
      <c r="D69" s="365">
        <v>3</v>
      </c>
      <c r="E69" s="5"/>
    </row>
    <row r="70" spans="1:5" ht="17.25" thickBot="1" x14ac:dyDescent="0.3">
      <c r="A70" s="3" t="s">
        <v>262</v>
      </c>
      <c r="B70" s="198" t="s">
        <v>201</v>
      </c>
      <c r="C70" s="199" t="s">
        <v>87</v>
      </c>
      <c r="D70" s="365">
        <v>3</v>
      </c>
      <c r="E70" s="5"/>
    </row>
    <row r="71" spans="1:5" ht="18" thickBot="1" x14ac:dyDescent="0.3">
      <c r="A71" s="209"/>
      <c r="B71" s="210"/>
      <c r="C71" s="4">
        <v>0</v>
      </c>
      <c r="D71" s="365"/>
      <c r="E71" s="68"/>
    </row>
    <row r="72" spans="1:5" ht="17.25" thickBot="1" x14ac:dyDescent="0.3">
      <c r="A72" s="193"/>
      <c r="B72" s="169" t="s">
        <v>127</v>
      </c>
      <c r="C72" s="171">
        <v>20</v>
      </c>
      <c r="D72" s="356">
        <f>D73+D82</f>
        <v>20</v>
      </c>
      <c r="E72" s="171"/>
    </row>
    <row r="73" spans="1:5" ht="18" thickBot="1" x14ac:dyDescent="0.3">
      <c r="A73" s="207"/>
      <c r="B73" s="208"/>
      <c r="C73" s="174"/>
      <c r="D73" s="364">
        <v>18</v>
      </c>
      <c r="E73" s="174"/>
    </row>
    <row r="74" spans="1:5" ht="33.75" thickBot="1" x14ac:dyDescent="0.3">
      <c r="A74" s="5" t="s">
        <v>138</v>
      </c>
      <c r="B74" s="32" t="s">
        <v>139</v>
      </c>
      <c r="C74" s="5" t="s">
        <v>38</v>
      </c>
      <c r="D74" s="365">
        <v>2</v>
      </c>
      <c r="E74" s="5"/>
    </row>
    <row r="75" spans="1:5" ht="17.25" thickBot="1" x14ac:dyDescent="0.3">
      <c r="A75" s="5" t="s">
        <v>133</v>
      </c>
      <c r="B75" s="32" t="s">
        <v>12</v>
      </c>
      <c r="C75" s="5" t="s">
        <v>16</v>
      </c>
      <c r="D75" s="365">
        <v>2</v>
      </c>
      <c r="E75" s="5"/>
    </row>
    <row r="76" spans="1:5" ht="17.25" thickBot="1" x14ac:dyDescent="0.3">
      <c r="A76" s="5" t="s">
        <v>134</v>
      </c>
      <c r="B76" s="32" t="s">
        <v>15</v>
      </c>
      <c r="C76" s="5" t="s">
        <v>135</v>
      </c>
      <c r="D76" s="365">
        <v>1</v>
      </c>
      <c r="E76" s="5"/>
    </row>
    <row r="77" spans="1:5" ht="17.25" thickBot="1" x14ac:dyDescent="0.3">
      <c r="A77" s="177" t="s">
        <v>263</v>
      </c>
      <c r="B77" s="198" t="s">
        <v>203</v>
      </c>
      <c r="C77" s="177" t="s">
        <v>87</v>
      </c>
      <c r="D77" s="365">
        <v>3</v>
      </c>
      <c r="E77" s="5"/>
    </row>
    <row r="78" spans="1:5" ht="17.25" thickBot="1" x14ac:dyDescent="0.3">
      <c r="A78" s="177" t="s">
        <v>264</v>
      </c>
      <c r="B78" s="198" t="s">
        <v>205</v>
      </c>
      <c r="C78" s="177" t="s">
        <v>87</v>
      </c>
      <c r="D78" s="365">
        <v>3</v>
      </c>
      <c r="E78" s="5"/>
    </row>
    <row r="79" spans="1:5" ht="17.25" thickBot="1" x14ac:dyDescent="0.3">
      <c r="A79" s="177" t="s">
        <v>266</v>
      </c>
      <c r="B79" s="176" t="s">
        <v>208</v>
      </c>
      <c r="C79" s="177" t="s">
        <v>87</v>
      </c>
      <c r="D79" s="365">
        <v>3</v>
      </c>
      <c r="E79" s="5"/>
    </row>
    <row r="80" spans="1:5" ht="17.25" thickBot="1" x14ac:dyDescent="0.3">
      <c r="A80" s="177" t="s">
        <v>261</v>
      </c>
      <c r="B80" s="176" t="s">
        <v>51</v>
      </c>
      <c r="C80" s="177" t="s">
        <v>38</v>
      </c>
      <c r="D80" s="365">
        <v>2</v>
      </c>
      <c r="E80" s="5"/>
    </row>
    <row r="81" spans="1:5" ht="17.25" thickBot="1" x14ac:dyDescent="0.3">
      <c r="A81" s="5" t="s">
        <v>267</v>
      </c>
      <c r="B81" s="32" t="s">
        <v>249</v>
      </c>
      <c r="C81" s="5" t="s">
        <v>38</v>
      </c>
      <c r="D81" s="365">
        <v>2</v>
      </c>
      <c r="E81" s="5"/>
    </row>
    <row r="82" spans="1:5" ht="34.5" customHeight="1" thickBot="1" x14ac:dyDescent="0.3">
      <c r="A82" s="211"/>
      <c r="B82" s="212"/>
      <c r="C82" s="174"/>
      <c r="D82" s="364">
        <v>2</v>
      </c>
      <c r="E82" s="174"/>
    </row>
    <row r="83" spans="1:5" ht="17.25" thickBot="1" x14ac:dyDescent="0.3">
      <c r="A83" s="177" t="s">
        <v>274</v>
      </c>
      <c r="B83" s="198" t="s">
        <v>239</v>
      </c>
      <c r="C83" s="199" t="s">
        <v>38</v>
      </c>
      <c r="D83" s="365">
        <v>2</v>
      </c>
      <c r="E83" s="5"/>
    </row>
    <row r="84" spans="1:5" ht="33.75" thickBot="1" x14ac:dyDescent="0.3">
      <c r="A84" s="177" t="s">
        <v>275</v>
      </c>
      <c r="B84" s="198" t="s">
        <v>233</v>
      </c>
      <c r="C84" s="199" t="s">
        <v>38</v>
      </c>
      <c r="D84" s="365">
        <v>2</v>
      </c>
      <c r="E84" s="5"/>
    </row>
    <row r="85" spans="1:5" ht="17.25" thickBot="1" x14ac:dyDescent="0.3">
      <c r="A85" s="177" t="s">
        <v>276</v>
      </c>
      <c r="B85" s="176" t="s">
        <v>277</v>
      </c>
      <c r="C85" s="199" t="s">
        <v>38</v>
      </c>
      <c r="D85" s="365">
        <v>2</v>
      </c>
      <c r="E85" s="5"/>
    </row>
    <row r="86" spans="1:5" ht="17.25" thickBot="1" x14ac:dyDescent="0.3">
      <c r="A86" s="177" t="s">
        <v>278</v>
      </c>
      <c r="B86" s="198" t="s">
        <v>243</v>
      </c>
      <c r="C86" s="177" t="s">
        <v>38</v>
      </c>
      <c r="D86" s="365">
        <v>2</v>
      </c>
      <c r="E86" s="5"/>
    </row>
    <row r="87" spans="1:5" ht="17.25" thickBot="1" x14ac:dyDescent="0.3">
      <c r="A87" s="177" t="s">
        <v>279</v>
      </c>
      <c r="B87" s="198" t="s">
        <v>245</v>
      </c>
      <c r="C87" s="177" t="s">
        <v>287</v>
      </c>
      <c r="D87" s="365">
        <v>2</v>
      </c>
      <c r="E87" s="5"/>
    </row>
    <row r="88" spans="1:5" ht="17.25" thickBot="1" x14ac:dyDescent="0.3">
      <c r="A88" s="177" t="s">
        <v>280</v>
      </c>
      <c r="B88" s="198" t="s">
        <v>219</v>
      </c>
      <c r="C88" s="199" t="s">
        <v>38</v>
      </c>
      <c r="D88" s="365">
        <v>2</v>
      </c>
      <c r="E88" s="5"/>
    </row>
    <row r="89" spans="1:5" ht="17.25" thickBot="1" x14ac:dyDescent="0.3">
      <c r="A89" s="193"/>
      <c r="B89" s="169" t="s">
        <v>129</v>
      </c>
      <c r="C89" s="171">
        <v>26</v>
      </c>
      <c r="D89" s="365">
        <f>SUM(D91:D95)</f>
        <v>10</v>
      </c>
      <c r="E89" s="171"/>
    </row>
    <row r="90" spans="1:5" ht="18" thickBot="1" x14ac:dyDescent="0.3">
      <c r="A90" s="207"/>
      <c r="B90" s="208"/>
      <c r="C90" s="195"/>
      <c r="D90" s="364" t="s">
        <v>114</v>
      </c>
      <c r="E90" s="195"/>
    </row>
    <row r="91" spans="1:5" ht="17.25" thickBot="1" x14ac:dyDescent="0.3">
      <c r="A91" s="177" t="s">
        <v>265</v>
      </c>
      <c r="B91" s="198" t="s">
        <v>59</v>
      </c>
      <c r="C91" s="177" t="s">
        <v>38</v>
      </c>
      <c r="D91" s="365">
        <v>2</v>
      </c>
      <c r="E91" s="5"/>
    </row>
    <row r="92" spans="1:5" ht="17.25" thickBot="1" x14ac:dyDescent="0.3">
      <c r="A92" s="177" t="s">
        <v>268</v>
      </c>
      <c r="B92" s="198" t="s">
        <v>235</v>
      </c>
      <c r="C92" s="199" t="s">
        <v>38</v>
      </c>
      <c r="D92" s="365">
        <v>2</v>
      </c>
      <c r="E92" s="5"/>
    </row>
    <row r="93" spans="1:5" ht="17.25" thickBot="1" x14ac:dyDescent="0.3">
      <c r="A93" s="177" t="s">
        <v>269</v>
      </c>
      <c r="B93" s="198" t="s">
        <v>237</v>
      </c>
      <c r="C93" s="177" t="s">
        <v>38</v>
      </c>
      <c r="D93" s="365">
        <v>2</v>
      </c>
      <c r="E93" s="5"/>
    </row>
    <row r="94" spans="1:5" ht="17.25" thickBot="1" x14ac:dyDescent="0.3">
      <c r="A94" s="177" t="s">
        <v>270</v>
      </c>
      <c r="B94" s="198" t="s">
        <v>160</v>
      </c>
      <c r="C94" s="199" t="s">
        <v>82</v>
      </c>
      <c r="D94" s="365">
        <v>1</v>
      </c>
      <c r="E94" s="5"/>
    </row>
    <row r="95" spans="1:5" ht="17.25" thickBot="1" x14ac:dyDescent="0.3">
      <c r="A95" s="3" t="s">
        <v>256</v>
      </c>
      <c r="B95" s="2" t="s">
        <v>257</v>
      </c>
      <c r="C95" s="3" t="s">
        <v>142</v>
      </c>
      <c r="D95" s="365">
        <v>3</v>
      </c>
      <c r="E95" s="5"/>
    </row>
    <row r="96" spans="1:5" ht="17.25" thickBot="1" x14ac:dyDescent="0.3">
      <c r="A96" s="5" t="s">
        <v>171</v>
      </c>
      <c r="B96" s="32" t="s">
        <v>172</v>
      </c>
      <c r="C96" s="5" t="s">
        <v>13</v>
      </c>
      <c r="D96" s="365">
        <v>5</v>
      </c>
      <c r="E96" s="5" t="s">
        <v>181</v>
      </c>
    </row>
    <row r="97" spans="1:5" ht="17.25" thickBot="1" x14ac:dyDescent="0.3">
      <c r="A97" s="5" t="s">
        <v>173</v>
      </c>
      <c r="B97" s="32" t="s">
        <v>174</v>
      </c>
      <c r="C97" s="5" t="s">
        <v>13</v>
      </c>
      <c r="D97" s="365">
        <v>5</v>
      </c>
      <c r="E97" s="5" t="s">
        <v>181</v>
      </c>
    </row>
    <row r="98" spans="1:5" ht="17.25" thickBot="1" x14ac:dyDescent="0.3">
      <c r="A98" s="5" t="s">
        <v>175</v>
      </c>
      <c r="B98" s="32" t="s">
        <v>176</v>
      </c>
      <c r="C98" s="5" t="s">
        <v>43</v>
      </c>
      <c r="D98" s="365">
        <v>3</v>
      </c>
      <c r="E98" s="5" t="s">
        <v>182</v>
      </c>
    </row>
    <row r="99" spans="1:5" ht="17.25" thickBot="1" x14ac:dyDescent="0.3">
      <c r="A99" s="5" t="s">
        <v>177</v>
      </c>
      <c r="B99" s="2" t="s">
        <v>178</v>
      </c>
      <c r="C99" s="5" t="s">
        <v>43</v>
      </c>
      <c r="D99" s="365">
        <v>3</v>
      </c>
      <c r="E99" s="5" t="s">
        <v>182</v>
      </c>
    </row>
    <row r="100" spans="1:5" ht="18" customHeight="1" thickBot="1" x14ac:dyDescent="0.3">
      <c r="A100" s="211"/>
      <c r="B100" s="212"/>
      <c r="C100" s="195"/>
      <c r="D100" s="364" t="s">
        <v>114</v>
      </c>
      <c r="E100" s="195"/>
    </row>
    <row r="101" spans="1:5" ht="17.25" thickBot="1" x14ac:dyDescent="0.3">
      <c r="A101" s="193"/>
      <c r="B101" s="169" t="s">
        <v>130</v>
      </c>
      <c r="C101" s="171">
        <v>24</v>
      </c>
      <c r="D101" s="365">
        <v>14</v>
      </c>
      <c r="E101" s="171"/>
    </row>
    <row r="102" spans="1:5" ht="18" thickBot="1" x14ac:dyDescent="0.3">
      <c r="A102" s="207"/>
      <c r="B102" s="208"/>
      <c r="C102" s="195"/>
      <c r="D102" s="364" t="s">
        <v>114</v>
      </c>
      <c r="E102" s="195"/>
    </row>
    <row r="103" spans="1:5" ht="33.75" thickBot="1" x14ac:dyDescent="0.3">
      <c r="A103" s="5" t="s">
        <v>270</v>
      </c>
      <c r="B103" s="2" t="s">
        <v>288</v>
      </c>
      <c r="C103" s="5" t="s">
        <v>90</v>
      </c>
      <c r="D103" s="365">
        <v>6</v>
      </c>
      <c r="E103" s="41"/>
    </row>
    <row r="104" spans="1:5" ht="17.25" thickBot="1" x14ac:dyDescent="0.3">
      <c r="A104" s="5" t="s">
        <v>271</v>
      </c>
      <c r="B104" s="32" t="s">
        <v>89</v>
      </c>
      <c r="C104" s="5" t="s">
        <v>90</v>
      </c>
      <c r="D104" s="365">
        <v>6</v>
      </c>
      <c r="E104" s="41" t="s">
        <v>131</v>
      </c>
    </row>
    <row r="105" spans="1:5" ht="17.25" thickBot="1" x14ac:dyDescent="0.3">
      <c r="A105" s="5" t="s">
        <v>171</v>
      </c>
      <c r="B105" s="32" t="s">
        <v>172</v>
      </c>
      <c r="C105" s="5" t="s">
        <v>13</v>
      </c>
      <c r="D105" s="365">
        <v>5</v>
      </c>
      <c r="E105" s="5" t="s">
        <v>183</v>
      </c>
    </row>
    <row r="106" spans="1:5" ht="17.25" thickBot="1" x14ac:dyDescent="0.3">
      <c r="A106" s="5" t="s">
        <v>173</v>
      </c>
      <c r="B106" s="32" t="s">
        <v>174</v>
      </c>
      <c r="C106" s="5" t="s">
        <v>13</v>
      </c>
      <c r="D106" s="365">
        <v>5</v>
      </c>
      <c r="E106" s="5" t="s">
        <v>183</v>
      </c>
    </row>
    <row r="107" spans="1:5" ht="17.25" thickBot="1" x14ac:dyDescent="0.3">
      <c r="A107" s="5" t="s">
        <v>175</v>
      </c>
      <c r="B107" s="32" t="s">
        <v>176</v>
      </c>
      <c r="C107" s="5" t="s">
        <v>43</v>
      </c>
      <c r="D107" s="365">
        <v>3</v>
      </c>
      <c r="E107" s="5" t="s">
        <v>184</v>
      </c>
    </row>
    <row r="108" spans="1:5" ht="17.25" thickBot="1" x14ac:dyDescent="0.3">
      <c r="A108" s="5" t="s">
        <v>177</v>
      </c>
      <c r="B108" s="2" t="s">
        <v>178</v>
      </c>
      <c r="C108" s="5" t="s">
        <v>43</v>
      </c>
      <c r="D108" s="365">
        <v>3</v>
      </c>
      <c r="E108" s="5" t="s">
        <v>184</v>
      </c>
    </row>
    <row r="109" spans="1:5" ht="34.5" customHeight="1" thickBot="1" x14ac:dyDescent="0.3">
      <c r="A109" s="211"/>
      <c r="B109" s="212"/>
      <c r="C109" s="195"/>
      <c r="D109" s="364" t="s">
        <v>114</v>
      </c>
      <c r="E109" s="195"/>
    </row>
    <row r="110" spans="1:5" ht="33.75" thickBot="1" x14ac:dyDescent="0.3">
      <c r="A110" s="177" t="s">
        <v>275</v>
      </c>
      <c r="B110" s="198" t="s">
        <v>233</v>
      </c>
      <c r="C110" s="199" t="s">
        <v>38</v>
      </c>
      <c r="D110" s="365">
        <v>2</v>
      </c>
      <c r="E110" s="5"/>
    </row>
    <row r="111" spans="1:5" ht="17.25" thickBot="1" x14ac:dyDescent="0.3">
      <c r="A111" s="177" t="s">
        <v>276</v>
      </c>
      <c r="B111" s="176" t="s">
        <v>277</v>
      </c>
      <c r="C111" s="199" t="s">
        <v>38</v>
      </c>
      <c r="D111" s="365">
        <v>2</v>
      </c>
      <c r="E111" s="5"/>
    </row>
    <row r="112" spans="1:5" ht="17.25" thickBot="1" x14ac:dyDescent="0.3">
      <c r="A112" s="177" t="s">
        <v>278</v>
      </c>
      <c r="B112" s="198" t="s">
        <v>243</v>
      </c>
      <c r="C112" s="177" t="s">
        <v>38</v>
      </c>
      <c r="D112" s="365">
        <v>2</v>
      </c>
      <c r="E112" s="5"/>
    </row>
    <row r="113" spans="1:5" ht="17.25" thickBot="1" x14ac:dyDescent="0.3">
      <c r="A113" s="177" t="s">
        <v>279</v>
      </c>
      <c r="B113" s="198" t="s">
        <v>245</v>
      </c>
      <c r="C113" s="177" t="s">
        <v>287</v>
      </c>
      <c r="D113" s="365">
        <v>2</v>
      </c>
      <c r="E113" s="5"/>
    </row>
    <row r="114" spans="1:5" ht="17.25" thickBot="1" x14ac:dyDescent="0.3">
      <c r="A114" s="177" t="s">
        <v>280</v>
      </c>
      <c r="B114" s="198" t="s">
        <v>219</v>
      </c>
      <c r="C114" s="199" t="s">
        <v>38</v>
      </c>
      <c r="D114" s="365">
        <v>2</v>
      </c>
      <c r="E114" s="5"/>
    </row>
    <row r="115" spans="1:5" ht="17.25" thickBot="1" x14ac:dyDescent="0.3">
      <c r="A115" s="193"/>
      <c r="B115" s="169" t="s">
        <v>185</v>
      </c>
      <c r="C115" s="171">
        <v>24</v>
      </c>
      <c r="D115" s="364"/>
      <c r="E115" s="200" t="s">
        <v>289</v>
      </c>
    </row>
    <row r="116" spans="1:5" ht="17.25" thickBot="1" x14ac:dyDescent="0.3">
      <c r="A116" s="213"/>
      <c r="B116" s="214"/>
      <c r="C116" s="196">
        <v>0</v>
      </c>
      <c r="D116" s="366"/>
      <c r="E116" s="196"/>
    </row>
    <row r="117" spans="1:5" ht="17.25" thickBot="1" x14ac:dyDescent="0.3">
      <c r="A117" s="5" t="s">
        <v>171</v>
      </c>
      <c r="B117" s="32" t="s">
        <v>172</v>
      </c>
      <c r="C117" s="5" t="s">
        <v>187</v>
      </c>
      <c r="D117" s="367"/>
      <c r="E117" s="5" t="s">
        <v>188</v>
      </c>
    </row>
    <row r="118" spans="1:5" ht="17.25" thickBot="1" x14ac:dyDescent="0.3">
      <c r="A118" s="5" t="s">
        <v>173</v>
      </c>
      <c r="B118" s="32" t="s">
        <v>174</v>
      </c>
      <c r="C118" s="5" t="s">
        <v>187</v>
      </c>
      <c r="D118" s="367"/>
      <c r="E118" s="5" t="s">
        <v>188</v>
      </c>
    </row>
    <row r="119" spans="1:5" ht="17.25" thickBot="1" x14ac:dyDescent="0.3">
      <c r="A119" s="5" t="s">
        <v>175</v>
      </c>
      <c r="B119" s="32" t="s">
        <v>176</v>
      </c>
      <c r="C119" s="5" t="s">
        <v>13</v>
      </c>
      <c r="D119" s="367"/>
      <c r="E119" s="5" t="s">
        <v>181</v>
      </c>
    </row>
    <row r="120" spans="1:5" ht="17.25" thickBot="1" x14ac:dyDescent="0.3">
      <c r="A120" s="5" t="s">
        <v>177</v>
      </c>
      <c r="B120" s="2" t="s">
        <v>178</v>
      </c>
      <c r="C120" s="5" t="s">
        <v>13</v>
      </c>
      <c r="D120" s="367"/>
      <c r="E120" s="5" t="s">
        <v>181</v>
      </c>
    </row>
    <row r="121" spans="1:5" ht="17.25" thickBot="1" x14ac:dyDescent="0.3">
      <c r="A121" s="215"/>
      <c r="B121" s="216"/>
      <c r="C121" s="171">
        <v>116</v>
      </c>
      <c r="D121" s="364"/>
      <c r="E121" s="171"/>
    </row>
    <row r="124" spans="1:5" x14ac:dyDescent="0.25">
      <c r="D124" s="17">
        <f>D61+D72+D89+D101</f>
        <v>66</v>
      </c>
    </row>
  </sheetData>
  <conditionalFormatting sqref="A6:A43">
    <cfRule type="duplicateValues" dxfId="34" priority="4"/>
  </conditionalFormatting>
  <conditionalFormatting sqref="B6:B43">
    <cfRule type="duplicateValues" dxfId="33" priority="3"/>
  </conditionalFormatting>
  <conditionalFormatting sqref="A63:A120">
    <cfRule type="duplicateValues" dxfId="32" priority="2"/>
  </conditionalFormatting>
  <conditionalFormatting sqref="B63:B120">
    <cfRule type="duplicateValues" dxfId="31" priority="1"/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7"/>
  <sheetViews>
    <sheetView topLeftCell="A25" workbookViewId="0">
      <selection activeCell="M31" sqref="M31"/>
    </sheetView>
  </sheetViews>
  <sheetFormatPr defaultRowHeight="15" x14ac:dyDescent="0.25"/>
  <cols>
    <col min="1" max="1" width="19.42578125" customWidth="1"/>
    <col min="2" max="2" width="20.85546875" customWidth="1"/>
    <col min="3" max="4" width="17.42578125" customWidth="1"/>
  </cols>
  <sheetData>
    <row r="1" spans="1:13" ht="17.25" customHeight="1" thickBot="1" x14ac:dyDescent="0.3">
      <c r="A1" s="321" t="s">
        <v>0</v>
      </c>
      <c r="B1" s="321" t="s">
        <v>120</v>
      </c>
      <c r="C1" s="321" t="s">
        <v>1</v>
      </c>
      <c r="D1" s="239"/>
      <c r="E1" s="322" t="s">
        <v>2</v>
      </c>
      <c r="F1" s="323"/>
      <c r="G1" s="323"/>
      <c r="H1" s="324"/>
    </row>
    <row r="2" spans="1:13" ht="17.25" customHeight="1" thickBot="1" x14ac:dyDescent="0.3">
      <c r="A2" s="325"/>
      <c r="B2" s="325"/>
      <c r="C2" s="325"/>
      <c r="D2" s="251"/>
      <c r="E2" s="321" t="s">
        <v>3</v>
      </c>
      <c r="F2" s="322" t="s">
        <v>4</v>
      </c>
      <c r="G2" s="323"/>
      <c r="H2" s="324"/>
    </row>
    <row r="3" spans="1:13" ht="81.75" customHeight="1" x14ac:dyDescent="0.25">
      <c r="A3" s="325"/>
      <c r="B3" s="325"/>
      <c r="C3" s="325"/>
      <c r="D3" s="251"/>
      <c r="E3" s="325"/>
      <c r="F3" s="321" t="s">
        <v>5</v>
      </c>
      <c r="G3" s="321" t="s">
        <v>6</v>
      </c>
      <c r="H3" s="217" t="s">
        <v>7</v>
      </c>
    </row>
    <row r="4" spans="1:13" ht="33.75" thickBot="1" x14ac:dyDescent="0.3">
      <c r="A4" s="326"/>
      <c r="B4" s="326"/>
      <c r="C4" s="326"/>
      <c r="D4" s="252"/>
      <c r="E4" s="326"/>
      <c r="F4" s="326"/>
      <c r="G4" s="326"/>
      <c r="H4" s="218" t="s">
        <v>8</v>
      </c>
    </row>
    <row r="5" spans="1:13" ht="41.25" customHeight="1" thickBot="1" x14ac:dyDescent="0.3">
      <c r="A5" s="9" t="s">
        <v>9</v>
      </c>
      <c r="B5" s="10" t="s">
        <v>10</v>
      </c>
      <c r="C5" s="235">
        <v>19</v>
      </c>
      <c r="D5" s="235">
        <v>19</v>
      </c>
      <c r="E5" s="235">
        <v>435</v>
      </c>
      <c r="F5" s="235">
        <v>127</v>
      </c>
      <c r="G5" s="235">
        <v>294</v>
      </c>
      <c r="H5" s="235">
        <v>14</v>
      </c>
      <c r="I5" t="s">
        <v>179</v>
      </c>
      <c r="J5" t="s">
        <v>180</v>
      </c>
    </row>
    <row r="6" spans="1:13" ht="41.25" customHeight="1" thickBot="1" x14ac:dyDescent="0.3">
      <c r="A6" s="220" t="s">
        <v>290</v>
      </c>
      <c r="B6" s="221" t="s">
        <v>12</v>
      </c>
      <c r="C6" s="222" t="s">
        <v>13</v>
      </c>
      <c r="D6" s="222"/>
      <c r="E6" s="222">
        <v>75</v>
      </c>
      <c r="F6" s="222">
        <v>73</v>
      </c>
      <c r="G6" s="222"/>
      <c r="H6" s="222">
        <v>2</v>
      </c>
      <c r="I6" s="241">
        <v>2</v>
      </c>
    </row>
    <row r="7" spans="1:13" ht="41.25" customHeight="1" thickBot="1" x14ac:dyDescent="0.3">
      <c r="A7" s="220" t="s">
        <v>291</v>
      </c>
      <c r="B7" s="221" t="s">
        <v>15</v>
      </c>
      <c r="C7" s="222" t="s">
        <v>16</v>
      </c>
      <c r="D7" s="222"/>
      <c r="E7" s="222">
        <v>30</v>
      </c>
      <c r="F7" s="222">
        <v>28</v>
      </c>
      <c r="G7" s="222"/>
      <c r="H7" s="222">
        <v>2</v>
      </c>
      <c r="I7" s="241">
        <v>2</v>
      </c>
    </row>
    <row r="8" spans="1:13" ht="41.25" customHeight="1" thickBot="1" x14ac:dyDescent="0.3">
      <c r="A8" s="220" t="s">
        <v>292</v>
      </c>
      <c r="B8" s="221" t="s">
        <v>18</v>
      </c>
      <c r="C8" s="222" t="s">
        <v>19</v>
      </c>
      <c r="D8" s="222"/>
      <c r="E8" s="222">
        <v>60</v>
      </c>
      <c r="F8" s="222"/>
      <c r="G8" s="222">
        <v>58</v>
      </c>
      <c r="H8" s="222">
        <v>2</v>
      </c>
      <c r="J8" s="242">
        <v>2</v>
      </c>
    </row>
    <row r="9" spans="1:13" ht="41.25" customHeight="1" thickBot="1" x14ac:dyDescent="0.3">
      <c r="A9" s="220" t="s">
        <v>293</v>
      </c>
      <c r="B9" s="221" t="s">
        <v>21</v>
      </c>
      <c r="C9" s="222" t="s">
        <v>22</v>
      </c>
      <c r="D9" s="222"/>
      <c r="E9" s="222">
        <v>75</v>
      </c>
      <c r="F9" s="222">
        <v>13</v>
      </c>
      <c r="G9" s="222">
        <v>60</v>
      </c>
      <c r="H9" s="222">
        <v>2</v>
      </c>
      <c r="I9" s="241">
        <v>2</v>
      </c>
    </row>
    <row r="10" spans="1:13" ht="41.25" customHeight="1" thickBot="1" x14ac:dyDescent="0.3">
      <c r="A10" s="220" t="s">
        <v>294</v>
      </c>
      <c r="B10" s="221" t="s">
        <v>24</v>
      </c>
      <c r="C10" s="222" t="s">
        <v>22</v>
      </c>
      <c r="D10" s="222"/>
      <c r="E10" s="222">
        <v>75</v>
      </c>
      <c r="F10" s="222">
        <v>13</v>
      </c>
      <c r="G10" s="222">
        <v>60</v>
      </c>
      <c r="H10" s="222">
        <v>2</v>
      </c>
      <c r="I10" s="242">
        <v>2</v>
      </c>
    </row>
    <row r="11" spans="1:13" ht="41.25" customHeight="1" thickBot="1" x14ac:dyDescent="0.3">
      <c r="A11" s="220" t="s">
        <v>295</v>
      </c>
      <c r="B11" s="221" t="s">
        <v>26</v>
      </c>
      <c r="C11" s="222" t="s">
        <v>19</v>
      </c>
      <c r="D11" s="222"/>
      <c r="E11" s="222">
        <v>60</v>
      </c>
      <c r="F11" s="222"/>
      <c r="G11" s="222">
        <v>58</v>
      </c>
      <c r="H11" s="222">
        <v>2</v>
      </c>
      <c r="J11" s="242">
        <v>2</v>
      </c>
      <c r="M11" t="s">
        <v>349</v>
      </c>
    </row>
    <row r="12" spans="1:13" ht="41.25" customHeight="1" thickBot="1" x14ac:dyDescent="0.3">
      <c r="A12" s="220" t="s">
        <v>296</v>
      </c>
      <c r="B12" s="221" t="s">
        <v>28</v>
      </c>
      <c r="C12" s="222" t="s">
        <v>19</v>
      </c>
      <c r="D12" s="222"/>
      <c r="E12" s="222">
        <v>60</v>
      </c>
      <c r="F12" s="222"/>
      <c r="G12" s="222">
        <v>58</v>
      </c>
      <c r="H12" s="222">
        <v>2</v>
      </c>
      <c r="J12" s="242">
        <v>2</v>
      </c>
    </row>
    <row r="13" spans="1:13" ht="41.25" customHeight="1" thickBot="1" x14ac:dyDescent="0.3">
      <c r="A13" s="231" t="s">
        <v>29</v>
      </c>
      <c r="B13" s="232" t="s">
        <v>30</v>
      </c>
      <c r="C13" s="233">
        <v>76</v>
      </c>
      <c r="D13" s="233"/>
      <c r="E13" s="233">
        <v>1899</v>
      </c>
      <c r="F13" s="233">
        <v>514</v>
      </c>
      <c r="G13" s="233">
        <v>1311</v>
      </c>
      <c r="H13" s="233">
        <v>75</v>
      </c>
    </row>
    <row r="14" spans="1:13" ht="41.25" customHeight="1" thickBot="1" x14ac:dyDescent="0.3">
      <c r="A14" s="9"/>
      <c r="B14" s="10"/>
      <c r="C14" s="171"/>
      <c r="D14" s="171">
        <f>D16+D23+D50</f>
        <v>86</v>
      </c>
      <c r="E14" s="171">
        <f>E16+E23+E50</f>
        <v>2064</v>
      </c>
      <c r="F14" s="171">
        <f>F16+F23+F50</f>
        <v>555</v>
      </c>
      <c r="G14" s="171">
        <f>G16+G23+G50</f>
        <v>1441</v>
      </c>
      <c r="H14" s="171">
        <f>H16+H23+H50</f>
        <v>69</v>
      </c>
    </row>
    <row r="15" spans="1:13" ht="41.25" customHeight="1" thickBot="1" x14ac:dyDescent="0.3">
      <c r="A15" s="234" t="s">
        <v>31</v>
      </c>
      <c r="B15" s="223" t="s">
        <v>32</v>
      </c>
      <c r="C15" s="218">
        <v>12</v>
      </c>
      <c r="D15" s="218"/>
      <c r="E15" s="218">
        <v>225</v>
      </c>
      <c r="F15" s="218">
        <v>122</v>
      </c>
      <c r="G15" s="218">
        <v>90</v>
      </c>
      <c r="H15" s="218">
        <v>13</v>
      </c>
    </row>
    <row r="16" spans="1:13" ht="41.25" customHeight="1" thickBot="1" x14ac:dyDescent="0.3">
      <c r="A16" s="236"/>
      <c r="B16" s="11"/>
      <c r="C16" s="237"/>
      <c r="D16" s="237">
        <f>SUM(D17:D21)</f>
        <v>12</v>
      </c>
      <c r="E16" s="237">
        <f>SUM(E17:E21)</f>
        <v>225</v>
      </c>
      <c r="F16" s="237">
        <f t="shared" ref="F16:H16" si="0">SUM(F17:F21)</f>
        <v>122</v>
      </c>
      <c r="G16" s="237">
        <f t="shared" si="0"/>
        <v>90</v>
      </c>
      <c r="H16" s="237">
        <f t="shared" si="0"/>
        <v>13</v>
      </c>
    </row>
    <row r="17" spans="1:9" ht="41.25" customHeight="1" thickBot="1" x14ac:dyDescent="0.3">
      <c r="A17" s="220" t="s">
        <v>297</v>
      </c>
      <c r="B17" s="34" t="s">
        <v>34</v>
      </c>
      <c r="C17" s="42" t="s">
        <v>35</v>
      </c>
      <c r="D17" s="240">
        <v>4</v>
      </c>
      <c r="E17" s="42">
        <v>60</v>
      </c>
      <c r="F17" s="42">
        <v>55</v>
      </c>
      <c r="G17" s="222"/>
      <c r="H17" s="42">
        <v>5</v>
      </c>
      <c r="I17" s="62">
        <v>5</v>
      </c>
    </row>
    <row r="18" spans="1:9" ht="41.25" customHeight="1" thickBot="1" x14ac:dyDescent="0.3">
      <c r="A18" s="224" t="s">
        <v>298</v>
      </c>
      <c r="B18" s="221" t="s">
        <v>37</v>
      </c>
      <c r="C18" s="42" t="s">
        <v>38</v>
      </c>
      <c r="D18" s="240">
        <v>2</v>
      </c>
      <c r="E18" s="42">
        <v>45</v>
      </c>
      <c r="F18" s="42">
        <v>13</v>
      </c>
      <c r="G18" s="42">
        <v>30</v>
      </c>
      <c r="H18" s="42">
        <v>2</v>
      </c>
      <c r="I18" s="62">
        <v>2</v>
      </c>
    </row>
    <row r="19" spans="1:9" ht="41.25" customHeight="1" thickBot="1" x14ac:dyDescent="0.3">
      <c r="A19" s="224" t="s">
        <v>299</v>
      </c>
      <c r="B19" s="221" t="s">
        <v>40</v>
      </c>
      <c r="C19" s="42" t="s">
        <v>38</v>
      </c>
      <c r="D19" s="240">
        <v>2</v>
      </c>
      <c r="E19" s="42">
        <v>45</v>
      </c>
      <c r="F19" s="42">
        <v>13</v>
      </c>
      <c r="G19" s="42">
        <v>30</v>
      </c>
      <c r="H19" s="42">
        <v>2</v>
      </c>
      <c r="I19" s="62">
        <v>2</v>
      </c>
    </row>
    <row r="20" spans="1:9" ht="41.25" customHeight="1" thickBot="1" x14ac:dyDescent="0.3">
      <c r="A20" s="224" t="s">
        <v>300</v>
      </c>
      <c r="B20" s="221" t="s">
        <v>42</v>
      </c>
      <c r="C20" s="42" t="s">
        <v>38</v>
      </c>
      <c r="D20" s="240">
        <v>2</v>
      </c>
      <c r="E20" s="42">
        <v>45</v>
      </c>
      <c r="F20" s="42">
        <v>13</v>
      </c>
      <c r="G20" s="42">
        <v>30</v>
      </c>
      <c r="H20" s="42">
        <v>2</v>
      </c>
      <c r="I20" s="62">
        <v>2</v>
      </c>
    </row>
    <row r="21" spans="1:9" ht="41.25" customHeight="1" thickBot="1" x14ac:dyDescent="0.3">
      <c r="A21" s="224" t="s">
        <v>301</v>
      </c>
      <c r="B21" s="221" t="s">
        <v>302</v>
      </c>
      <c r="C21" s="42" t="s">
        <v>16</v>
      </c>
      <c r="D21" s="240">
        <v>2</v>
      </c>
      <c r="E21" s="42">
        <v>30</v>
      </c>
      <c r="F21" s="42">
        <v>28</v>
      </c>
      <c r="G21" s="222"/>
      <c r="H21" s="42">
        <v>2</v>
      </c>
      <c r="I21" s="62">
        <v>2</v>
      </c>
    </row>
    <row r="22" spans="1:9" ht="41.25" customHeight="1" thickBot="1" x14ac:dyDescent="0.3">
      <c r="A22" s="234" t="s">
        <v>44</v>
      </c>
      <c r="B22" s="223" t="s">
        <v>45</v>
      </c>
      <c r="C22" s="225">
        <v>56</v>
      </c>
      <c r="D22" s="240">
        <v>5</v>
      </c>
      <c r="E22" s="225">
        <v>1494</v>
      </c>
      <c r="F22" s="225">
        <v>340</v>
      </c>
      <c r="G22" s="225">
        <v>1101</v>
      </c>
      <c r="H22" s="225">
        <v>54</v>
      </c>
    </row>
    <row r="23" spans="1:9" ht="41.25" customHeight="1" thickBot="1" x14ac:dyDescent="0.3">
      <c r="A23" s="236"/>
      <c r="B23" s="11"/>
      <c r="C23" s="13"/>
      <c r="D23" s="13">
        <f>SUM(D24:D48)</f>
        <v>66</v>
      </c>
      <c r="E23" s="13">
        <f>SUM(E24:E48)</f>
        <v>1659</v>
      </c>
      <c r="F23" s="13">
        <f t="shared" ref="F23:H23" si="1">SUM(F24:F48)</f>
        <v>381</v>
      </c>
      <c r="G23" s="13">
        <f t="shared" si="1"/>
        <v>1231</v>
      </c>
      <c r="H23" s="13">
        <f t="shared" si="1"/>
        <v>48</v>
      </c>
    </row>
    <row r="24" spans="1:9" ht="41.25" customHeight="1" thickBot="1" x14ac:dyDescent="0.3">
      <c r="A24" s="43" t="s">
        <v>303</v>
      </c>
      <c r="B24" s="34" t="s">
        <v>304</v>
      </c>
      <c r="C24" s="222" t="s">
        <v>38</v>
      </c>
      <c r="D24" s="240">
        <v>2</v>
      </c>
      <c r="E24" s="42">
        <v>32</v>
      </c>
      <c r="F24" s="222">
        <v>6</v>
      </c>
      <c r="G24" s="42">
        <v>24</v>
      </c>
      <c r="H24" s="42">
        <v>2</v>
      </c>
      <c r="I24" s="243">
        <v>2</v>
      </c>
    </row>
    <row r="25" spans="1:9" ht="41.25" customHeight="1" thickBot="1" x14ac:dyDescent="0.3">
      <c r="A25" s="43" t="s">
        <v>305</v>
      </c>
      <c r="B25" s="34" t="s">
        <v>306</v>
      </c>
      <c r="C25" s="222" t="s">
        <v>38</v>
      </c>
      <c r="D25" s="240">
        <v>2</v>
      </c>
      <c r="E25" s="42">
        <v>32</v>
      </c>
      <c r="F25" s="222">
        <v>6</v>
      </c>
      <c r="G25" s="42">
        <v>24</v>
      </c>
      <c r="H25" s="42">
        <v>2</v>
      </c>
      <c r="I25" s="243">
        <v>2</v>
      </c>
    </row>
    <row r="26" spans="1:9" ht="41.25" customHeight="1" thickBot="1" x14ac:dyDescent="0.3">
      <c r="A26" s="43" t="s">
        <v>307</v>
      </c>
      <c r="B26" s="34" t="s">
        <v>51</v>
      </c>
      <c r="C26" s="42" t="s">
        <v>16</v>
      </c>
      <c r="D26" s="240">
        <v>2</v>
      </c>
      <c r="E26" s="42">
        <v>30</v>
      </c>
      <c r="F26" s="42">
        <v>28</v>
      </c>
      <c r="G26" s="222"/>
      <c r="H26" s="42">
        <v>2</v>
      </c>
      <c r="I26" s="243">
        <v>2</v>
      </c>
    </row>
    <row r="27" spans="1:9" ht="41.25" customHeight="1" thickBot="1" x14ac:dyDescent="0.3">
      <c r="A27" s="224" t="s">
        <v>308</v>
      </c>
      <c r="B27" s="34" t="s">
        <v>309</v>
      </c>
      <c r="C27" s="42" t="s">
        <v>16</v>
      </c>
      <c r="D27" s="240">
        <v>2</v>
      </c>
      <c r="E27" s="42">
        <v>30</v>
      </c>
      <c r="F27" s="42">
        <v>28</v>
      </c>
      <c r="G27" s="222"/>
      <c r="H27" s="42">
        <v>2</v>
      </c>
      <c r="I27" s="243">
        <v>2</v>
      </c>
    </row>
    <row r="28" spans="1:9" ht="41.25" customHeight="1" thickBot="1" x14ac:dyDescent="0.3">
      <c r="A28" s="43" t="s">
        <v>310</v>
      </c>
      <c r="B28" s="34" t="s">
        <v>55</v>
      </c>
      <c r="C28" s="42" t="s">
        <v>38</v>
      </c>
      <c r="D28" s="240">
        <v>2</v>
      </c>
      <c r="E28" s="42">
        <v>45</v>
      </c>
      <c r="F28" s="42">
        <v>13</v>
      </c>
      <c r="G28" s="42">
        <v>30</v>
      </c>
      <c r="H28" s="42">
        <v>2</v>
      </c>
      <c r="I28" s="243">
        <v>2</v>
      </c>
    </row>
    <row r="29" spans="1:9" ht="41.25" customHeight="1" thickBot="1" x14ac:dyDescent="0.3">
      <c r="A29" s="43" t="s">
        <v>311</v>
      </c>
      <c r="B29" s="34" t="s">
        <v>57</v>
      </c>
      <c r="C29" s="42" t="s">
        <v>38</v>
      </c>
      <c r="D29" s="240">
        <v>2</v>
      </c>
      <c r="E29" s="42">
        <v>45</v>
      </c>
      <c r="F29" s="42">
        <v>13</v>
      </c>
      <c r="G29" s="42">
        <v>30</v>
      </c>
      <c r="H29" s="42">
        <v>2</v>
      </c>
      <c r="I29" s="243">
        <v>2</v>
      </c>
    </row>
    <row r="30" spans="1:9" ht="41.25" customHeight="1" thickBot="1" x14ac:dyDescent="0.3">
      <c r="A30" s="224" t="s">
        <v>312</v>
      </c>
      <c r="B30" s="34" t="s">
        <v>313</v>
      </c>
      <c r="C30" s="221" t="s">
        <v>38</v>
      </c>
      <c r="D30" s="240">
        <v>2</v>
      </c>
      <c r="E30" s="226">
        <v>32</v>
      </c>
      <c r="F30" s="226">
        <v>8</v>
      </c>
      <c r="G30" s="226">
        <v>22</v>
      </c>
      <c r="H30" s="226">
        <v>2</v>
      </c>
      <c r="I30" s="243">
        <v>2</v>
      </c>
    </row>
    <row r="31" spans="1:9" ht="41.25" customHeight="1" thickBot="1" x14ac:dyDescent="0.3">
      <c r="A31" s="224" t="s">
        <v>314</v>
      </c>
      <c r="B31" s="34" t="s">
        <v>61</v>
      </c>
      <c r="C31" s="42" t="s">
        <v>38</v>
      </c>
      <c r="D31" s="240">
        <v>2</v>
      </c>
      <c r="E31" s="42">
        <v>45</v>
      </c>
      <c r="F31" s="42">
        <v>13</v>
      </c>
      <c r="G31" s="42">
        <v>30</v>
      </c>
      <c r="H31" s="42">
        <v>2</v>
      </c>
      <c r="I31" s="243">
        <v>2</v>
      </c>
    </row>
    <row r="32" spans="1:9" ht="41.25" customHeight="1" thickBot="1" x14ac:dyDescent="0.3">
      <c r="A32" s="224" t="s">
        <v>315</v>
      </c>
      <c r="B32" s="34" t="s">
        <v>63</v>
      </c>
      <c r="C32" s="42" t="s">
        <v>38</v>
      </c>
      <c r="D32" s="240">
        <v>2</v>
      </c>
      <c r="E32" s="42">
        <v>45</v>
      </c>
      <c r="F32" s="42">
        <v>13</v>
      </c>
      <c r="G32" s="42">
        <v>30</v>
      </c>
      <c r="H32" s="42">
        <v>2</v>
      </c>
      <c r="I32" s="243">
        <v>2</v>
      </c>
    </row>
    <row r="33" spans="1:18" ht="41.25" customHeight="1" thickBot="1" x14ac:dyDescent="0.3">
      <c r="A33" s="224" t="s">
        <v>316</v>
      </c>
      <c r="B33" s="34" t="s">
        <v>65</v>
      </c>
      <c r="C33" s="42" t="s">
        <v>38</v>
      </c>
      <c r="D33" s="240">
        <v>2</v>
      </c>
      <c r="E33" s="42">
        <v>45</v>
      </c>
      <c r="F33" s="42">
        <v>13</v>
      </c>
      <c r="G33" s="42">
        <v>30</v>
      </c>
      <c r="H33" s="42">
        <v>2</v>
      </c>
      <c r="I33" s="243">
        <v>2</v>
      </c>
    </row>
    <row r="34" spans="1:18" ht="41.25" customHeight="1" thickBot="1" x14ac:dyDescent="0.3">
      <c r="A34" s="43" t="s">
        <v>317</v>
      </c>
      <c r="B34" s="34" t="s">
        <v>67</v>
      </c>
      <c r="C34" s="42" t="s">
        <v>38</v>
      </c>
      <c r="D34" s="240">
        <v>2</v>
      </c>
      <c r="E34" s="42">
        <v>45</v>
      </c>
      <c r="F34" s="42">
        <v>13</v>
      </c>
      <c r="G34" s="42">
        <v>30</v>
      </c>
      <c r="H34" s="42">
        <v>2</v>
      </c>
      <c r="I34" s="243">
        <v>2</v>
      </c>
    </row>
    <row r="35" spans="1:18" ht="41.25" customHeight="1" thickBot="1" x14ac:dyDescent="0.3">
      <c r="A35" s="224" t="s">
        <v>318</v>
      </c>
      <c r="B35" s="34" t="s">
        <v>319</v>
      </c>
      <c r="C35" s="222" t="s">
        <v>38</v>
      </c>
      <c r="D35" s="240">
        <v>2</v>
      </c>
      <c r="E35" s="42">
        <v>32</v>
      </c>
      <c r="F35" s="42">
        <v>14</v>
      </c>
      <c r="G35" s="42">
        <v>16</v>
      </c>
      <c r="H35" s="42">
        <v>2</v>
      </c>
      <c r="I35" s="243">
        <v>2</v>
      </c>
    </row>
    <row r="36" spans="1:18" ht="41.25" customHeight="1" thickBot="1" x14ac:dyDescent="0.3">
      <c r="A36" s="224" t="s">
        <v>320</v>
      </c>
      <c r="B36" s="34" t="s">
        <v>71</v>
      </c>
      <c r="C36" s="42" t="s">
        <v>38</v>
      </c>
      <c r="D36" s="240">
        <v>2</v>
      </c>
      <c r="E36" s="42">
        <v>45</v>
      </c>
      <c r="F36" s="42">
        <v>13</v>
      </c>
      <c r="G36" s="42">
        <v>30</v>
      </c>
      <c r="H36" s="42">
        <v>2</v>
      </c>
      <c r="I36" s="243">
        <v>2</v>
      </c>
    </row>
    <row r="37" spans="1:18" ht="41.25" customHeight="1" thickBot="1" x14ac:dyDescent="0.3">
      <c r="A37" s="224" t="s">
        <v>321</v>
      </c>
      <c r="B37" s="221" t="s">
        <v>322</v>
      </c>
      <c r="C37" s="42" t="s">
        <v>38</v>
      </c>
      <c r="D37" s="240">
        <v>2</v>
      </c>
      <c r="E37" s="42">
        <v>45</v>
      </c>
      <c r="F37" s="42">
        <v>13</v>
      </c>
      <c r="G37" s="42">
        <v>30</v>
      </c>
      <c r="H37" s="42">
        <v>2</v>
      </c>
      <c r="I37" s="243">
        <v>2</v>
      </c>
    </row>
    <row r="38" spans="1:18" ht="41.25" customHeight="1" thickBot="1" x14ac:dyDescent="0.3">
      <c r="A38" s="224" t="s">
        <v>323</v>
      </c>
      <c r="B38" s="34" t="s">
        <v>324</v>
      </c>
      <c r="C38" s="42" t="s">
        <v>43</v>
      </c>
      <c r="D38" s="240">
        <v>3</v>
      </c>
      <c r="E38" s="42">
        <v>45</v>
      </c>
      <c r="F38" s="42">
        <v>43</v>
      </c>
      <c r="G38" s="222"/>
      <c r="H38" s="42">
        <v>2</v>
      </c>
      <c r="I38" s="243">
        <v>2</v>
      </c>
    </row>
    <row r="39" spans="1:18" ht="41.25" customHeight="1" thickBot="1" x14ac:dyDescent="0.3">
      <c r="A39" s="224" t="s">
        <v>325</v>
      </c>
      <c r="B39" s="34" t="s">
        <v>326</v>
      </c>
      <c r="C39" s="42" t="s">
        <v>87</v>
      </c>
      <c r="D39" s="240">
        <v>3</v>
      </c>
      <c r="E39" s="42">
        <v>60</v>
      </c>
      <c r="F39" s="42">
        <v>28</v>
      </c>
      <c r="G39" s="42">
        <v>30</v>
      </c>
      <c r="H39" s="42">
        <v>2</v>
      </c>
      <c r="I39" s="243">
        <v>2</v>
      </c>
    </row>
    <row r="40" spans="1:18" ht="41.25" customHeight="1" thickBot="1" x14ac:dyDescent="0.3">
      <c r="A40" s="245" t="s">
        <v>327</v>
      </c>
      <c r="B40" s="246" t="s">
        <v>75</v>
      </c>
      <c r="C40" s="247" t="s">
        <v>38</v>
      </c>
      <c r="D40" s="248">
        <v>2</v>
      </c>
      <c r="E40" s="249">
        <v>45</v>
      </c>
      <c r="F40" s="250">
        <v>13</v>
      </c>
      <c r="G40" s="249">
        <v>30</v>
      </c>
      <c r="H40" s="249">
        <v>2</v>
      </c>
      <c r="I40">
        <v>2</v>
      </c>
    </row>
    <row r="41" spans="1:18" ht="41.25" customHeight="1" thickBot="1" x14ac:dyDescent="0.3">
      <c r="A41" s="245" t="s">
        <v>328</v>
      </c>
      <c r="B41" s="246" t="s">
        <v>77</v>
      </c>
      <c r="C41" s="247" t="s">
        <v>38</v>
      </c>
      <c r="D41" s="248">
        <v>2</v>
      </c>
      <c r="E41" s="249">
        <v>45</v>
      </c>
      <c r="F41" s="250">
        <v>13</v>
      </c>
      <c r="G41" s="249">
        <v>30</v>
      </c>
      <c r="H41" s="249">
        <v>2</v>
      </c>
      <c r="I41">
        <v>2</v>
      </c>
    </row>
    <row r="42" spans="1:18" ht="41.25" customHeight="1" thickBot="1" x14ac:dyDescent="0.3">
      <c r="A42" s="224" t="s">
        <v>329</v>
      </c>
      <c r="B42" s="34" t="s">
        <v>79</v>
      </c>
      <c r="C42" s="42" t="s">
        <v>43</v>
      </c>
      <c r="D42" s="240">
        <v>3</v>
      </c>
      <c r="E42" s="42">
        <v>45</v>
      </c>
      <c r="F42" s="42">
        <v>43</v>
      </c>
      <c r="G42" s="222"/>
      <c r="H42" s="42">
        <v>2</v>
      </c>
      <c r="I42" s="243">
        <v>2</v>
      </c>
    </row>
    <row r="43" spans="1:18" ht="41.25" customHeight="1" thickBot="1" x14ac:dyDescent="0.3">
      <c r="A43" s="224" t="s">
        <v>330</v>
      </c>
      <c r="B43" s="34" t="s">
        <v>331</v>
      </c>
      <c r="C43" s="222" t="s">
        <v>38</v>
      </c>
      <c r="D43" s="240">
        <v>2</v>
      </c>
      <c r="E43" s="42">
        <v>31</v>
      </c>
      <c r="F43" s="42">
        <v>6</v>
      </c>
      <c r="G43" s="42">
        <v>26</v>
      </c>
      <c r="H43" s="42"/>
      <c r="I43" s="243">
        <v>2</v>
      </c>
    </row>
    <row r="44" spans="1:18" ht="41.25" customHeight="1" thickBot="1" x14ac:dyDescent="0.3">
      <c r="A44" s="224" t="s">
        <v>332</v>
      </c>
      <c r="B44" s="221" t="s">
        <v>81</v>
      </c>
      <c r="C44" s="222" t="s">
        <v>82</v>
      </c>
      <c r="D44" s="240">
        <v>1</v>
      </c>
      <c r="E44" s="222">
        <v>45</v>
      </c>
      <c r="F44" s="222"/>
      <c r="G44" s="222">
        <v>43</v>
      </c>
      <c r="H44" s="222">
        <v>2</v>
      </c>
      <c r="J44" s="242">
        <v>2</v>
      </c>
    </row>
    <row r="45" spans="1:18" ht="41.25" customHeight="1" thickBot="1" x14ac:dyDescent="0.3">
      <c r="A45" s="224" t="s">
        <v>333</v>
      </c>
      <c r="B45" s="221" t="s">
        <v>84</v>
      </c>
      <c r="C45" s="222" t="s">
        <v>82</v>
      </c>
      <c r="D45" s="240">
        <v>1</v>
      </c>
      <c r="E45" s="222">
        <v>45</v>
      </c>
      <c r="F45" s="222"/>
      <c r="G45" s="222">
        <v>43</v>
      </c>
      <c r="H45" s="222">
        <v>2</v>
      </c>
      <c r="J45" s="242">
        <v>2</v>
      </c>
    </row>
    <row r="46" spans="1:18" ht="41.25" customHeight="1" thickBot="1" x14ac:dyDescent="0.3">
      <c r="A46" s="224" t="s">
        <v>334</v>
      </c>
      <c r="B46" s="221" t="s">
        <v>335</v>
      </c>
      <c r="C46" s="222" t="s">
        <v>336</v>
      </c>
      <c r="D46" s="240">
        <v>5</v>
      </c>
      <c r="E46" s="222">
        <v>225</v>
      </c>
      <c r="F46" s="222"/>
      <c r="G46" s="244">
        <v>223</v>
      </c>
      <c r="H46" s="244">
        <v>2</v>
      </c>
      <c r="J46">
        <v>2</v>
      </c>
    </row>
    <row r="47" spans="1:18" ht="41.25" customHeight="1" thickBot="1" x14ac:dyDescent="0.3">
      <c r="A47" s="224" t="s">
        <v>337</v>
      </c>
      <c r="B47" s="221" t="s">
        <v>86</v>
      </c>
      <c r="C47" s="334" t="s">
        <v>444</v>
      </c>
      <c r="D47" s="240">
        <v>10</v>
      </c>
      <c r="E47" s="222">
        <v>255</v>
      </c>
      <c r="F47" s="222">
        <v>41</v>
      </c>
      <c r="G47" s="222">
        <v>210</v>
      </c>
      <c r="H47" s="227">
        <v>4</v>
      </c>
      <c r="I47" s="241">
        <v>4</v>
      </c>
      <c r="J47" s="242"/>
      <c r="N47">
        <v>3</v>
      </c>
      <c r="O47">
        <v>15</v>
      </c>
      <c r="P47">
        <f>N47*O47</f>
        <v>45</v>
      </c>
      <c r="R47">
        <f>P47-4</f>
        <v>41</v>
      </c>
    </row>
    <row r="48" spans="1:18" ht="41.25" customHeight="1" thickBot="1" x14ac:dyDescent="0.3">
      <c r="A48" s="224" t="s">
        <v>338</v>
      </c>
      <c r="B48" s="221" t="s">
        <v>89</v>
      </c>
      <c r="C48" s="42" t="s">
        <v>90</v>
      </c>
      <c r="D48" s="240">
        <v>6</v>
      </c>
      <c r="E48" s="42">
        <v>270</v>
      </c>
      <c r="F48" s="222"/>
      <c r="G48" s="187">
        <v>270</v>
      </c>
      <c r="H48" s="187"/>
      <c r="N48">
        <v>7</v>
      </c>
      <c r="O48">
        <v>30</v>
      </c>
      <c r="P48">
        <f>N48*O48</f>
        <v>210</v>
      </c>
    </row>
    <row r="49" spans="1:16" ht="41.25" customHeight="1" thickBot="1" x14ac:dyDescent="0.3">
      <c r="A49" s="234" t="s">
        <v>91</v>
      </c>
      <c r="B49" s="223" t="s">
        <v>92</v>
      </c>
      <c r="C49" s="228">
        <v>8</v>
      </c>
      <c r="D49" s="240"/>
      <c r="E49" s="228">
        <v>180</v>
      </c>
      <c r="F49" s="228">
        <v>52</v>
      </c>
      <c r="G49" s="228">
        <v>120</v>
      </c>
      <c r="H49" s="228">
        <v>8</v>
      </c>
    </row>
    <row r="50" spans="1:16" ht="41.25" customHeight="1" thickBot="1" x14ac:dyDescent="0.3">
      <c r="A50" s="14"/>
      <c r="B50" s="15"/>
      <c r="C50" s="16"/>
      <c r="D50" s="16">
        <f>SUM(D51:D54)</f>
        <v>8</v>
      </c>
      <c r="E50" s="16">
        <f>SUM(E51:E54)</f>
        <v>180</v>
      </c>
      <c r="F50" s="16">
        <f t="shared" ref="F50:H50" si="2">SUM(F51:F54)</f>
        <v>52</v>
      </c>
      <c r="G50" s="16">
        <f t="shared" si="2"/>
        <v>120</v>
      </c>
      <c r="H50" s="16">
        <f t="shared" si="2"/>
        <v>8</v>
      </c>
      <c r="P50">
        <f>P47+P48</f>
        <v>255</v>
      </c>
    </row>
    <row r="51" spans="1:16" ht="41.25" customHeight="1" thickBot="1" x14ac:dyDescent="0.3">
      <c r="A51" s="224" t="s">
        <v>339</v>
      </c>
      <c r="B51" s="221" t="s">
        <v>94</v>
      </c>
      <c r="C51" s="222" t="s">
        <v>38</v>
      </c>
      <c r="D51" s="240">
        <v>2</v>
      </c>
      <c r="E51" s="222">
        <v>45</v>
      </c>
      <c r="F51" s="222">
        <v>13</v>
      </c>
      <c r="G51" s="222">
        <v>30</v>
      </c>
      <c r="H51" s="222">
        <v>2</v>
      </c>
      <c r="I51" s="241">
        <v>2</v>
      </c>
    </row>
    <row r="52" spans="1:16" ht="41.25" customHeight="1" thickBot="1" x14ac:dyDescent="0.3">
      <c r="A52" s="224" t="s">
        <v>340</v>
      </c>
      <c r="B52" s="221" t="s">
        <v>96</v>
      </c>
      <c r="C52" s="222" t="s">
        <v>38</v>
      </c>
      <c r="D52" s="240">
        <v>2</v>
      </c>
      <c r="E52" s="222">
        <v>45</v>
      </c>
      <c r="F52" s="222">
        <v>13</v>
      </c>
      <c r="G52" s="222">
        <v>30</v>
      </c>
      <c r="H52" s="222">
        <v>2</v>
      </c>
      <c r="I52" s="241">
        <v>2</v>
      </c>
    </row>
    <row r="53" spans="1:16" ht="41.25" customHeight="1" thickBot="1" x14ac:dyDescent="0.3">
      <c r="A53" s="224" t="s">
        <v>341</v>
      </c>
      <c r="B53" s="221" t="s">
        <v>98</v>
      </c>
      <c r="C53" s="222" t="s">
        <v>38</v>
      </c>
      <c r="D53" s="240">
        <v>2</v>
      </c>
      <c r="E53" s="222">
        <v>45</v>
      </c>
      <c r="F53" s="222">
        <v>13</v>
      </c>
      <c r="G53" s="222">
        <v>30</v>
      </c>
      <c r="H53" s="222">
        <v>2</v>
      </c>
      <c r="I53" s="241">
        <v>2</v>
      </c>
    </row>
    <row r="54" spans="1:16" ht="41.25" customHeight="1" thickBot="1" x14ac:dyDescent="0.3">
      <c r="A54" s="224" t="s">
        <v>342</v>
      </c>
      <c r="B54" s="221" t="s">
        <v>100</v>
      </c>
      <c r="C54" s="222" t="s">
        <v>38</v>
      </c>
      <c r="D54" s="240">
        <v>2</v>
      </c>
      <c r="E54" s="222">
        <v>45</v>
      </c>
      <c r="F54" s="222">
        <v>13</v>
      </c>
      <c r="G54" s="222">
        <v>30</v>
      </c>
      <c r="H54" s="222">
        <v>2</v>
      </c>
      <c r="I54" s="241">
        <v>2</v>
      </c>
    </row>
    <row r="55" spans="1:16" ht="41.25" customHeight="1" thickBot="1" x14ac:dyDescent="0.3">
      <c r="A55" s="224" t="s">
        <v>343</v>
      </c>
      <c r="B55" s="221" t="s">
        <v>102</v>
      </c>
      <c r="C55" s="222" t="s">
        <v>38</v>
      </c>
      <c r="D55" s="240">
        <v>2</v>
      </c>
      <c r="E55" s="222">
        <v>45</v>
      </c>
      <c r="F55" s="222">
        <v>13</v>
      </c>
      <c r="G55" s="222">
        <v>30</v>
      </c>
      <c r="H55" s="222">
        <v>2</v>
      </c>
    </row>
    <row r="56" spans="1:16" ht="41.25" customHeight="1" thickBot="1" x14ac:dyDescent="0.3">
      <c r="A56" s="224" t="s">
        <v>344</v>
      </c>
      <c r="B56" s="44" t="s">
        <v>104</v>
      </c>
      <c r="C56" s="222" t="s">
        <v>38</v>
      </c>
      <c r="D56" s="240">
        <v>2</v>
      </c>
      <c r="E56" s="222">
        <v>45</v>
      </c>
      <c r="F56" s="222">
        <v>13</v>
      </c>
      <c r="G56" s="222">
        <v>30</v>
      </c>
      <c r="H56" s="222">
        <v>2</v>
      </c>
    </row>
    <row r="57" spans="1:16" ht="41.25" customHeight="1" thickBot="1" x14ac:dyDescent="0.3">
      <c r="A57" s="224" t="s">
        <v>345</v>
      </c>
      <c r="B57" s="44" t="s">
        <v>106</v>
      </c>
      <c r="C57" s="222" t="s">
        <v>38</v>
      </c>
      <c r="D57" s="240">
        <v>2</v>
      </c>
      <c r="E57" s="222">
        <v>45</v>
      </c>
      <c r="F57" s="222">
        <v>13</v>
      </c>
      <c r="G57" s="222">
        <v>30</v>
      </c>
      <c r="H57" s="222">
        <v>2</v>
      </c>
    </row>
    <row r="58" spans="1:16" ht="41.25" customHeight="1" thickBot="1" x14ac:dyDescent="0.3">
      <c r="A58" s="224" t="s">
        <v>346</v>
      </c>
      <c r="B58" s="44" t="s">
        <v>108</v>
      </c>
      <c r="C58" s="222" t="s">
        <v>38</v>
      </c>
      <c r="D58" s="240">
        <v>2</v>
      </c>
      <c r="E58" s="222">
        <v>45</v>
      </c>
      <c r="F58" s="222">
        <v>13</v>
      </c>
      <c r="G58" s="222">
        <v>30</v>
      </c>
      <c r="H58" s="222">
        <v>2</v>
      </c>
    </row>
    <row r="59" spans="1:16" ht="41.25" customHeight="1" thickBot="1" x14ac:dyDescent="0.3">
      <c r="A59" s="224" t="s">
        <v>347</v>
      </c>
      <c r="B59" s="44" t="s">
        <v>110</v>
      </c>
      <c r="C59" s="222" t="s">
        <v>38</v>
      </c>
      <c r="D59" s="240">
        <v>2</v>
      </c>
      <c r="E59" s="222">
        <v>45</v>
      </c>
      <c r="F59" s="222">
        <v>13</v>
      </c>
      <c r="G59" s="222">
        <v>30</v>
      </c>
      <c r="H59" s="222">
        <v>2</v>
      </c>
    </row>
    <row r="60" spans="1:16" ht="41.25" customHeight="1" thickBot="1" x14ac:dyDescent="0.3">
      <c r="A60" s="224" t="s">
        <v>348</v>
      </c>
      <c r="B60" s="44" t="s">
        <v>112</v>
      </c>
      <c r="C60" s="222" t="s">
        <v>38</v>
      </c>
      <c r="D60" s="240">
        <v>2</v>
      </c>
      <c r="E60" s="222">
        <v>45</v>
      </c>
      <c r="F60" s="222">
        <v>13</v>
      </c>
      <c r="G60" s="222">
        <v>30</v>
      </c>
      <c r="H60" s="222">
        <v>2</v>
      </c>
    </row>
    <row r="61" spans="1:16" ht="17.25" thickBot="1" x14ac:dyDescent="0.3">
      <c r="A61" s="229"/>
      <c r="B61" s="219" t="s">
        <v>113</v>
      </c>
      <c r="C61" s="230">
        <v>95</v>
      </c>
      <c r="D61" s="230"/>
      <c r="E61" s="230">
        <v>2334</v>
      </c>
      <c r="F61" s="230">
        <v>641</v>
      </c>
      <c r="G61" s="230">
        <v>1605</v>
      </c>
      <c r="H61" s="230">
        <v>89</v>
      </c>
    </row>
    <row r="63" spans="1:16" s="166" customFormat="1" ht="43.5" customHeight="1" x14ac:dyDescent="0.25">
      <c r="A63" s="238"/>
      <c r="B63" s="238"/>
      <c r="C63" s="238"/>
      <c r="D63" s="238">
        <f>(D5+D14)</f>
        <v>105</v>
      </c>
      <c r="E63" s="238">
        <f>(E5+E14)</f>
        <v>2499</v>
      </c>
      <c r="F63" s="238">
        <f t="shared" ref="F63:H63" si="3">(F5+F14)</f>
        <v>682</v>
      </c>
      <c r="G63" s="238">
        <f t="shared" si="3"/>
        <v>1735</v>
      </c>
      <c r="H63" s="238">
        <f t="shared" si="3"/>
        <v>83</v>
      </c>
      <c r="I63" s="166">
        <f>SUM(I6:I60)</f>
        <v>73</v>
      </c>
      <c r="J63" s="166">
        <f>SUM(J6:J60)</f>
        <v>12</v>
      </c>
      <c r="O63" s="166">
        <v>2499</v>
      </c>
      <c r="P63" s="166">
        <f>O63*70%</f>
        <v>1749.3</v>
      </c>
    </row>
    <row r="66" spans="1:8" ht="18.75" x14ac:dyDescent="0.3">
      <c r="C66" s="315"/>
      <c r="D66" s="315"/>
      <c r="E66" s="315"/>
      <c r="F66" s="315"/>
      <c r="G66" s="315"/>
      <c r="H66" s="315"/>
    </row>
    <row r="67" spans="1:8" ht="18.75" x14ac:dyDescent="0.3">
      <c r="C67" s="315"/>
      <c r="D67" s="315" t="s">
        <v>115</v>
      </c>
      <c r="E67" s="315">
        <f>F63+I63</f>
        <v>755</v>
      </c>
      <c r="F67" s="315"/>
      <c r="G67" s="315"/>
      <c r="H67" s="315"/>
    </row>
    <row r="68" spans="1:8" ht="18.75" x14ac:dyDescent="0.3">
      <c r="C68" s="315"/>
      <c r="D68" s="315" t="s">
        <v>116</v>
      </c>
      <c r="E68" s="315">
        <f>G63+J63</f>
        <v>1747</v>
      </c>
      <c r="F68" s="315"/>
      <c r="G68" s="315">
        <f>E68/E63</f>
        <v>0.69907963185274113</v>
      </c>
      <c r="H68" s="315">
        <f>(E47+E48)/E63</f>
        <v>0.21008403361344538</v>
      </c>
    </row>
    <row r="69" spans="1:8" ht="18.75" x14ac:dyDescent="0.3">
      <c r="C69" s="315"/>
      <c r="D69" s="315"/>
      <c r="E69" s="315"/>
      <c r="F69" s="315"/>
      <c r="G69" s="315"/>
      <c r="H69" s="315"/>
    </row>
    <row r="70" spans="1:8" ht="18.75" x14ac:dyDescent="0.3">
      <c r="C70" s="315"/>
      <c r="D70" s="315"/>
      <c r="E70" s="315"/>
      <c r="F70" s="315"/>
      <c r="G70" s="315"/>
      <c r="H70" s="315"/>
    </row>
    <row r="71" spans="1:8" ht="15.75" thickBot="1" x14ac:dyDescent="0.3"/>
    <row r="72" spans="1:8" ht="33" x14ac:dyDescent="0.25">
      <c r="A72" s="327" t="s">
        <v>118</v>
      </c>
      <c r="B72" s="321" t="s">
        <v>120</v>
      </c>
      <c r="C72" s="321" t="s">
        <v>1</v>
      </c>
      <c r="D72" s="316" t="s">
        <v>121</v>
      </c>
      <c r="E72" s="321" t="s">
        <v>124</v>
      </c>
    </row>
    <row r="73" spans="1:8" ht="16.5" x14ac:dyDescent="0.25">
      <c r="A73" s="328" t="s">
        <v>119</v>
      </c>
      <c r="B73" s="325"/>
      <c r="C73" s="325"/>
      <c r="D73" s="217" t="s">
        <v>122</v>
      </c>
      <c r="E73" s="325"/>
    </row>
    <row r="74" spans="1:8" ht="17.25" thickBot="1" x14ac:dyDescent="0.3">
      <c r="A74" s="329"/>
      <c r="B74" s="326"/>
      <c r="C74" s="326"/>
      <c r="D74" s="218" t="s">
        <v>123</v>
      </c>
      <c r="E74" s="326"/>
    </row>
    <row r="75" spans="1:8" ht="17.25" thickBot="1" x14ac:dyDescent="0.3">
      <c r="A75" s="323"/>
      <c r="B75" s="219" t="s">
        <v>125</v>
      </c>
      <c r="C75" s="218">
        <v>14</v>
      </c>
      <c r="D75" s="218"/>
      <c r="E75" s="218"/>
    </row>
    <row r="76" spans="1:8" ht="17.25" customHeight="1" thickBot="1" x14ac:dyDescent="0.3">
      <c r="A76" s="330"/>
      <c r="B76" s="331"/>
      <c r="C76" s="317"/>
      <c r="D76" s="317"/>
      <c r="E76" s="317"/>
    </row>
    <row r="77" spans="1:8" ht="17.25" thickBot="1" x14ac:dyDescent="0.3">
      <c r="A77" s="332" t="s">
        <v>297</v>
      </c>
      <c r="B77" s="221" t="s">
        <v>34</v>
      </c>
      <c r="C77" s="222" t="s">
        <v>35</v>
      </c>
      <c r="D77" s="222"/>
      <c r="E77" s="222"/>
    </row>
    <row r="78" spans="1:8" ht="50.25" thickBot="1" x14ac:dyDescent="0.3">
      <c r="A78" s="332" t="s">
        <v>293</v>
      </c>
      <c r="B78" s="221" t="s">
        <v>21</v>
      </c>
      <c r="C78" s="222" t="s">
        <v>22</v>
      </c>
      <c r="D78" s="222"/>
      <c r="E78" s="222"/>
    </row>
    <row r="79" spans="1:8" ht="17.25" thickBot="1" x14ac:dyDescent="0.3">
      <c r="A79" s="332" t="s">
        <v>290</v>
      </c>
      <c r="B79" s="221" t="s">
        <v>12</v>
      </c>
      <c r="C79" s="222" t="s">
        <v>13</v>
      </c>
      <c r="D79" s="222"/>
      <c r="E79" s="222"/>
    </row>
    <row r="80" spans="1:8" ht="51.75" thickBot="1" x14ac:dyDescent="0.3">
      <c r="A80" s="332" t="s">
        <v>303</v>
      </c>
      <c r="B80" s="318" t="s">
        <v>445</v>
      </c>
      <c r="C80" s="222" t="s">
        <v>38</v>
      </c>
      <c r="D80" s="222"/>
      <c r="E80" s="319" t="s">
        <v>446</v>
      </c>
    </row>
    <row r="81" spans="1:5" ht="17.25" thickBot="1" x14ac:dyDescent="0.3">
      <c r="A81" s="330"/>
      <c r="B81" s="331"/>
      <c r="C81" s="317">
        <v>0</v>
      </c>
      <c r="D81" s="317"/>
      <c r="E81" s="317"/>
    </row>
    <row r="82" spans="1:5" ht="17.25" thickBot="1" x14ac:dyDescent="0.3">
      <c r="A82" s="323"/>
      <c r="B82" s="219" t="s">
        <v>127</v>
      </c>
      <c r="C82" s="218">
        <v>22</v>
      </c>
      <c r="D82" s="218"/>
      <c r="E82" s="218"/>
    </row>
    <row r="83" spans="1:5" ht="17.25" customHeight="1" thickBot="1" x14ac:dyDescent="0.3">
      <c r="A83" s="330"/>
      <c r="B83" s="331"/>
      <c r="C83" s="218"/>
      <c r="D83" s="218"/>
      <c r="E83" s="218"/>
    </row>
    <row r="84" spans="1:5" ht="17.25" thickBot="1" x14ac:dyDescent="0.3">
      <c r="A84" s="332" t="s">
        <v>294</v>
      </c>
      <c r="B84" s="221" t="s">
        <v>24</v>
      </c>
      <c r="C84" s="222" t="s">
        <v>22</v>
      </c>
      <c r="D84" s="222"/>
      <c r="E84" s="222"/>
    </row>
    <row r="85" spans="1:5" ht="33.75" thickBot="1" x14ac:dyDescent="0.3">
      <c r="A85" s="332" t="s">
        <v>292</v>
      </c>
      <c r="B85" s="221" t="s">
        <v>18</v>
      </c>
      <c r="C85" s="222" t="s">
        <v>19</v>
      </c>
      <c r="D85" s="222"/>
      <c r="E85" s="222"/>
    </row>
    <row r="86" spans="1:5" ht="17.25" thickBot="1" x14ac:dyDescent="0.3">
      <c r="A86" s="332" t="s">
        <v>291</v>
      </c>
      <c r="B86" s="221" t="s">
        <v>15</v>
      </c>
      <c r="C86" s="222" t="s">
        <v>16</v>
      </c>
      <c r="D86" s="222"/>
      <c r="E86" s="222"/>
    </row>
    <row r="87" spans="1:5" ht="33.75" thickBot="1" x14ac:dyDescent="0.3">
      <c r="A87" s="332" t="s">
        <v>298</v>
      </c>
      <c r="B87" s="221" t="s">
        <v>37</v>
      </c>
      <c r="C87" s="42" t="s">
        <v>38</v>
      </c>
      <c r="D87" s="222"/>
      <c r="E87" s="222"/>
    </row>
    <row r="88" spans="1:5" ht="26.25" thickBot="1" x14ac:dyDescent="0.3">
      <c r="A88" s="332" t="s">
        <v>300</v>
      </c>
      <c r="B88" s="221" t="s">
        <v>42</v>
      </c>
      <c r="C88" s="42" t="s">
        <v>38</v>
      </c>
      <c r="D88" s="222"/>
      <c r="E88" s="319" t="s">
        <v>126</v>
      </c>
    </row>
    <row r="89" spans="1:5" ht="51.75" thickBot="1" x14ac:dyDescent="0.3">
      <c r="A89" s="333" t="s">
        <v>305</v>
      </c>
      <c r="B89" s="34" t="s">
        <v>306</v>
      </c>
      <c r="C89" s="222" t="s">
        <v>38</v>
      </c>
      <c r="D89" s="222"/>
      <c r="E89" s="319" t="s">
        <v>446</v>
      </c>
    </row>
    <row r="90" spans="1:5" ht="17.25" thickBot="1" x14ac:dyDescent="0.3">
      <c r="A90" s="333" t="s">
        <v>307</v>
      </c>
      <c r="B90" s="34" t="s">
        <v>51</v>
      </c>
      <c r="C90" s="42" t="s">
        <v>16</v>
      </c>
      <c r="D90" s="222"/>
      <c r="E90" s="319"/>
    </row>
    <row r="91" spans="1:5" ht="17.25" thickBot="1" x14ac:dyDescent="0.3">
      <c r="A91" s="332" t="s">
        <v>308</v>
      </c>
      <c r="B91" s="34" t="s">
        <v>53</v>
      </c>
      <c r="C91" s="42" t="s">
        <v>16</v>
      </c>
      <c r="D91" s="222"/>
      <c r="E91" s="319"/>
    </row>
    <row r="92" spans="1:5" ht="33.75" thickBot="1" x14ac:dyDescent="0.3">
      <c r="A92" s="332" t="s">
        <v>329</v>
      </c>
      <c r="B92" s="34" t="s">
        <v>79</v>
      </c>
      <c r="C92" s="42" t="s">
        <v>43</v>
      </c>
      <c r="D92" s="222"/>
      <c r="E92" s="319"/>
    </row>
    <row r="93" spans="1:5" ht="17.25" customHeight="1" thickBot="1" x14ac:dyDescent="0.3">
      <c r="A93" s="330"/>
      <c r="B93" s="331"/>
      <c r="C93" s="317">
        <v>2</v>
      </c>
      <c r="D93" s="218"/>
      <c r="E93" s="218"/>
    </row>
    <row r="94" spans="1:5" ht="33.75" thickBot="1" x14ac:dyDescent="0.3">
      <c r="A94" s="221" t="s">
        <v>341</v>
      </c>
      <c r="B94" s="332" t="s">
        <v>98</v>
      </c>
      <c r="C94" s="222" t="s">
        <v>38</v>
      </c>
      <c r="D94" s="222"/>
      <c r="E94" s="222"/>
    </row>
    <row r="95" spans="1:5" ht="33.75" thickBot="1" x14ac:dyDescent="0.3">
      <c r="A95" s="221" t="s">
        <v>343</v>
      </c>
      <c r="B95" s="332" t="s">
        <v>102</v>
      </c>
      <c r="C95" s="222" t="s">
        <v>38</v>
      </c>
      <c r="D95" s="222"/>
      <c r="E95" s="222"/>
    </row>
    <row r="96" spans="1:5" ht="17.25" thickBot="1" x14ac:dyDescent="0.3">
      <c r="A96" s="221" t="s">
        <v>344</v>
      </c>
      <c r="B96" s="332" t="s">
        <v>104</v>
      </c>
      <c r="C96" s="222" t="s">
        <v>38</v>
      </c>
      <c r="D96" s="222"/>
      <c r="E96" s="222"/>
    </row>
    <row r="97" spans="1:5" ht="17.25" thickBot="1" x14ac:dyDescent="0.3">
      <c r="A97" s="323"/>
      <c r="B97" s="219" t="s">
        <v>129</v>
      </c>
      <c r="C97" s="218">
        <v>21</v>
      </c>
      <c r="D97" s="218"/>
      <c r="E97" s="218"/>
    </row>
    <row r="98" spans="1:5" ht="17.25" customHeight="1" thickBot="1" x14ac:dyDescent="0.3">
      <c r="A98" s="330"/>
      <c r="B98" s="331"/>
      <c r="C98" s="317"/>
      <c r="D98" s="317"/>
      <c r="E98" s="317"/>
    </row>
    <row r="99" spans="1:5" ht="17.25" thickBot="1" x14ac:dyDescent="0.3">
      <c r="A99" s="332" t="s">
        <v>295</v>
      </c>
      <c r="B99" s="221" t="s">
        <v>26</v>
      </c>
      <c r="C99" s="222" t="s">
        <v>19</v>
      </c>
      <c r="D99" s="222"/>
      <c r="E99" s="222"/>
    </row>
    <row r="100" spans="1:5" ht="33.75" thickBot="1" x14ac:dyDescent="0.3">
      <c r="A100" s="332" t="s">
        <v>299</v>
      </c>
      <c r="B100" s="221" t="s">
        <v>40</v>
      </c>
      <c r="C100" s="42" t="s">
        <v>38</v>
      </c>
      <c r="D100" s="222"/>
      <c r="E100" s="319"/>
    </row>
    <row r="101" spans="1:5" ht="33.75" thickBot="1" x14ac:dyDescent="0.3">
      <c r="A101" s="332" t="s">
        <v>301</v>
      </c>
      <c r="B101" s="221" t="s">
        <v>447</v>
      </c>
      <c r="C101" s="42" t="s">
        <v>16</v>
      </c>
      <c r="D101" s="222"/>
      <c r="E101" s="319"/>
    </row>
    <row r="102" spans="1:5" ht="17.25" thickBot="1" x14ac:dyDescent="0.3">
      <c r="A102" s="333" t="s">
        <v>310</v>
      </c>
      <c r="B102" s="34" t="s">
        <v>55</v>
      </c>
      <c r="C102" s="42" t="s">
        <v>38</v>
      </c>
      <c r="D102" s="222"/>
      <c r="E102" s="319"/>
    </row>
    <row r="103" spans="1:5" ht="17.25" thickBot="1" x14ac:dyDescent="0.3">
      <c r="A103" s="333" t="s">
        <v>311</v>
      </c>
      <c r="B103" s="34" t="s">
        <v>57</v>
      </c>
      <c r="C103" s="42" t="s">
        <v>38</v>
      </c>
      <c r="D103" s="222"/>
      <c r="E103" s="319"/>
    </row>
    <row r="104" spans="1:5" ht="51.75" thickBot="1" x14ac:dyDescent="0.3">
      <c r="A104" s="332" t="s">
        <v>312</v>
      </c>
      <c r="B104" s="34" t="s">
        <v>313</v>
      </c>
      <c r="C104" s="221" t="s">
        <v>38</v>
      </c>
      <c r="D104" s="222"/>
      <c r="E104" s="319" t="s">
        <v>446</v>
      </c>
    </row>
    <row r="105" spans="1:5" ht="17.25" thickBot="1" x14ac:dyDescent="0.3">
      <c r="A105" s="332" t="s">
        <v>314</v>
      </c>
      <c r="B105" s="34" t="s">
        <v>61</v>
      </c>
      <c r="C105" s="42" t="s">
        <v>38</v>
      </c>
      <c r="D105" s="222"/>
      <c r="E105" s="222"/>
    </row>
    <row r="106" spans="1:5" ht="33.75" thickBot="1" x14ac:dyDescent="0.3">
      <c r="A106" s="332" t="s">
        <v>320</v>
      </c>
      <c r="B106" s="34" t="s">
        <v>71</v>
      </c>
      <c r="C106" s="42" t="s">
        <v>38</v>
      </c>
      <c r="D106" s="222"/>
      <c r="E106" s="222"/>
    </row>
    <row r="107" spans="1:5" ht="33.75" thickBot="1" x14ac:dyDescent="0.3">
      <c r="A107" s="332" t="s">
        <v>327</v>
      </c>
      <c r="B107" s="34" t="s">
        <v>75</v>
      </c>
      <c r="C107" s="320" t="s">
        <v>19</v>
      </c>
      <c r="D107" s="222"/>
      <c r="E107" s="222"/>
    </row>
    <row r="108" spans="1:5" ht="26.25" thickBot="1" x14ac:dyDescent="0.3">
      <c r="A108" s="332" t="s">
        <v>332</v>
      </c>
      <c r="B108" s="221" t="s">
        <v>81</v>
      </c>
      <c r="C108" s="222" t="s">
        <v>82</v>
      </c>
      <c r="D108" s="222"/>
      <c r="E108" s="319" t="s">
        <v>126</v>
      </c>
    </row>
    <row r="109" spans="1:5" ht="17.25" customHeight="1" thickBot="1" x14ac:dyDescent="0.3">
      <c r="A109" s="330"/>
      <c r="B109" s="331"/>
      <c r="C109" s="317">
        <v>2</v>
      </c>
      <c r="D109" s="317"/>
      <c r="E109" s="317"/>
    </row>
    <row r="110" spans="1:5" ht="33.75" thickBot="1" x14ac:dyDescent="0.3">
      <c r="A110" s="221" t="s">
        <v>342</v>
      </c>
      <c r="B110" s="332" t="s">
        <v>100</v>
      </c>
      <c r="C110" s="222" t="s">
        <v>38</v>
      </c>
      <c r="D110" s="222"/>
      <c r="E110" s="222"/>
    </row>
    <row r="111" spans="1:5" ht="17.25" thickBot="1" x14ac:dyDescent="0.3">
      <c r="A111" s="221" t="s">
        <v>345</v>
      </c>
      <c r="B111" s="332" t="s">
        <v>106</v>
      </c>
      <c r="C111" s="222" t="s">
        <v>38</v>
      </c>
      <c r="D111" s="222"/>
      <c r="E111" s="222"/>
    </row>
    <row r="112" spans="1:5" ht="33.75" thickBot="1" x14ac:dyDescent="0.3">
      <c r="A112" s="221" t="s">
        <v>346</v>
      </c>
      <c r="B112" s="332" t="s">
        <v>108</v>
      </c>
      <c r="C112" s="222" t="s">
        <v>38</v>
      </c>
      <c r="D112" s="222"/>
      <c r="E112" s="222"/>
    </row>
    <row r="113" spans="1:5" ht="17.25" thickBot="1" x14ac:dyDescent="0.3">
      <c r="A113" s="323"/>
      <c r="B113" s="219" t="s">
        <v>130</v>
      </c>
      <c r="C113" s="218">
        <v>21</v>
      </c>
      <c r="D113" s="218"/>
      <c r="E113" s="218"/>
    </row>
    <row r="114" spans="1:5" ht="17.25" customHeight="1" thickBot="1" x14ac:dyDescent="0.3">
      <c r="A114" s="330"/>
      <c r="B114" s="331"/>
      <c r="C114" s="317"/>
      <c r="D114" s="317"/>
      <c r="E114" s="317"/>
    </row>
    <row r="115" spans="1:5" ht="17.25" thickBot="1" x14ac:dyDescent="0.3">
      <c r="A115" s="332" t="s">
        <v>296</v>
      </c>
      <c r="B115" s="221" t="s">
        <v>28</v>
      </c>
      <c r="C115" s="222" t="s">
        <v>19</v>
      </c>
      <c r="D115" s="222"/>
      <c r="E115" s="319"/>
    </row>
    <row r="116" spans="1:5" ht="17.25" thickBot="1" x14ac:dyDescent="0.3">
      <c r="A116" s="332" t="s">
        <v>315</v>
      </c>
      <c r="B116" s="34" t="s">
        <v>63</v>
      </c>
      <c r="C116" s="42" t="s">
        <v>38</v>
      </c>
      <c r="D116" s="222"/>
      <c r="E116" s="319"/>
    </row>
    <row r="117" spans="1:5" ht="17.25" thickBot="1" x14ac:dyDescent="0.3">
      <c r="A117" s="332" t="s">
        <v>316</v>
      </c>
      <c r="B117" s="34" t="s">
        <v>65</v>
      </c>
      <c r="C117" s="42" t="s">
        <v>38</v>
      </c>
      <c r="D117" s="222"/>
      <c r="E117" s="319"/>
    </row>
    <row r="118" spans="1:5" ht="17.25" thickBot="1" x14ac:dyDescent="0.3">
      <c r="A118" s="333" t="s">
        <v>317</v>
      </c>
      <c r="B118" s="34" t="s">
        <v>67</v>
      </c>
      <c r="C118" s="42" t="s">
        <v>38</v>
      </c>
      <c r="D118" s="222"/>
      <c r="E118" s="319"/>
    </row>
    <row r="119" spans="1:5" ht="51.75" thickBot="1" x14ac:dyDescent="0.3">
      <c r="A119" s="332" t="s">
        <v>318</v>
      </c>
      <c r="B119" s="34" t="s">
        <v>319</v>
      </c>
      <c r="C119" s="222" t="s">
        <v>38</v>
      </c>
      <c r="D119" s="222"/>
      <c r="E119" s="319" t="s">
        <v>446</v>
      </c>
    </row>
    <row r="120" spans="1:5" ht="51.75" thickBot="1" x14ac:dyDescent="0.3">
      <c r="A120" s="332" t="s">
        <v>330</v>
      </c>
      <c r="B120" s="34" t="s">
        <v>331</v>
      </c>
      <c r="C120" s="222" t="s">
        <v>38</v>
      </c>
      <c r="D120" s="222"/>
      <c r="E120" s="319" t="s">
        <v>446</v>
      </c>
    </row>
    <row r="121" spans="1:5" ht="33.75" thickBot="1" x14ac:dyDescent="0.3">
      <c r="A121" s="332" t="s">
        <v>323</v>
      </c>
      <c r="B121" s="34" t="s">
        <v>324</v>
      </c>
      <c r="C121" s="42" t="s">
        <v>43</v>
      </c>
      <c r="D121" s="222"/>
      <c r="E121" s="222"/>
    </row>
    <row r="122" spans="1:5" ht="33.75" thickBot="1" x14ac:dyDescent="0.3">
      <c r="A122" s="332" t="s">
        <v>325</v>
      </c>
      <c r="B122" s="34" t="s">
        <v>326</v>
      </c>
      <c r="C122" s="42" t="s">
        <v>87</v>
      </c>
      <c r="D122" s="222"/>
      <c r="E122" s="222"/>
    </row>
    <row r="123" spans="1:5" ht="17.25" thickBot="1" x14ac:dyDescent="0.3">
      <c r="A123" s="332" t="s">
        <v>333</v>
      </c>
      <c r="B123" s="221" t="s">
        <v>84</v>
      </c>
      <c r="C123" s="222" t="s">
        <v>82</v>
      </c>
      <c r="D123" s="222"/>
      <c r="E123" s="222"/>
    </row>
    <row r="124" spans="1:5" ht="17.25" customHeight="1" thickBot="1" x14ac:dyDescent="0.3">
      <c r="A124" s="330"/>
      <c r="B124" s="331"/>
      <c r="C124" s="317">
        <v>2</v>
      </c>
      <c r="D124" s="317"/>
      <c r="E124" s="317"/>
    </row>
    <row r="125" spans="1:5" ht="33.75" thickBot="1" x14ac:dyDescent="0.3">
      <c r="A125" s="332" t="s">
        <v>340</v>
      </c>
      <c r="B125" s="221" t="s">
        <v>96</v>
      </c>
      <c r="C125" s="222" t="s">
        <v>38</v>
      </c>
      <c r="D125" s="222"/>
      <c r="E125" s="222"/>
    </row>
    <row r="126" spans="1:5" ht="33.75" thickBot="1" x14ac:dyDescent="0.3">
      <c r="A126" s="332" t="s">
        <v>347</v>
      </c>
      <c r="B126" s="221" t="s">
        <v>110</v>
      </c>
      <c r="C126" s="222" t="s">
        <v>38</v>
      </c>
      <c r="D126" s="222"/>
      <c r="E126" s="222"/>
    </row>
    <row r="127" spans="1:5" ht="17.25" thickBot="1" x14ac:dyDescent="0.3">
      <c r="A127" s="323"/>
      <c r="B127" s="219" t="s">
        <v>185</v>
      </c>
      <c r="C127" s="218">
        <v>17</v>
      </c>
      <c r="D127" s="218"/>
      <c r="E127" s="218"/>
    </row>
    <row r="128" spans="1:5" ht="17.25" customHeight="1" thickBot="1" x14ac:dyDescent="0.3">
      <c r="A128" s="330"/>
      <c r="B128" s="331"/>
      <c r="C128" s="317"/>
      <c r="D128" s="317"/>
      <c r="E128" s="317"/>
    </row>
    <row r="129" spans="1:6" ht="33.75" thickBot="1" x14ac:dyDescent="0.3">
      <c r="A129" s="332" t="s">
        <v>328</v>
      </c>
      <c r="B129" s="34" t="s">
        <v>77</v>
      </c>
      <c r="C129" s="320" t="s">
        <v>19</v>
      </c>
      <c r="D129" s="222"/>
      <c r="E129" s="222"/>
    </row>
    <row r="130" spans="1:6" ht="33.75" thickBot="1" x14ac:dyDescent="0.3">
      <c r="A130" s="332" t="s">
        <v>321</v>
      </c>
      <c r="B130" s="221" t="s">
        <v>322</v>
      </c>
      <c r="C130" s="42" t="s">
        <v>38</v>
      </c>
      <c r="D130" s="222"/>
      <c r="E130" s="222"/>
    </row>
    <row r="131" spans="1:6" ht="17.25" thickBot="1" x14ac:dyDescent="0.3">
      <c r="A131" s="332" t="s">
        <v>334</v>
      </c>
      <c r="B131" s="221" t="s">
        <v>335</v>
      </c>
      <c r="C131" s="222" t="s">
        <v>336</v>
      </c>
      <c r="D131" s="222"/>
      <c r="E131" s="222"/>
    </row>
    <row r="132" spans="1:6" ht="33.75" thickBot="1" x14ac:dyDescent="0.3">
      <c r="A132" s="332" t="s">
        <v>338</v>
      </c>
      <c r="B132" s="221" t="s">
        <v>89</v>
      </c>
      <c r="C132" s="42" t="s">
        <v>90</v>
      </c>
      <c r="D132" s="222"/>
      <c r="E132" s="317" t="s">
        <v>131</v>
      </c>
    </row>
    <row r="133" spans="1:6" ht="33.75" thickBot="1" x14ac:dyDescent="0.3">
      <c r="A133" s="332" t="s">
        <v>337</v>
      </c>
      <c r="B133" s="221" t="s">
        <v>86</v>
      </c>
      <c r="C133" s="222" t="s">
        <v>87</v>
      </c>
      <c r="D133" s="222"/>
      <c r="E133" s="317"/>
    </row>
    <row r="134" spans="1:6" ht="17.25" customHeight="1" thickBot="1" x14ac:dyDescent="0.3">
      <c r="A134" s="330"/>
      <c r="B134" s="331"/>
      <c r="C134" s="317">
        <v>2</v>
      </c>
      <c r="D134" s="317"/>
      <c r="E134" s="317"/>
    </row>
    <row r="135" spans="1:6" ht="33.75" thickBot="1" x14ac:dyDescent="0.3">
      <c r="A135" s="332" t="s">
        <v>339</v>
      </c>
      <c r="B135" s="221" t="s">
        <v>94</v>
      </c>
      <c r="C135" s="222" t="s">
        <v>38</v>
      </c>
      <c r="D135" s="222"/>
      <c r="E135" s="222"/>
    </row>
    <row r="136" spans="1:6" ht="17.25" thickBot="1" x14ac:dyDescent="0.3">
      <c r="A136" s="332" t="s">
        <v>348</v>
      </c>
      <c r="B136" s="221" t="s">
        <v>112</v>
      </c>
      <c r="C136" s="222" t="s">
        <v>38</v>
      </c>
      <c r="D136" s="222"/>
      <c r="E136" s="222"/>
    </row>
    <row r="137" spans="1:6" ht="17.25" thickBot="1" x14ac:dyDescent="0.3">
      <c r="A137" s="322" t="s">
        <v>113</v>
      </c>
      <c r="B137" s="323"/>
      <c r="C137" s="324"/>
      <c r="D137" s="218">
        <v>95</v>
      </c>
      <c r="E137" s="218"/>
      <c r="F137" s="218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4"/>
  <sheetViews>
    <sheetView topLeftCell="A34" zoomScaleNormal="100" workbookViewId="0">
      <selection activeCell="A38" sqref="A38:A43"/>
    </sheetView>
  </sheetViews>
  <sheetFormatPr defaultRowHeight="15" x14ac:dyDescent="0.25"/>
  <cols>
    <col min="2" max="2" width="21.140625" customWidth="1"/>
    <col min="3" max="3" width="23.5703125" customWidth="1"/>
    <col min="4" max="4" width="16" style="17" customWidth="1"/>
    <col min="5" max="5" width="15.42578125" style="17" customWidth="1"/>
    <col min="6" max="6" width="9.140625" style="17"/>
    <col min="7" max="7" width="7.28515625" style="17" bestFit="1" customWidth="1"/>
    <col min="8" max="8" width="20.42578125" style="17" bestFit="1" customWidth="1"/>
    <col min="9" max="11" width="9.140625" style="17"/>
  </cols>
  <sheetData>
    <row r="1" spans="1:11" ht="17.25" customHeight="1" thickBot="1" x14ac:dyDescent="0.3">
      <c r="B1" s="305" t="s">
        <v>132</v>
      </c>
      <c r="C1" s="291" t="s">
        <v>120</v>
      </c>
      <c r="D1" s="291" t="s">
        <v>1</v>
      </c>
      <c r="E1" s="301"/>
      <c r="F1" s="295" t="s">
        <v>2</v>
      </c>
      <c r="G1" s="294"/>
      <c r="H1" s="294"/>
      <c r="I1" s="296"/>
    </row>
    <row r="2" spans="1:11" ht="17.25" customHeight="1" thickBot="1" x14ac:dyDescent="0.3">
      <c r="B2" s="292"/>
      <c r="C2" s="292"/>
      <c r="D2" s="292"/>
      <c r="E2" s="306"/>
      <c r="F2" s="291" t="s">
        <v>3</v>
      </c>
      <c r="G2" s="295" t="s">
        <v>4</v>
      </c>
      <c r="H2" s="294"/>
      <c r="I2" s="296"/>
    </row>
    <row r="3" spans="1:11" ht="81.75" customHeight="1" x14ac:dyDescent="0.25">
      <c r="B3" s="292"/>
      <c r="C3" s="292"/>
      <c r="D3" s="292"/>
      <c r="E3" s="306"/>
      <c r="F3" s="292"/>
      <c r="G3" s="291" t="s">
        <v>5</v>
      </c>
      <c r="H3" s="291" t="s">
        <v>6</v>
      </c>
      <c r="I3" s="309" t="s">
        <v>7</v>
      </c>
    </row>
    <row r="4" spans="1:11" ht="33.75" thickBot="1" x14ac:dyDescent="0.3">
      <c r="B4" s="293"/>
      <c r="C4" s="293"/>
      <c r="D4" s="293"/>
      <c r="E4" s="307"/>
      <c r="F4" s="293"/>
      <c r="G4" s="293"/>
      <c r="H4" s="293"/>
      <c r="I4" s="3" t="s">
        <v>8</v>
      </c>
    </row>
    <row r="5" spans="1:11" ht="16.5" x14ac:dyDescent="0.25">
      <c r="B5" s="304" t="s">
        <v>9</v>
      </c>
      <c r="C5" s="286" t="s">
        <v>255</v>
      </c>
      <c r="D5" s="297">
        <v>11</v>
      </c>
      <c r="E5" s="297">
        <v>11</v>
      </c>
      <c r="F5" s="297">
        <v>255</v>
      </c>
      <c r="G5" s="297">
        <v>67</v>
      </c>
      <c r="H5" s="297">
        <v>176</v>
      </c>
      <c r="I5" s="297">
        <v>12</v>
      </c>
    </row>
    <row r="6" spans="1:11" ht="27" thickBot="1" x14ac:dyDescent="0.3">
      <c r="B6" s="298"/>
      <c r="C6" s="287" t="s">
        <v>415</v>
      </c>
      <c r="D6" s="298"/>
      <c r="E6" s="298"/>
      <c r="F6" s="298"/>
      <c r="G6" s="298"/>
      <c r="H6" s="298"/>
      <c r="I6" s="298"/>
      <c r="J6" s="308" t="s">
        <v>440</v>
      </c>
      <c r="K6" s="308" t="s">
        <v>441</v>
      </c>
    </row>
    <row r="7" spans="1:11" ht="31.5" customHeight="1" thickBot="1" x14ac:dyDescent="0.3">
      <c r="A7">
        <v>1</v>
      </c>
      <c r="B7" s="293" t="s">
        <v>133</v>
      </c>
      <c r="C7" s="2" t="s">
        <v>12</v>
      </c>
      <c r="D7" s="3" t="s">
        <v>16</v>
      </c>
      <c r="E7" s="3"/>
      <c r="F7" s="3">
        <v>30</v>
      </c>
      <c r="G7" s="3">
        <v>28</v>
      </c>
      <c r="H7" s="3"/>
      <c r="I7" s="3">
        <v>2</v>
      </c>
      <c r="J7" s="17">
        <v>2</v>
      </c>
    </row>
    <row r="8" spans="1:11" ht="31.5" customHeight="1" thickBot="1" x14ac:dyDescent="0.3">
      <c r="A8">
        <v>2</v>
      </c>
      <c r="B8" s="293" t="s">
        <v>134</v>
      </c>
      <c r="C8" s="2" t="s">
        <v>15</v>
      </c>
      <c r="D8" s="3" t="s">
        <v>135</v>
      </c>
      <c r="E8" s="3"/>
      <c r="F8" s="3">
        <v>15</v>
      </c>
      <c r="G8" s="3">
        <v>13</v>
      </c>
      <c r="H8" s="3"/>
      <c r="I8" s="3">
        <v>2</v>
      </c>
      <c r="J8" s="17">
        <v>2</v>
      </c>
    </row>
    <row r="9" spans="1:11" ht="31.5" customHeight="1" thickBot="1" x14ac:dyDescent="0.3">
      <c r="A9">
        <v>3</v>
      </c>
      <c r="B9" s="293" t="s">
        <v>136</v>
      </c>
      <c r="C9" s="2" t="s">
        <v>18</v>
      </c>
      <c r="D9" s="3" t="s">
        <v>137</v>
      </c>
      <c r="E9" s="3"/>
      <c r="F9" s="3">
        <v>30</v>
      </c>
      <c r="G9" s="3"/>
      <c r="H9" s="3">
        <v>28</v>
      </c>
      <c r="I9" s="3">
        <v>2</v>
      </c>
      <c r="K9" s="17">
        <v>2</v>
      </c>
    </row>
    <row r="10" spans="1:11" ht="31.5" customHeight="1" thickBot="1" x14ac:dyDescent="0.3">
      <c r="A10">
        <v>4</v>
      </c>
      <c r="B10" s="293" t="s">
        <v>138</v>
      </c>
      <c r="C10" s="2" t="s">
        <v>139</v>
      </c>
      <c r="D10" s="3" t="s">
        <v>38</v>
      </c>
      <c r="E10" s="3"/>
      <c r="F10" s="3">
        <v>45</v>
      </c>
      <c r="G10" s="3">
        <v>13</v>
      </c>
      <c r="H10" s="3">
        <v>30</v>
      </c>
      <c r="I10" s="3">
        <v>2</v>
      </c>
      <c r="J10" s="17">
        <v>2</v>
      </c>
    </row>
    <row r="11" spans="1:11" ht="31.5" customHeight="1" thickBot="1" x14ac:dyDescent="0.3">
      <c r="A11">
        <v>5</v>
      </c>
      <c r="B11" s="293" t="s">
        <v>140</v>
      </c>
      <c r="C11" s="2" t="s">
        <v>24</v>
      </c>
      <c r="D11" s="3" t="s">
        <v>38</v>
      </c>
      <c r="E11" s="3"/>
      <c r="F11" s="3">
        <v>45</v>
      </c>
      <c r="G11" s="3">
        <v>13</v>
      </c>
      <c r="H11" s="3">
        <v>30</v>
      </c>
      <c r="I11" s="3">
        <v>2</v>
      </c>
      <c r="J11" s="17">
        <v>2</v>
      </c>
    </row>
    <row r="12" spans="1:11" ht="31.5" customHeight="1" thickBot="1" x14ac:dyDescent="0.3">
      <c r="A12">
        <v>6</v>
      </c>
      <c r="B12" s="293" t="s">
        <v>256</v>
      </c>
      <c r="C12" s="2" t="s">
        <v>257</v>
      </c>
      <c r="D12" s="3" t="s">
        <v>142</v>
      </c>
      <c r="E12" s="3"/>
      <c r="F12" s="3">
        <v>90</v>
      </c>
      <c r="G12" s="3"/>
      <c r="H12" s="3">
        <v>88</v>
      </c>
      <c r="I12" s="3">
        <v>2</v>
      </c>
      <c r="K12" s="17">
        <v>2</v>
      </c>
    </row>
    <row r="13" spans="1:11" ht="31.5" customHeight="1" thickBot="1" x14ac:dyDescent="0.3">
      <c r="B13" s="298" t="s">
        <v>29</v>
      </c>
      <c r="C13" s="287" t="s">
        <v>30</v>
      </c>
      <c r="D13" s="16">
        <v>49</v>
      </c>
      <c r="E13" s="16"/>
      <c r="F13" s="16">
        <v>1480</v>
      </c>
      <c r="G13" s="16">
        <v>398</v>
      </c>
      <c r="H13" s="16">
        <v>1043</v>
      </c>
      <c r="I13" s="16">
        <v>39</v>
      </c>
    </row>
    <row r="14" spans="1:11" ht="31.5" customHeight="1" thickBot="1" x14ac:dyDescent="0.3">
      <c r="B14" s="299"/>
      <c r="C14" s="300"/>
      <c r="D14" s="302"/>
      <c r="E14" s="302">
        <f>E16+E23+E37</f>
        <v>59</v>
      </c>
      <c r="F14" s="302">
        <f>F16+F23+F37</f>
        <v>1470</v>
      </c>
      <c r="G14" s="302">
        <f t="shared" ref="G14:I14" si="0">G16+G23+G37</f>
        <v>370</v>
      </c>
      <c r="H14" s="302">
        <f t="shared" si="0"/>
        <v>1059</v>
      </c>
      <c r="I14" s="302">
        <f t="shared" si="0"/>
        <v>41</v>
      </c>
    </row>
    <row r="15" spans="1:11" ht="31.5" customHeight="1" thickBot="1" x14ac:dyDescent="0.3">
      <c r="B15" s="288" t="s">
        <v>31</v>
      </c>
      <c r="C15" s="289" t="s">
        <v>32</v>
      </c>
      <c r="D15" s="303">
        <v>16</v>
      </c>
      <c r="E15" s="303"/>
      <c r="F15" s="303">
        <v>300</v>
      </c>
      <c r="G15" s="303">
        <v>167</v>
      </c>
      <c r="H15" s="303">
        <v>120</v>
      </c>
      <c r="I15" s="303">
        <v>13</v>
      </c>
    </row>
    <row r="16" spans="1:11" ht="31.5" customHeight="1" thickBot="1" x14ac:dyDescent="0.3">
      <c r="B16" s="299"/>
      <c r="C16" s="300"/>
      <c r="D16" s="302"/>
      <c r="E16" s="302">
        <f>SUM(E17:E21)</f>
        <v>16</v>
      </c>
      <c r="F16" s="302">
        <f t="shared" ref="F16:I16" si="1">SUM(F17:F21)</f>
        <v>300</v>
      </c>
      <c r="G16" s="302">
        <f t="shared" si="1"/>
        <v>167</v>
      </c>
      <c r="H16" s="302">
        <f t="shared" si="1"/>
        <v>120</v>
      </c>
      <c r="I16" s="302">
        <f t="shared" si="1"/>
        <v>13</v>
      </c>
    </row>
    <row r="17" spans="1:10" ht="31.5" customHeight="1" thickBot="1" x14ac:dyDescent="0.3">
      <c r="A17">
        <v>7</v>
      </c>
      <c r="B17" s="293" t="s">
        <v>143</v>
      </c>
      <c r="C17" s="2" t="s">
        <v>34</v>
      </c>
      <c r="D17" s="3" t="s">
        <v>35</v>
      </c>
      <c r="E17" s="18">
        <v>4</v>
      </c>
      <c r="F17" s="3">
        <v>60</v>
      </c>
      <c r="G17" s="3">
        <v>55</v>
      </c>
      <c r="H17" s="3"/>
      <c r="I17" s="3">
        <v>5</v>
      </c>
      <c r="J17" s="17">
        <v>5</v>
      </c>
    </row>
    <row r="18" spans="1:10" ht="31.5" customHeight="1" thickBot="1" x14ac:dyDescent="0.3">
      <c r="A18">
        <v>8</v>
      </c>
      <c r="B18" s="293" t="s">
        <v>144</v>
      </c>
      <c r="C18" s="2" t="s">
        <v>145</v>
      </c>
      <c r="D18" s="3" t="s">
        <v>87</v>
      </c>
      <c r="E18" s="18">
        <v>3</v>
      </c>
      <c r="F18" s="3">
        <v>60</v>
      </c>
      <c r="G18" s="3">
        <v>28</v>
      </c>
      <c r="H18" s="3">
        <v>30</v>
      </c>
      <c r="I18" s="3">
        <v>2</v>
      </c>
      <c r="J18" s="17">
        <v>2</v>
      </c>
    </row>
    <row r="19" spans="1:10" ht="31.5" customHeight="1" thickBot="1" x14ac:dyDescent="0.3">
      <c r="A19">
        <v>9</v>
      </c>
      <c r="B19" s="293" t="s">
        <v>416</v>
      </c>
      <c r="C19" s="2" t="s">
        <v>196</v>
      </c>
      <c r="D19" s="3" t="s">
        <v>87</v>
      </c>
      <c r="E19" s="18">
        <v>3</v>
      </c>
      <c r="F19" s="3">
        <v>60</v>
      </c>
      <c r="G19" s="3">
        <v>28</v>
      </c>
      <c r="H19" s="3">
        <v>30</v>
      </c>
      <c r="I19" s="3">
        <v>2</v>
      </c>
      <c r="J19" s="17">
        <v>2</v>
      </c>
    </row>
    <row r="20" spans="1:10" ht="31.5" customHeight="1" thickBot="1" x14ac:dyDescent="0.3">
      <c r="A20">
        <v>10</v>
      </c>
      <c r="B20" s="293" t="s">
        <v>417</v>
      </c>
      <c r="C20" s="2" t="s">
        <v>203</v>
      </c>
      <c r="D20" s="3" t="s">
        <v>87</v>
      </c>
      <c r="E20" s="18">
        <v>3</v>
      </c>
      <c r="F20" s="3">
        <v>60</v>
      </c>
      <c r="G20" s="3">
        <v>28</v>
      </c>
      <c r="H20" s="3">
        <v>30</v>
      </c>
      <c r="I20" s="3">
        <v>2</v>
      </c>
      <c r="J20" s="17">
        <v>2</v>
      </c>
    </row>
    <row r="21" spans="1:10" ht="31.5" customHeight="1" thickBot="1" x14ac:dyDescent="0.3">
      <c r="A21">
        <v>11</v>
      </c>
      <c r="B21" s="293" t="s">
        <v>418</v>
      </c>
      <c r="C21" s="2" t="s">
        <v>362</v>
      </c>
      <c r="D21" s="3" t="s">
        <v>87</v>
      </c>
      <c r="E21" s="18">
        <v>3</v>
      </c>
      <c r="F21" s="3">
        <v>60</v>
      </c>
      <c r="G21" s="3">
        <v>28</v>
      </c>
      <c r="H21" s="3">
        <v>30</v>
      </c>
      <c r="I21" s="3">
        <v>2</v>
      </c>
      <c r="J21" s="17">
        <v>2</v>
      </c>
    </row>
    <row r="22" spans="1:10" ht="31.5" customHeight="1" thickBot="1" x14ac:dyDescent="0.3">
      <c r="B22" s="288" t="s">
        <v>44</v>
      </c>
      <c r="C22" s="289" t="s">
        <v>45</v>
      </c>
      <c r="D22" s="303">
        <v>29</v>
      </c>
      <c r="E22" s="18">
        <v>2</v>
      </c>
      <c r="F22" s="303">
        <v>1090</v>
      </c>
      <c r="G22" s="303">
        <v>205</v>
      </c>
      <c r="H22" s="303">
        <v>863</v>
      </c>
      <c r="I22" s="303">
        <v>22</v>
      </c>
    </row>
    <row r="23" spans="1:10" ht="31.5" customHeight="1" thickBot="1" x14ac:dyDescent="0.3">
      <c r="B23" s="299"/>
      <c r="C23" s="300"/>
      <c r="D23" s="302"/>
      <c r="E23" s="3">
        <f>SUM(E24:E35)</f>
        <v>39</v>
      </c>
      <c r="F23" s="302">
        <f t="shared" ref="F23:I23" si="2">SUM(F24:F35)</f>
        <v>1080</v>
      </c>
      <c r="G23" s="302">
        <f t="shared" si="2"/>
        <v>177</v>
      </c>
      <c r="H23" s="302">
        <f t="shared" si="2"/>
        <v>879</v>
      </c>
      <c r="I23" s="302">
        <f t="shared" si="2"/>
        <v>24</v>
      </c>
    </row>
    <row r="24" spans="1:10" ht="31.5" customHeight="1" thickBot="1" x14ac:dyDescent="0.3">
      <c r="A24">
        <v>12</v>
      </c>
      <c r="B24" s="293" t="s">
        <v>419</v>
      </c>
      <c r="C24" s="2" t="s">
        <v>413</v>
      </c>
      <c r="D24" s="3" t="s">
        <v>38</v>
      </c>
      <c r="E24" s="18">
        <v>2</v>
      </c>
      <c r="F24" s="3">
        <v>45</v>
      </c>
      <c r="G24" s="3">
        <v>13</v>
      </c>
      <c r="H24" s="3">
        <v>30</v>
      </c>
      <c r="I24" s="3">
        <v>2</v>
      </c>
      <c r="J24" s="17">
        <v>2</v>
      </c>
    </row>
    <row r="25" spans="1:10" ht="31.5" customHeight="1" thickBot="1" x14ac:dyDescent="0.3">
      <c r="A25">
        <v>13</v>
      </c>
      <c r="B25" s="293" t="s">
        <v>420</v>
      </c>
      <c r="C25" s="2" t="s">
        <v>47</v>
      </c>
      <c r="D25" s="3" t="s">
        <v>87</v>
      </c>
      <c r="E25" s="18">
        <v>3</v>
      </c>
      <c r="F25" s="3">
        <v>60</v>
      </c>
      <c r="G25" s="3">
        <v>28</v>
      </c>
      <c r="H25" s="3">
        <v>30</v>
      </c>
      <c r="I25" s="3">
        <v>2</v>
      </c>
      <c r="J25" s="17">
        <v>2</v>
      </c>
    </row>
    <row r="26" spans="1:10" ht="31.5" customHeight="1" thickBot="1" x14ac:dyDescent="0.3">
      <c r="A26">
        <v>14</v>
      </c>
      <c r="B26" s="293" t="s">
        <v>421</v>
      </c>
      <c r="C26" s="2" t="s">
        <v>55</v>
      </c>
      <c r="D26" s="3" t="s">
        <v>38</v>
      </c>
      <c r="E26" s="18">
        <v>2</v>
      </c>
      <c r="F26" s="3">
        <v>45</v>
      </c>
      <c r="G26" s="3">
        <v>13</v>
      </c>
      <c r="H26" s="3">
        <v>30</v>
      </c>
      <c r="I26" s="3">
        <v>2</v>
      </c>
      <c r="J26" s="17">
        <v>2</v>
      </c>
    </row>
    <row r="27" spans="1:10" ht="31.5" customHeight="1" thickBot="1" x14ac:dyDescent="0.3">
      <c r="A27">
        <v>15</v>
      </c>
      <c r="B27" s="293" t="s">
        <v>422</v>
      </c>
      <c r="C27" s="2" t="s">
        <v>49</v>
      </c>
      <c r="D27" s="3" t="s">
        <v>87</v>
      </c>
      <c r="E27" s="18">
        <v>3</v>
      </c>
      <c r="F27" s="3">
        <v>60</v>
      </c>
      <c r="G27" s="3">
        <v>28</v>
      </c>
      <c r="H27" s="3">
        <v>30</v>
      </c>
      <c r="I27" s="3">
        <v>2</v>
      </c>
      <c r="J27" s="17">
        <v>2</v>
      </c>
    </row>
    <row r="28" spans="1:10" ht="31.5" customHeight="1" thickBot="1" x14ac:dyDescent="0.3">
      <c r="A28">
        <v>16</v>
      </c>
      <c r="B28" s="293" t="s">
        <v>423</v>
      </c>
      <c r="C28" s="2" t="s">
        <v>57</v>
      </c>
      <c r="D28" s="3" t="s">
        <v>38</v>
      </c>
      <c r="E28" s="18">
        <v>2</v>
      </c>
      <c r="F28" s="3">
        <v>45</v>
      </c>
      <c r="G28" s="3">
        <v>13</v>
      </c>
      <c r="H28" s="3">
        <v>30</v>
      </c>
      <c r="I28" s="3">
        <v>2</v>
      </c>
      <c r="J28" s="17">
        <v>2</v>
      </c>
    </row>
    <row r="29" spans="1:10" ht="31.5" customHeight="1" thickBot="1" x14ac:dyDescent="0.3">
      <c r="A29">
        <v>17</v>
      </c>
      <c r="B29" s="293" t="s">
        <v>424</v>
      </c>
      <c r="C29" s="2" t="s">
        <v>425</v>
      </c>
      <c r="D29" s="3" t="s">
        <v>87</v>
      </c>
      <c r="E29" s="18">
        <v>3</v>
      </c>
      <c r="F29" s="3">
        <v>60</v>
      </c>
      <c r="G29" s="3">
        <v>28</v>
      </c>
      <c r="H29" s="3">
        <v>30</v>
      </c>
      <c r="I29" s="3">
        <v>2</v>
      </c>
      <c r="J29" s="17">
        <v>2</v>
      </c>
    </row>
    <row r="30" spans="1:10" ht="31.5" customHeight="1" thickBot="1" x14ac:dyDescent="0.3">
      <c r="A30">
        <v>18</v>
      </c>
      <c r="B30" s="293" t="s">
        <v>426</v>
      </c>
      <c r="C30" s="2" t="s">
        <v>427</v>
      </c>
      <c r="D30" s="3" t="s">
        <v>38</v>
      </c>
      <c r="E30" s="18">
        <v>2</v>
      </c>
      <c r="F30" s="3">
        <v>45</v>
      </c>
      <c r="G30" s="3">
        <v>13</v>
      </c>
      <c r="H30" s="3">
        <v>30</v>
      </c>
      <c r="I30" s="3">
        <v>2</v>
      </c>
      <c r="J30" s="17">
        <v>2</v>
      </c>
    </row>
    <row r="31" spans="1:10" ht="31.5" customHeight="1" thickBot="1" x14ac:dyDescent="0.3">
      <c r="A31">
        <v>19</v>
      </c>
      <c r="B31" s="293" t="s">
        <v>428</v>
      </c>
      <c r="C31" s="2" t="s">
        <v>53</v>
      </c>
      <c r="D31" s="3" t="s">
        <v>87</v>
      </c>
      <c r="E31" s="18">
        <v>3</v>
      </c>
      <c r="F31" s="3">
        <v>60</v>
      </c>
      <c r="G31" s="3">
        <v>28</v>
      </c>
      <c r="H31" s="3">
        <v>30</v>
      </c>
      <c r="I31" s="3">
        <v>2</v>
      </c>
      <c r="J31" s="17">
        <v>2</v>
      </c>
    </row>
    <row r="32" spans="1:10" ht="31.5" customHeight="1" thickBot="1" x14ac:dyDescent="0.3">
      <c r="A32">
        <v>20</v>
      </c>
      <c r="B32" s="293" t="s">
        <v>429</v>
      </c>
      <c r="C32" s="2" t="s">
        <v>61</v>
      </c>
      <c r="D32" s="3" t="s">
        <v>38</v>
      </c>
      <c r="E32" s="18">
        <v>2</v>
      </c>
      <c r="F32" s="3">
        <v>45</v>
      </c>
      <c r="G32" s="3">
        <v>13</v>
      </c>
      <c r="H32" s="3">
        <v>30</v>
      </c>
      <c r="I32" s="3">
        <v>2</v>
      </c>
      <c r="J32" s="17">
        <v>2</v>
      </c>
    </row>
    <row r="33" spans="1:19" ht="31.5" customHeight="1" thickBot="1" x14ac:dyDescent="0.3">
      <c r="A33">
        <v>21</v>
      </c>
      <c r="B33" s="293" t="s">
        <v>430</v>
      </c>
      <c r="C33" s="2" t="s">
        <v>160</v>
      </c>
      <c r="D33" s="3" t="s">
        <v>82</v>
      </c>
      <c r="E33" s="18">
        <v>1</v>
      </c>
      <c r="F33" s="3">
        <v>45</v>
      </c>
      <c r="G33" s="3"/>
      <c r="H33" s="3">
        <v>43</v>
      </c>
      <c r="I33" s="3">
        <v>2</v>
      </c>
      <c r="K33" s="17">
        <v>2</v>
      </c>
      <c r="Q33">
        <v>2</v>
      </c>
      <c r="R33">
        <v>15</v>
      </c>
      <c r="S33">
        <f>Q33*R33</f>
        <v>30</v>
      </c>
    </row>
    <row r="34" spans="1:19" ht="31.5" customHeight="1" thickBot="1" x14ac:dyDescent="0.3">
      <c r="A34">
        <v>22</v>
      </c>
      <c r="B34" s="293" t="s">
        <v>431</v>
      </c>
      <c r="C34" s="2" t="s">
        <v>288</v>
      </c>
      <c r="D34" s="310" t="s">
        <v>226</v>
      </c>
      <c r="E34" s="314">
        <v>10</v>
      </c>
      <c r="F34" s="310">
        <v>300</v>
      </c>
      <c r="G34" s="310">
        <v>0</v>
      </c>
      <c r="H34" s="310">
        <v>296</v>
      </c>
      <c r="I34" s="310">
        <v>4</v>
      </c>
      <c r="K34" s="17">
        <v>4</v>
      </c>
      <c r="Q34">
        <v>8</v>
      </c>
      <c r="R34">
        <v>30</v>
      </c>
      <c r="S34">
        <f>Q34*R34</f>
        <v>240</v>
      </c>
    </row>
    <row r="35" spans="1:19" ht="31.5" customHeight="1" thickBot="1" x14ac:dyDescent="0.3">
      <c r="A35">
        <v>23</v>
      </c>
      <c r="B35" s="293" t="s">
        <v>432</v>
      </c>
      <c r="C35" s="2" t="s">
        <v>89</v>
      </c>
      <c r="D35" s="3" t="s">
        <v>90</v>
      </c>
      <c r="E35" s="18">
        <v>6</v>
      </c>
      <c r="F35" s="3">
        <v>270</v>
      </c>
      <c r="G35" s="3"/>
      <c r="H35" s="3">
        <v>270</v>
      </c>
      <c r="I35" s="3"/>
    </row>
    <row r="36" spans="1:19" ht="31.5" customHeight="1" thickBot="1" x14ac:dyDescent="0.3">
      <c r="B36" s="288" t="s">
        <v>91</v>
      </c>
      <c r="C36" s="289" t="s">
        <v>92</v>
      </c>
      <c r="D36" s="303">
        <v>4</v>
      </c>
      <c r="E36" s="18">
        <v>4</v>
      </c>
      <c r="F36" s="303">
        <v>90</v>
      </c>
      <c r="G36" s="303">
        <v>26</v>
      </c>
      <c r="H36" s="303">
        <v>60</v>
      </c>
      <c r="I36" s="303">
        <v>4</v>
      </c>
    </row>
    <row r="37" spans="1:19" ht="31.5" customHeight="1" thickBot="1" x14ac:dyDescent="0.3">
      <c r="B37" s="295" t="s">
        <v>163</v>
      </c>
      <c r="C37" s="296"/>
      <c r="D37" s="3"/>
      <c r="E37" s="3">
        <f>SUM(E38:E39)</f>
        <v>4</v>
      </c>
      <c r="F37" s="302">
        <f t="shared" ref="F37:I37" si="3">SUM(F38:F39)</f>
        <v>90</v>
      </c>
      <c r="G37" s="302">
        <f t="shared" si="3"/>
        <v>26</v>
      </c>
      <c r="H37" s="302">
        <f t="shared" si="3"/>
        <v>60</v>
      </c>
      <c r="I37" s="302">
        <f t="shared" si="3"/>
        <v>4</v>
      </c>
    </row>
    <row r="38" spans="1:19" ht="31.5" customHeight="1" thickBot="1" x14ac:dyDescent="0.3">
      <c r="A38">
        <v>24</v>
      </c>
      <c r="B38" s="293" t="s">
        <v>433</v>
      </c>
      <c r="C38" s="2" t="s">
        <v>398</v>
      </c>
      <c r="D38" s="3" t="s">
        <v>38</v>
      </c>
      <c r="E38" s="18">
        <v>2</v>
      </c>
      <c r="F38" s="3">
        <v>45</v>
      </c>
      <c r="G38" s="3">
        <v>13</v>
      </c>
      <c r="H38" s="3">
        <v>30</v>
      </c>
      <c r="I38" s="3">
        <v>2</v>
      </c>
      <c r="J38" s="17">
        <v>2</v>
      </c>
    </row>
    <row r="39" spans="1:19" ht="31.5" customHeight="1" thickBot="1" x14ac:dyDescent="0.3">
      <c r="A39">
        <v>25</v>
      </c>
      <c r="B39" s="293" t="s">
        <v>434</v>
      </c>
      <c r="C39" s="2" t="s">
        <v>400</v>
      </c>
      <c r="D39" s="3" t="s">
        <v>38</v>
      </c>
      <c r="E39" s="18">
        <v>2</v>
      </c>
      <c r="F39" s="3">
        <v>45</v>
      </c>
      <c r="G39" s="3">
        <v>13</v>
      </c>
      <c r="H39" s="3">
        <v>30</v>
      </c>
      <c r="I39" s="3">
        <v>2</v>
      </c>
      <c r="J39" s="17">
        <v>2</v>
      </c>
    </row>
    <row r="40" spans="1:19" ht="31.5" customHeight="1" thickBot="1" x14ac:dyDescent="0.3">
      <c r="A40">
        <v>26</v>
      </c>
      <c r="B40" s="293" t="s">
        <v>435</v>
      </c>
      <c r="C40" s="2" t="s">
        <v>402</v>
      </c>
      <c r="D40" s="3" t="s">
        <v>38</v>
      </c>
      <c r="E40" s="18">
        <v>2</v>
      </c>
      <c r="F40" s="3">
        <v>45</v>
      </c>
      <c r="G40" s="3">
        <v>13</v>
      </c>
      <c r="H40" s="3">
        <v>30</v>
      </c>
      <c r="I40" s="3">
        <v>2</v>
      </c>
    </row>
    <row r="41" spans="1:19" ht="31.5" customHeight="1" thickBot="1" x14ac:dyDescent="0.3">
      <c r="A41">
        <v>27</v>
      </c>
      <c r="B41" s="293" t="s">
        <v>436</v>
      </c>
      <c r="C41" s="2" t="s">
        <v>437</v>
      </c>
      <c r="D41" s="3" t="s">
        <v>38</v>
      </c>
      <c r="E41" s="18">
        <v>2</v>
      </c>
      <c r="F41" s="3">
        <v>45</v>
      </c>
      <c r="G41" s="3">
        <v>13</v>
      </c>
      <c r="H41" s="3">
        <v>30</v>
      </c>
      <c r="I41" s="3">
        <v>2</v>
      </c>
    </row>
    <row r="42" spans="1:19" ht="31.5" customHeight="1" thickBot="1" x14ac:dyDescent="0.3">
      <c r="A42">
        <v>28</v>
      </c>
      <c r="B42" s="293" t="s">
        <v>438</v>
      </c>
      <c r="C42" s="2" t="s">
        <v>406</v>
      </c>
      <c r="D42" s="3" t="s">
        <v>38</v>
      </c>
      <c r="E42" s="18">
        <v>2</v>
      </c>
      <c r="F42" s="3">
        <v>45</v>
      </c>
      <c r="G42" s="3">
        <v>13</v>
      </c>
      <c r="H42" s="3">
        <v>30</v>
      </c>
      <c r="I42" s="3">
        <v>2</v>
      </c>
    </row>
    <row r="43" spans="1:19" ht="31.5" customHeight="1" thickBot="1" x14ac:dyDescent="0.3">
      <c r="A43">
        <v>29</v>
      </c>
      <c r="B43" s="293" t="s">
        <v>439</v>
      </c>
      <c r="C43" s="2" t="s">
        <v>408</v>
      </c>
      <c r="D43" s="3" t="s">
        <v>38</v>
      </c>
      <c r="E43" s="18">
        <v>2</v>
      </c>
      <c r="F43" s="3">
        <v>45</v>
      </c>
      <c r="G43" s="3">
        <v>13</v>
      </c>
      <c r="H43" s="3">
        <v>30</v>
      </c>
      <c r="I43" s="3">
        <v>2</v>
      </c>
    </row>
    <row r="44" spans="1:19" ht="17.25" thickBot="1" x14ac:dyDescent="0.3">
      <c r="B44" s="290"/>
      <c r="C44" s="2" t="s">
        <v>113</v>
      </c>
      <c r="D44" s="310">
        <v>60</v>
      </c>
      <c r="E44" s="3"/>
      <c r="F44" s="310">
        <v>1735</v>
      </c>
      <c r="G44" s="310">
        <v>465</v>
      </c>
      <c r="H44" s="310">
        <v>1219</v>
      </c>
      <c r="I44" s="310">
        <v>51</v>
      </c>
    </row>
    <row r="45" spans="1:19" x14ac:dyDescent="0.25">
      <c r="E45" s="17">
        <f>SUM(E5+E14)</f>
        <v>70</v>
      </c>
      <c r="J45" s="17">
        <f>SUM(J7:J43)</f>
        <v>43</v>
      </c>
      <c r="K45" s="17">
        <f>SUM(K7:K43)</f>
        <v>10</v>
      </c>
    </row>
    <row r="47" spans="1:19" ht="21" x14ac:dyDescent="0.25">
      <c r="F47" s="311">
        <f>F14+F5</f>
        <v>1725</v>
      </c>
      <c r="G47" s="311">
        <f>G14+G5</f>
        <v>437</v>
      </c>
      <c r="H47" s="311">
        <f t="shared" ref="H47:I47" si="4">H14+H5</f>
        <v>1235</v>
      </c>
      <c r="I47" s="311">
        <f t="shared" si="4"/>
        <v>53</v>
      </c>
    </row>
    <row r="48" spans="1:19" x14ac:dyDescent="0.25">
      <c r="G48" s="17">
        <f>G47+J45</f>
        <v>480</v>
      </c>
    </row>
    <row r="50" spans="2:11" ht="23.25" x14ac:dyDescent="0.25">
      <c r="G50" s="312" t="s">
        <v>442</v>
      </c>
      <c r="H50" s="312">
        <f>H47+K45</f>
        <v>1245</v>
      </c>
    </row>
    <row r="51" spans="2:11" ht="23.25" x14ac:dyDescent="0.25">
      <c r="G51" s="313">
        <v>0.75</v>
      </c>
      <c r="H51" s="312">
        <f>H50/F47</f>
        <v>0.72173913043478266</v>
      </c>
    </row>
    <row r="52" spans="2:11" ht="23.25" x14ac:dyDescent="0.25">
      <c r="G52" s="313">
        <v>0.2</v>
      </c>
      <c r="H52" s="312">
        <f>(F34+F35)/F47</f>
        <v>0.33043478260869563</v>
      </c>
    </row>
    <row r="56" spans="2:11" ht="15.75" thickBot="1" x14ac:dyDescent="0.3"/>
    <row r="57" spans="2:11" ht="16.5" x14ac:dyDescent="0.25">
      <c r="B57" s="283" t="s">
        <v>118</v>
      </c>
      <c r="C57" s="291" t="s">
        <v>120</v>
      </c>
      <c r="D57" s="291" t="s">
        <v>1</v>
      </c>
      <c r="E57" s="283" t="s">
        <v>121</v>
      </c>
      <c r="F57" s="291" t="s">
        <v>124</v>
      </c>
      <c r="K57"/>
    </row>
    <row r="58" spans="2:11" ht="16.5" x14ac:dyDescent="0.25">
      <c r="B58" s="284" t="s">
        <v>119</v>
      </c>
      <c r="C58" s="292"/>
      <c r="D58" s="292"/>
      <c r="E58" s="284" t="s">
        <v>122</v>
      </c>
      <c r="F58" s="292"/>
      <c r="K58"/>
    </row>
    <row r="59" spans="2:11" ht="17.25" thickBot="1" x14ac:dyDescent="0.3">
      <c r="B59" s="1"/>
      <c r="C59" s="293"/>
      <c r="D59" s="293"/>
      <c r="E59" s="2" t="s">
        <v>123</v>
      </c>
      <c r="F59" s="293"/>
      <c r="K59"/>
    </row>
    <row r="60" spans="2:11" ht="17.25" thickBot="1" x14ac:dyDescent="0.3">
      <c r="B60" s="285"/>
      <c r="C60" s="2" t="s">
        <v>125</v>
      </c>
      <c r="D60" s="287">
        <v>22</v>
      </c>
      <c r="E60" s="2"/>
      <c r="F60" s="2"/>
      <c r="K60"/>
    </row>
    <row r="61" spans="2:11" ht="17.25" thickBot="1" x14ac:dyDescent="0.3">
      <c r="B61" s="294"/>
      <c r="C61" s="296"/>
      <c r="D61" s="2"/>
      <c r="E61" s="2"/>
      <c r="F61" s="2"/>
      <c r="K61"/>
    </row>
    <row r="62" spans="2:11" ht="17.25" thickBot="1" x14ac:dyDescent="0.3">
      <c r="B62" s="2" t="s">
        <v>143</v>
      </c>
      <c r="C62" s="2" t="s">
        <v>34</v>
      </c>
      <c r="D62" s="2" t="s">
        <v>35</v>
      </c>
      <c r="E62" s="2"/>
      <c r="F62" s="2"/>
      <c r="K62"/>
    </row>
    <row r="63" spans="2:11" ht="17.25" thickBot="1" x14ac:dyDescent="0.3">
      <c r="B63" s="2" t="s">
        <v>140</v>
      </c>
      <c r="C63" s="2" t="s">
        <v>24</v>
      </c>
      <c r="D63" s="2" t="s">
        <v>38</v>
      </c>
      <c r="E63" s="2"/>
      <c r="F63" s="2"/>
      <c r="K63"/>
    </row>
    <row r="64" spans="2:11" ht="17.25" thickBot="1" x14ac:dyDescent="0.3">
      <c r="B64" s="2" t="s">
        <v>136</v>
      </c>
      <c r="C64" s="2" t="s">
        <v>18</v>
      </c>
      <c r="D64" s="2" t="s">
        <v>137</v>
      </c>
      <c r="E64" s="2"/>
      <c r="F64" s="2"/>
      <c r="K64"/>
    </row>
    <row r="65" spans="2:11" ht="17.25" thickBot="1" x14ac:dyDescent="0.3">
      <c r="B65" s="2" t="s">
        <v>144</v>
      </c>
      <c r="C65" s="2" t="s">
        <v>145</v>
      </c>
      <c r="D65" s="2" t="s">
        <v>87</v>
      </c>
      <c r="E65" s="2"/>
      <c r="F65" s="2" t="s">
        <v>253</v>
      </c>
      <c r="K65"/>
    </row>
    <row r="66" spans="2:11" ht="17.25" thickBot="1" x14ac:dyDescent="0.3">
      <c r="B66" s="2" t="s">
        <v>418</v>
      </c>
      <c r="C66" s="2" t="s">
        <v>362</v>
      </c>
      <c r="D66" s="2" t="s">
        <v>87</v>
      </c>
      <c r="E66" s="2"/>
      <c r="F66" s="2"/>
      <c r="K66"/>
    </row>
    <row r="67" spans="2:11" ht="17.25" thickBot="1" x14ac:dyDescent="0.3">
      <c r="B67" s="2" t="s">
        <v>416</v>
      </c>
      <c r="C67" s="2" t="s">
        <v>196</v>
      </c>
      <c r="D67" s="2" t="s">
        <v>87</v>
      </c>
      <c r="E67" s="2"/>
      <c r="F67" s="2"/>
      <c r="K67"/>
    </row>
    <row r="68" spans="2:11" ht="17.25" thickBot="1" x14ac:dyDescent="0.3">
      <c r="B68" s="2" t="s">
        <v>420</v>
      </c>
      <c r="C68" s="2" t="s">
        <v>47</v>
      </c>
      <c r="D68" s="2" t="s">
        <v>87</v>
      </c>
      <c r="E68" s="2"/>
      <c r="F68" s="2"/>
      <c r="K68"/>
    </row>
    <row r="69" spans="2:11" ht="17.25" thickBot="1" x14ac:dyDescent="0.3">
      <c r="B69" s="2" t="s">
        <v>422</v>
      </c>
      <c r="C69" s="2" t="s">
        <v>49</v>
      </c>
      <c r="D69" s="2" t="s">
        <v>87</v>
      </c>
      <c r="E69" s="2"/>
      <c r="F69" s="2"/>
      <c r="K69"/>
    </row>
    <row r="70" spans="2:11" ht="17.25" thickBot="1" x14ac:dyDescent="0.3">
      <c r="B70" s="285"/>
      <c r="C70" s="2" t="s">
        <v>127</v>
      </c>
      <c r="D70" s="287">
        <v>20</v>
      </c>
      <c r="E70" s="2"/>
      <c r="F70" s="2"/>
      <c r="K70"/>
    </row>
    <row r="71" spans="2:11" ht="17.25" thickBot="1" x14ac:dyDescent="0.3">
      <c r="B71" s="294"/>
      <c r="C71" s="296"/>
      <c r="D71" s="2"/>
      <c r="E71" s="2"/>
      <c r="F71" s="2"/>
      <c r="K71"/>
    </row>
    <row r="72" spans="2:11" ht="33.75" thickBot="1" x14ac:dyDescent="0.3">
      <c r="B72" s="2" t="s">
        <v>138</v>
      </c>
      <c r="C72" s="2" t="s">
        <v>139</v>
      </c>
      <c r="D72" s="2" t="s">
        <v>38</v>
      </c>
      <c r="E72" s="2"/>
      <c r="F72" s="2"/>
      <c r="K72"/>
    </row>
    <row r="73" spans="2:11" ht="17.25" thickBot="1" x14ac:dyDescent="0.3">
      <c r="B73" s="2" t="s">
        <v>133</v>
      </c>
      <c r="C73" s="2" t="s">
        <v>12</v>
      </c>
      <c r="D73" s="2" t="s">
        <v>16</v>
      </c>
      <c r="E73" s="2"/>
      <c r="F73" s="2"/>
      <c r="K73"/>
    </row>
    <row r="74" spans="2:11" ht="17.25" thickBot="1" x14ac:dyDescent="0.3">
      <c r="B74" s="2" t="s">
        <v>134</v>
      </c>
      <c r="C74" s="2" t="s">
        <v>15</v>
      </c>
      <c r="D74" s="2" t="s">
        <v>135</v>
      </c>
      <c r="E74" s="2"/>
      <c r="F74" s="2"/>
      <c r="K74"/>
    </row>
    <row r="75" spans="2:11" ht="17.25" thickBot="1" x14ac:dyDescent="0.3">
      <c r="B75" s="2" t="s">
        <v>417</v>
      </c>
      <c r="C75" s="2" t="s">
        <v>203</v>
      </c>
      <c r="D75" s="2" t="s">
        <v>87</v>
      </c>
      <c r="E75" s="2"/>
      <c r="F75" s="2"/>
      <c r="K75"/>
    </row>
    <row r="76" spans="2:11" ht="17.25" thickBot="1" x14ac:dyDescent="0.3">
      <c r="B76" s="2" t="s">
        <v>421</v>
      </c>
      <c r="C76" s="2" t="s">
        <v>55</v>
      </c>
      <c r="D76" s="2" t="s">
        <v>38</v>
      </c>
      <c r="E76" s="2"/>
      <c r="F76" s="2"/>
      <c r="K76"/>
    </row>
    <row r="77" spans="2:11" ht="17.25" thickBot="1" x14ac:dyDescent="0.3">
      <c r="B77" s="2" t="s">
        <v>423</v>
      </c>
      <c r="C77" s="2" t="s">
        <v>57</v>
      </c>
      <c r="D77" s="2" t="s">
        <v>38</v>
      </c>
      <c r="E77" s="2"/>
      <c r="F77" s="2"/>
      <c r="K77"/>
    </row>
    <row r="78" spans="2:11" ht="17.25" thickBot="1" x14ac:dyDescent="0.3">
      <c r="B78" s="2" t="s">
        <v>424</v>
      </c>
      <c r="C78" s="2" t="s">
        <v>425</v>
      </c>
      <c r="D78" s="2" t="s">
        <v>87</v>
      </c>
      <c r="E78" s="2"/>
      <c r="F78" s="2"/>
      <c r="K78"/>
    </row>
    <row r="79" spans="2:11" ht="17.25" thickBot="1" x14ac:dyDescent="0.3">
      <c r="B79" s="2" t="s">
        <v>428</v>
      </c>
      <c r="C79" s="2" t="s">
        <v>53</v>
      </c>
      <c r="D79" s="2" t="s">
        <v>87</v>
      </c>
      <c r="E79" s="2"/>
      <c r="F79" s="2"/>
      <c r="K79"/>
    </row>
    <row r="80" spans="2:11" ht="17.25" thickBot="1" x14ac:dyDescent="0.3">
      <c r="B80" s="2" t="s">
        <v>419</v>
      </c>
      <c r="C80" s="2" t="s">
        <v>413</v>
      </c>
      <c r="D80" s="2" t="s">
        <v>38</v>
      </c>
      <c r="E80" s="2"/>
      <c r="F80" s="2"/>
      <c r="K80"/>
    </row>
    <row r="81" spans="2:11" ht="17.25" thickBot="1" x14ac:dyDescent="0.3">
      <c r="B81" s="285"/>
      <c r="C81" s="2" t="s">
        <v>129</v>
      </c>
      <c r="D81" s="287">
        <v>10</v>
      </c>
      <c r="E81" s="2"/>
      <c r="F81" s="2"/>
      <c r="K81"/>
    </row>
    <row r="82" spans="2:11" ht="17.25" thickBot="1" x14ac:dyDescent="0.3">
      <c r="B82" s="294"/>
      <c r="C82" s="296"/>
      <c r="D82" s="2">
        <v>8</v>
      </c>
      <c r="E82" s="2"/>
      <c r="F82" s="2"/>
      <c r="K82"/>
    </row>
    <row r="83" spans="2:11" ht="17.25" thickBot="1" x14ac:dyDescent="0.3">
      <c r="B83" s="2" t="s">
        <v>426</v>
      </c>
      <c r="C83" s="2" t="s">
        <v>427</v>
      </c>
      <c r="D83" s="2" t="s">
        <v>38</v>
      </c>
      <c r="E83" s="2"/>
      <c r="F83" s="2"/>
      <c r="K83"/>
    </row>
    <row r="84" spans="2:11" ht="17.25" thickBot="1" x14ac:dyDescent="0.3">
      <c r="B84" s="2" t="s">
        <v>429</v>
      </c>
      <c r="C84" s="2" t="s">
        <v>61</v>
      </c>
      <c r="D84" s="2" t="s">
        <v>38</v>
      </c>
      <c r="E84" s="2"/>
      <c r="F84" s="2"/>
      <c r="K84"/>
    </row>
    <row r="85" spans="2:11" ht="17.25" thickBot="1" x14ac:dyDescent="0.3">
      <c r="B85" s="2" t="s">
        <v>430</v>
      </c>
      <c r="C85" s="2" t="s">
        <v>160</v>
      </c>
      <c r="D85" s="2" t="s">
        <v>82</v>
      </c>
      <c r="E85" s="2"/>
      <c r="F85" s="2"/>
      <c r="K85"/>
    </row>
    <row r="86" spans="2:11" ht="17.25" thickBot="1" x14ac:dyDescent="0.3">
      <c r="B86" s="2" t="s">
        <v>171</v>
      </c>
      <c r="C86" s="2" t="s">
        <v>172</v>
      </c>
      <c r="D86" s="2" t="s">
        <v>13</v>
      </c>
      <c r="E86" s="2"/>
      <c r="F86" s="2" t="s">
        <v>181</v>
      </c>
      <c r="K86"/>
    </row>
    <row r="87" spans="2:11" ht="17.25" thickBot="1" x14ac:dyDescent="0.3">
      <c r="B87" s="2" t="s">
        <v>173</v>
      </c>
      <c r="C87" s="2" t="s">
        <v>174</v>
      </c>
      <c r="D87" s="2" t="s">
        <v>13</v>
      </c>
      <c r="E87" s="2"/>
      <c r="F87" s="2" t="s">
        <v>181</v>
      </c>
      <c r="K87"/>
    </row>
    <row r="88" spans="2:11" ht="17.25" thickBot="1" x14ac:dyDescent="0.3">
      <c r="B88" s="2" t="s">
        <v>175</v>
      </c>
      <c r="C88" s="2" t="s">
        <v>285</v>
      </c>
      <c r="D88" s="2" t="s">
        <v>43</v>
      </c>
      <c r="E88" s="2"/>
      <c r="F88" s="2" t="s">
        <v>182</v>
      </c>
      <c r="K88"/>
    </row>
    <row r="89" spans="2:11" ht="17.25" thickBot="1" x14ac:dyDescent="0.3">
      <c r="B89" s="2" t="s">
        <v>177</v>
      </c>
      <c r="C89" s="2" t="s">
        <v>443</v>
      </c>
      <c r="D89" s="2" t="s">
        <v>43</v>
      </c>
      <c r="E89" s="2"/>
      <c r="F89" s="2" t="s">
        <v>182</v>
      </c>
      <c r="K89"/>
    </row>
    <row r="90" spans="2:11" ht="17.25" customHeight="1" thickBot="1" x14ac:dyDescent="0.3">
      <c r="B90" s="294"/>
      <c r="C90" s="296"/>
      <c r="D90" s="2">
        <v>2</v>
      </c>
      <c r="E90" s="2"/>
      <c r="F90" s="2"/>
      <c r="K90"/>
    </row>
    <row r="91" spans="2:11" ht="33.75" thickBot="1" x14ac:dyDescent="0.3">
      <c r="B91" s="2" t="s">
        <v>434</v>
      </c>
      <c r="C91" s="2" t="s">
        <v>400</v>
      </c>
      <c r="D91" s="2" t="s">
        <v>38</v>
      </c>
      <c r="E91" s="2"/>
      <c r="F91" s="2"/>
      <c r="K91"/>
    </row>
    <row r="92" spans="2:11" ht="33.75" thickBot="1" x14ac:dyDescent="0.3">
      <c r="B92" s="2" t="s">
        <v>439</v>
      </c>
      <c r="C92" s="2" t="s">
        <v>408</v>
      </c>
      <c r="D92" s="2" t="s">
        <v>38</v>
      </c>
      <c r="E92" s="2"/>
      <c r="F92" s="2"/>
      <c r="K92"/>
    </row>
    <row r="93" spans="2:11" ht="33.75" thickBot="1" x14ac:dyDescent="0.3">
      <c r="B93" s="2" t="s">
        <v>436</v>
      </c>
      <c r="C93" s="2" t="s">
        <v>437</v>
      </c>
      <c r="D93" s="2" t="s">
        <v>436</v>
      </c>
      <c r="E93" s="2"/>
      <c r="F93" s="2"/>
      <c r="K93"/>
    </row>
    <row r="94" spans="2:11" ht="17.25" thickBot="1" x14ac:dyDescent="0.3">
      <c r="B94" s="285"/>
      <c r="C94" s="2" t="s">
        <v>130</v>
      </c>
      <c r="D94" s="2">
        <v>18</v>
      </c>
      <c r="E94" s="2"/>
      <c r="F94" s="2"/>
      <c r="K94"/>
    </row>
    <row r="95" spans="2:11" ht="17.25" thickBot="1" x14ac:dyDescent="0.3">
      <c r="B95" s="294"/>
      <c r="C95" s="296"/>
      <c r="D95" s="2">
        <v>16</v>
      </c>
      <c r="E95" s="2"/>
      <c r="F95" s="2"/>
      <c r="K95"/>
    </row>
    <row r="96" spans="2:11" ht="33.75" thickBot="1" x14ac:dyDescent="0.3">
      <c r="B96" s="2" t="s">
        <v>431</v>
      </c>
      <c r="C96" s="2" t="s">
        <v>288</v>
      </c>
      <c r="D96" s="2" t="s">
        <v>448</v>
      </c>
      <c r="E96" s="2"/>
      <c r="F96" s="2"/>
      <c r="K96"/>
    </row>
    <row r="97" spans="2:11" ht="33.75" thickBot="1" x14ac:dyDescent="0.3">
      <c r="B97" s="2" t="s">
        <v>432</v>
      </c>
      <c r="C97" s="2" t="s">
        <v>89</v>
      </c>
      <c r="D97" s="2" t="s">
        <v>90</v>
      </c>
      <c r="E97" s="2"/>
      <c r="F97" s="2" t="s">
        <v>131</v>
      </c>
      <c r="K97"/>
    </row>
    <row r="98" spans="2:11" ht="17.25" thickBot="1" x14ac:dyDescent="0.3">
      <c r="B98" s="2" t="s">
        <v>171</v>
      </c>
      <c r="C98" s="2" t="s">
        <v>172</v>
      </c>
      <c r="D98" s="2" t="s">
        <v>13</v>
      </c>
      <c r="E98" s="2"/>
      <c r="F98" s="2" t="s">
        <v>183</v>
      </c>
      <c r="K98"/>
    </row>
    <row r="99" spans="2:11" ht="17.25" thickBot="1" x14ac:dyDescent="0.3">
      <c r="B99" s="2" t="s">
        <v>173</v>
      </c>
      <c r="C99" s="2" t="s">
        <v>174</v>
      </c>
      <c r="D99" s="2" t="s">
        <v>13</v>
      </c>
      <c r="E99" s="2"/>
      <c r="F99" s="2" t="s">
        <v>183</v>
      </c>
      <c r="K99"/>
    </row>
    <row r="100" spans="2:11" ht="17.25" thickBot="1" x14ac:dyDescent="0.3">
      <c r="B100" s="2" t="s">
        <v>175</v>
      </c>
      <c r="C100" s="2" t="s">
        <v>176</v>
      </c>
      <c r="D100" s="2" t="s">
        <v>43</v>
      </c>
      <c r="E100" s="2"/>
      <c r="F100" s="2" t="s">
        <v>184</v>
      </c>
      <c r="K100"/>
    </row>
    <row r="101" spans="2:11" ht="17.25" thickBot="1" x14ac:dyDescent="0.3">
      <c r="B101" s="2" t="s">
        <v>177</v>
      </c>
      <c r="C101" s="2" t="s">
        <v>443</v>
      </c>
      <c r="D101" s="2" t="s">
        <v>43</v>
      </c>
      <c r="E101" s="2"/>
      <c r="F101" s="2" t="s">
        <v>184</v>
      </c>
      <c r="K101"/>
    </row>
    <row r="102" spans="2:11" ht="17.25" customHeight="1" thickBot="1" x14ac:dyDescent="0.3">
      <c r="B102" s="294"/>
      <c r="C102" s="296"/>
      <c r="D102" s="2">
        <v>2</v>
      </c>
      <c r="E102" s="2"/>
      <c r="F102" s="2"/>
      <c r="K102"/>
    </row>
    <row r="103" spans="2:11" ht="33.75" thickBot="1" x14ac:dyDescent="0.3">
      <c r="B103" s="2" t="s">
        <v>433</v>
      </c>
      <c r="C103" s="2" t="s">
        <v>398</v>
      </c>
      <c r="D103" s="2" t="s">
        <v>38</v>
      </c>
      <c r="E103" s="2"/>
      <c r="F103" s="2"/>
      <c r="K103"/>
    </row>
    <row r="104" spans="2:11" ht="17.25" thickBot="1" x14ac:dyDescent="0.3">
      <c r="B104" s="2" t="s">
        <v>435</v>
      </c>
      <c r="C104" s="2" t="s">
        <v>402</v>
      </c>
      <c r="D104" s="2" t="s">
        <v>38</v>
      </c>
      <c r="E104" s="2"/>
      <c r="F104" s="2"/>
      <c r="K104"/>
    </row>
    <row r="105" spans="2:11" ht="17.25" thickBot="1" x14ac:dyDescent="0.3">
      <c r="B105" s="2" t="s">
        <v>438</v>
      </c>
      <c r="C105" s="2" t="s">
        <v>406</v>
      </c>
      <c r="D105" s="2" t="s">
        <v>38</v>
      </c>
      <c r="E105" s="2"/>
      <c r="F105" s="2"/>
      <c r="K105"/>
    </row>
    <row r="106" spans="2:11" ht="50.25" thickBot="1" x14ac:dyDescent="0.3">
      <c r="B106" s="285"/>
      <c r="C106" s="2" t="s">
        <v>185</v>
      </c>
      <c r="D106" s="2">
        <v>24</v>
      </c>
      <c r="E106" s="2"/>
      <c r="F106" s="2" t="s">
        <v>186</v>
      </c>
      <c r="K106"/>
    </row>
    <row r="107" spans="2:11" ht="17.25" thickBot="1" x14ac:dyDescent="0.3">
      <c r="B107" s="294"/>
      <c r="C107" s="296"/>
      <c r="D107" s="2">
        <v>24</v>
      </c>
      <c r="E107" s="2"/>
      <c r="F107" s="2"/>
      <c r="K107"/>
    </row>
    <row r="108" spans="2:11" ht="17.25" thickBot="1" x14ac:dyDescent="0.3">
      <c r="B108" s="2" t="s">
        <v>171</v>
      </c>
      <c r="C108" s="2" t="s">
        <v>283</v>
      </c>
      <c r="D108" s="2" t="s">
        <v>187</v>
      </c>
      <c r="E108" s="2"/>
      <c r="F108" s="2" t="s">
        <v>188</v>
      </c>
      <c r="K108"/>
    </row>
    <row r="109" spans="2:11" ht="17.25" thickBot="1" x14ac:dyDescent="0.3">
      <c r="B109" s="2" t="s">
        <v>173</v>
      </c>
      <c r="C109" s="2" t="s">
        <v>174</v>
      </c>
      <c r="D109" s="2" t="s">
        <v>187</v>
      </c>
      <c r="E109" s="2"/>
      <c r="F109" s="2" t="s">
        <v>188</v>
      </c>
      <c r="K109"/>
    </row>
    <row r="110" spans="2:11" ht="17.25" thickBot="1" x14ac:dyDescent="0.3">
      <c r="B110" s="2" t="s">
        <v>175</v>
      </c>
      <c r="C110" s="2" t="s">
        <v>285</v>
      </c>
      <c r="D110" s="2" t="s">
        <v>13</v>
      </c>
      <c r="E110" s="2"/>
      <c r="F110" s="2" t="s">
        <v>181</v>
      </c>
      <c r="K110"/>
    </row>
    <row r="111" spans="2:11" ht="17.25" thickBot="1" x14ac:dyDescent="0.3">
      <c r="B111" s="2" t="s">
        <v>177</v>
      </c>
      <c r="C111" s="2" t="s">
        <v>178</v>
      </c>
      <c r="D111" s="2" t="s">
        <v>13</v>
      </c>
      <c r="E111" s="2"/>
      <c r="F111" s="2" t="s">
        <v>181</v>
      </c>
      <c r="K111"/>
    </row>
    <row r="112" spans="2:11" ht="17.25" thickBot="1" x14ac:dyDescent="0.3">
      <c r="B112" s="295" t="s">
        <v>113</v>
      </c>
      <c r="C112" s="294"/>
      <c r="D112" s="296"/>
      <c r="E112" s="2">
        <v>60</v>
      </c>
      <c r="F112" s="2"/>
      <c r="G112" s="2"/>
    </row>
    <row r="114" spans="4:4" ht="23.25" x14ac:dyDescent="0.25">
      <c r="D114" s="357">
        <f>D60+D70+D81+D94</f>
        <v>70</v>
      </c>
    </row>
  </sheetData>
  <conditionalFormatting sqref="B7:B43">
    <cfRule type="duplicateValues" dxfId="30" priority="5"/>
  </conditionalFormatting>
  <conditionalFormatting sqref="C7:C43">
    <cfRule type="duplicateValues" dxfId="29" priority="4"/>
  </conditionalFormatting>
  <conditionalFormatting sqref="B62:B111">
    <cfRule type="duplicateValues" dxfId="28" priority="3"/>
  </conditionalFormatting>
  <conditionalFormatting sqref="C62:C111">
    <cfRule type="duplicateValues" dxfId="27" priority="2"/>
  </conditionalFormatting>
  <conditionalFormatting sqref="B7:C111">
    <cfRule type="duplicateValues" dxfId="26" priority="1"/>
  </conditionalFormatting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6"/>
  <sheetViews>
    <sheetView topLeftCell="A2" workbookViewId="0">
      <selection activeCell="A82" sqref="A82"/>
    </sheetView>
  </sheetViews>
  <sheetFormatPr defaultRowHeight="15" x14ac:dyDescent="0.25"/>
  <cols>
    <col min="1" max="1" width="25.42578125" customWidth="1"/>
    <col min="2" max="2" width="31.42578125" customWidth="1"/>
    <col min="3" max="4" width="16" customWidth="1"/>
  </cols>
  <sheetData>
    <row r="1" spans="1:10" ht="41.25" customHeight="1" thickBot="1" x14ac:dyDescent="0.3">
      <c r="A1" s="181" t="s">
        <v>9</v>
      </c>
      <c r="B1" s="216" t="s">
        <v>10</v>
      </c>
      <c r="C1" s="259">
        <v>19</v>
      </c>
      <c r="D1" s="259">
        <f>SUM(D2:D8)</f>
        <v>19</v>
      </c>
      <c r="E1" s="259">
        <v>435</v>
      </c>
      <c r="F1" s="259">
        <v>127</v>
      </c>
      <c r="G1" s="259">
        <v>294</v>
      </c>
      <c r="H1" s="259">
        <v>14</v>
      </c>
      <c r="I1" t="s">
        <v>179</v>
      </c>
      <c r="J1" t="s">
        <v>180</v>
      </c>
    </row>
    <row r="2" spans="1:10" ht="32.25" customHeight="1" thickBot="1" x14ac:dyDescent="0.3">
      <c r="A2" s="31" t="s">
        <v>351</v>
      </c>
      <c r="B2" s="7" t="s">
        <v>12</v>
      </c>
      <c r="C2" s="6" t="s">
        <v>13</v>
      </c>
      <c r="D2" s="269">
        <v>5</v>
      </c>
      <c r="E2" s="6">
        <v>75</v>
      </c>
      <c r="F2" s="6">
        <v>73</v>
      </c>
      <c r="G2" s="6"/>
      <c r="H2" s="6">
        <v>2</v>
      </c>
      <c r="I2" s="20">
        <v>2</v>
      </c>
    </row>
    <row r="3" spans="1:10" ht="32.25" customHeight="1" thickBot="1" x14ac:dyDescent="0.3">
      <c r="A3" s="31" t="s">
        <v>352</v>
      </c>
      <c r="B3" s="7" t="s">
        <v>15</v>
      </c>
      <c r="C3" s="6" t="s">
        <v>16</v>
      </c>
      <c r="D3" s="269">
        <v>2</v>
      </c>
      <c r="E3" s="6">
        <v>30</v>
      </c>
      <c r="F3" s="6">
        <v>28</v>
      </c>
      <c r="G3" s="6"/>
      <c r="H3" s="6">
        <v>2</v>
      </c>
      <c r="I3" s="20">
        <v>2</v>
      </c>
    </row>
    <row r="4" spans="1:10" ht="32.25" customHeight="1" thickBot="1" x14ac:dyDescent="0.3">
      <c r="A4" s="31" t="s">
        <v>353</v>
      </c>
      <c r="B4" s="7" t="s">
        <v>18</v>
      </c>
      <c r="C4" s="6" t="s">
        <v>19</v>
      </c>
      <c r="D4" s="269">
        <v>2</v>
      </c>
      <c r="E4" s="6">
        <v>60</v>
      </c>
      <c r="F4" s="6"/>
      <c r="G4" s="6">
        <v>58</v>
      </c>
      <c r="H4" s="6">
        <v>2</v>
      </c>
      <c r="J4" s="66">
        <v>2</v>
      </c>
    </row>
    <row r="5" spans="1:10" ht="32.25" customHeight="1" thickBot="1" x14ac:dyDescent="0.3">
      <c r="A5" s="31" t="s">
        <v>354</v>
      </c>
      <c r="B5" s="7" t="s">
        <v>21</v>
      </c>
      <c r="C5" s="6" t="s">
        <v>22</v>
      </c>
      <c r="D5" s="269">
        <v>3</v>
      </c>
      <c r="E5" s="6">
        <v>75</v>
      </c>
      <c r="F5" s="6">
        <v>13</v>
      </c>
      <c r="G5" s="6">
        <v>60</v>
      </c>
      <c r="H5" s="6">
        <v>2</v>
      </c>
      <c r="I5" s="20">
        <v>2</v>
      </c>
    </row>
    <row r="6" spans="1:10" ht="32.25" customHeight="1" thickBot="1" x14ac:dyDescent="0.3">
      <c r="A6" s="31" t="s">
        <v>355</v>
      </c>
      <c r="B6" s="7" t="s">
        <v>24</v>
      </c>
      <c r="C6" s="6" t="s">
        <v>22</v>
      </c>
      <c r="D6" s="269">
        <v>3</v>
      </c>
      <c r="E6" s="6">
        <v>75</v>
      </c>
      <c r="F6" s="6">
        <v>13</v>
      </c>
      <c r="G6" s="6">
        <v>60</v>
      </c>
      <c r="H6" s="6">
        <v>2</v>
      </c>
      <c r="I6" s="20">
        <v>2</v>
      </c>
    </row>
    <row r="7" spans="1:10" ht="32.25" customHeight="1" thickBot="1" x14ac:dyDescent="0.3">
      <c r="A7" s="31" t="s">
        <v>356</v>
      </c>
      <c r="B7" s="7" t="s">
        <v>357</v>
      </c>
      <c r="C7" s="6" t="s">
        <v>19</v>
      </c>
      <c r="D7" s="269">
        <v>2</v>
      </c>
      <c r="E7" s="6">
        <v>60</v>
      </c>
      <c r="F7" s="6"/>
      <c r="G7" s="6">
        <v>58</v>
      </c>
      <c r="H7" s="6">
        <v>2</v>
      </c>
      <c r="J7" s="66">
        <v>2</v>
      </c>
    </row>
    <row r="8" spans="1:10" ht="32.25" customHeight="1" thickBot="1" x14ac:dyDescent="0.3">
      <c r="A8" s="31" t="s">
        <v>358</v>
      </c>
      <c r="B8" s="7" t="s">
        <v>250</v>
      </c>
      <c r="C8" s="6" t="s">
        <v>19</v>
      </c>
      <c r="D8" s="269">
        <v>2</v>
      </c>
      <c r="E8" s="6">
        <v>60</v>
      </c>
      <c r="F8" s="6"/>
      <c r="G8" s="6">
        <v>58</v>
      </c>
      <c r="H8" s="6">
        <v>2</v>
      </c>
      <c r="J8" s="66">
        <v>2</v>
      </c>
    </row>
    <row r="9" spans="1:10" ht="32.25" customHeight="1" thickBot="1" x14ac:dyDescent="0.3">
      <c r="A9" s="170" t="s">
        <v>29</v>
      </c>
      <c r="B9" s="169" t="s">
        <v>30</v>
      </c>
      <c r="C9" s="171">
        <v>61</v>
      </c>
      <c r="D9" s="8">
        <f>SUM(D12+D17+D42)</f>
        <v>85</v>
      </c>
      <c r="E9" s="171">
        <v>2115</v>
      </c>
      <c r="F9" s="171">
        <v>554</v>
      </c>
      <c r="G9" s="171">
        <v>1496</v>
      </c>
      <c r="H9" s="171">
        <v>65</v>
      </c>
    </row>
    <row r="10" spans="1:10" ht="32.25" customHeight="1" thickBot="1" x14ac:dyDescent="0.3">
      <c r="A10" s="260"/>
      <c r="B10" s="261"/>
      <c r="C10" s="262"/>
      <c r="D10" s="6">
        <f>D12+D18+D43</f>
        <v>85</v>
      </c>
      <c r="E10" s="262">
        <f>E12+E18+E43</f>
        <v>2070</v>
      </c>
      <c r="F10" s="262">
        <f t="shared" ref="F10:H10" si="0">F12+F18+F43</f>
        <v>569</v>
      </c>
      <c r="G10" s="262">
        <f t="shared" si="0"/>
        <v>1432</v>
      </c>
      <c r="H10" s="262">
        <f t="shared" si="0"/>
        <v>69</v>
      </c>
    </row>
    <row r="11" spans="1:10" ht="32.25" customHeight="1" thickBot="1" x14ac:dyDescent="0.3">
      <c r="A11" s="254" t="s">
        <v>31</v>
      </c>
      <c r="B11" s="255" t="s">
        <v>32</v>
      </c>
      <c r="C11" s="27">
        <v>11</v>
      </c>
      <c r="D11" s="8"/>
      <c r="E11" s="27">
        <v>195</v>
      </c>
      <c r="F11" s="27">
        <v>124</v>
      </c>
      <c r="G11" s="27">
        <v>60</v>
      </c>
      <c r="H11" s="27">
        <v>11</v>
      </c>
    </row>
    <row r="12" spans="1:10" ht="32.25" customHeight="1" thickBot="1" x14ac:dyDescent="0.3">
      <c r="A12" s="263"/>
      <c r="B12" s="264"/>
      <c r="C12" s="262"/>
      <c r="D12" s="262">
        <f>SUM(D13:D16)</f>
        <v>11</v>
      </c>
      <c r="E12" s="262">
        <f>SUM(E13:E16)</f>
        <v>195</v>
      </c>
      <c r="F12" s="262">
        <f t="shared" ref="F12:H12" si="1">SUM(F13:F16)</f>
        <v>94</v>
      </c>
      <c r="G12" s="262">
        <f t="shared" si="1"/>
        <v>90</v>
      </c>
      <c r="H12" s="262">
        <f t="shared" si="1"/>
        <v>11</v>
      </c>
    </row>
    <row r="13" spans="1:10" ht="32.25" customHeight="1" thickBot="1" x14ac:dyDescent="0.3">
      <c r="A13" s="31" t="s">
        <v>33</v>
      </c>
      <c r="B13" s="32" t="s">
        <v>34</v>
      </c>
      <c r="C13" s="5" t="s">
        <v>35</v>
      </c>
      <c r="D13" s="269">
        <v>4</v>
      </c>
      <c r="E13" s="5">
        <v>60</v>
      </c>
      <c r="F13" s="5">
        <v>55</v>
      </c>
      <c r="G13" s="5"/>
      <c r="H13" s="5">
        <v>5</v>
      </c>
      <c r="I13" s="60">
        <v>5</v>
      </c>
    </row>
    <row r="14" spans="1:10" ht="32.25" customHeight="1" thickBot="1" x14ac:dyDescent="0.3">
      <c r="A14" s="256" t="s">
        <v>359</v>
      </c>
      <c r="B14" s="32" t="s">
        <v>196</v>
      </c>
      <c r="C14" s="5" t="s">
        <v>38</v>
      </c>
      <c r="D14" s="269">
        <v>2</v>
      </c>
      <c r="E14" s="6">
        <v>45</v>
      </c>
      <c r="F14" s="6">
        <v>13</v>
      </c>
      <c r="G14" s="6">
        <v>30</v>
      </c>
      <c r="H14" s="6">
        <v>2</v>
      </c>
      <c r="I14" s="20">
        <v>2</v>
      </c>
    </row>
    <row r="15" spans="1:10" ht="32.25" customHeight="1" thickBot="1" x14ac:dyDescent="0.3">
      <c r="A15" s="256" t="s">
        <v>360</v>
      </c>
      <c r="B15" s="32" t="s">
        <v>203</v>
      </c>
      <c r="C15" s="5" t="s">
        <v>38</v>
      </c>
      <c r="D15" s="269">
        <v>2</v>
      </c>
      <c r="E15" s="6">
        <v>45</v>
      </c>
      <c r="F15" s="6">
        <v>13</v>
      </c>
      <c r="G15" s="6">
        <v>30</v>
      </c>
      <c r="H15" s="6">
        <v>2</v>
      </c>
      <c r="I15" s="20">
        <v>2</v>
      </c>
    </row>
    <row r="16" spans="1:10" ht="32.25" customHeight="1" thickBot="1" x14ac:dyDescent="0.3">
      <c r="A16" s="256" t="s">
        <v>361</v>
      </c>
      <c r="B16" s="32" t="s">
        <v>362</v>
      </c>
      <c r="C16" s="5" t="s">
        <v>43</v>
      </c>
      <c r="D16" s="269">
        <v>3</v>
      </c>
      <c r="E16" s="6">
        <v>45</v>
      </c>
      <c r="F16" s="6">
        <v>13</v>
      </c>
      <c r="G16" s="6">
        <v>30</v>
      </c>
      <c r="H16" s="6">
        <v>2</v>
      </c>
      <c r="I16" s="20">
        <v>2</v>
      </c>
    </row>
    <row r="17" spans="1:9" ht="32.25" customHeight="1" thickBot="1" x14ac:dyDescent="0.3">
      <c r="A17" s="267" t="s">
        <v>44</v>
      </c>
      <c r="B17" s="268" t="s">
        <v>45</v>
      </c>
      <c r="C17" s="171">
        <v>42</v>
      </c>
      <c r="D17" s="8">
        <f>SUM(D19:D41)</f>
        <v>66</v>
      </c>
      <c r="E17" s="171">
        <v>1755</v>
      </c>
      <c r="F17" s="171">
        <v>378</v>
      </c>
      <c r="G17" s="171">
        <v>1316</v>
      </c>
      <c r="H17" s="171">
        <v>46</v>
      </c>
    </row>
    <row r="18" spans="1:9" ht="32.25" customHeight="1" thickBot="1" x14ac:dyDescent="0.3">
      <c r="A18" s="263"/>
      <c r="B18" s="264"/>
      <c r="C18" s="262"/>
      <c r="D18" s="262">
        <f>SUM(D19:D41)</f>
        <v>66</v>
      </c>
      <c r="E18" s="262">
        <f>SUM(E19:E41)</f>
        <v>1695</v>
      </c>
      <c r="F18" s="262">
        <f t="shared" ref="F18:H18" si="2">SUM(F19:F41)</f>
        <v>423</v>
      </c>
      <c r="G18" s="262">
        <f t="shared" si="2"/>
        <v>1222</v>
      </c>
      <c r="H18" s="262">
        <f t="shared" si="2"/>
        <v>50</v>
      </c>
    </row>
    <row r="19" spans="1:9" ht="32.25" customHeight="1" thickBot="1" x14ac:dyDescent="0.3">
      <c r="A19" s="256" t="s">
        <v>363</v>
      </c>
      <c r="B19" s="257" t="s">
        <v>364</v>
      </c>
      <c r="C19" s="5" t="s">
        <v>16</v>
      </c>
      <c r="D19" s="269">
        <v>2</v>
      </c>
      <c r="E19" s="5">
        <v>30</v>
      </c>
      <c r="F19" s="5">
        <v>28</v>
      </c>
      <c r="G19" s="5"/>
      <c r="H19" s="5">
        <v>2</v>
      </c>
      <c r="I19" s="66">
        <v>2</v>
      </c>
    </row>
    <row r="20" spans="1:9" ht="32.25" customHeight="1" thickBot="1" x14ac:dyDescent="0.3">
      <c r="A20" s="256" t="s">
        <v>365</v>
      </c>
      <c r="B20" s="257" t="s">
        <v>366</v>
      </c>
      <c r="C20" s="5" t="s">
        <v>16</v>
      </c>
      <c r="D20" s="269">
        <v>2</v>
      </c>
      <c r="E20" s="5">
        <v>30</v>
      </c>
      <c r="F20" s="5">
        <v>28</v>
      </c>
      <c r="G20" s="5"/>
      <c r="H20" s="5">
        <v>2</v>
      </c>
      <c r="I20" s="66">
        <v>2</v>
      </c>
    </row>
    <row r="21" spans="1:9" ht="32.25" customHeight="1" thickBot="1" x14ac:dyDescent="0.3">
      <c r="A21" s="256" t="s">
        <v>367</v>
      </c>
      <c r="B21" s="257" t="s">
        <v>47</v>
      </c>
      <c r="C21" s="5" t="s">
        <v>38</v>
      </c>
      <c r="D21" s="269">
        <v>2</v>
      </c>
      <c r="E21" s="6">
        <v>45</v>
      </c>
      <c r="F21" s="6">
        <v>13</v>
      </c>
      <c r="G21" s="6">
        <v>30</v>
      </c>
      <c r="H21" s="5">
        <v>2</v>
      </c>
      <c r="I21" s="66">
        <v>2</v>
      </c>
    </row>
    <row r="22" spans="1:9" ht="32.25" customHeight="1" thickBot="1" x14ac:dyDescent="0.3">
      <c r="A22" s="256" t="s">
        <v>368</v>
      </c>
      <c r="B22" s="257" t="s">
        <v>55</v>
      </c>
      <c r="C22" s="5" t="s">
        <v>38</v>
      </c>
      <c r="D22" s="269">
        <v>2</v>
      </c>
      <c r="E22" s="6">
        <v>45</v>
      </c>
      <c r="F22" s="6">
        <v>13</v>
      </c>
      <c r="G22" s="6">
        <v>30</v>
      </c>
      <c r="H22" s="5">
        <v>2</v>
      </c>
      <c r="I22" s="66">
        <v>2</v>
      </c>
    </row>
    <row r="23" spans="1:9" ht="32.25" customHeight="1" thickBot="1" x14ac:dyDescent="0.3">
      <c r="A23" s="256" t="s">
        <v>369</v>
      </c>
      <c r="B23" s="257" t="s">
        <v>63</v>
      </c>
      <c r="C23" s="5" t="s">
        <v>38</v>
      </c>
      <c r="D23" s="269">
        <v>2</v>
      </c>
      <c r="E23" s="6">
        <v>45</v>
      </c>
      <c r="F23" s="6">
        <v>13</v>
      </c>
      <c r="G23" s="6">
        <v>30</v>
      </c>
      <c r="H23" s="5">
        <v>2</v>
      </c>
      <c r="I23" s="66">
        <v>2</v>
      </c>
    </row>
    <row r="24" spans="1:9" ht="32.25" customHeight="1" thickBot="1" x14ac:dyDescent="0.3">
      <c r="A24" s="256" t="s">
        <v>370</v>
      </c>
      <c r="B24" s="257" t="s">
        <v>49</v>
      </c>
      <c r="C24" s="5" t="s">
        <v>38</v>
      </c>
      <c r="D24" s="269">
        <v>2</v>
      </c>
      <c r="E24" s="6">
        <v>45</v>
      </c>
      <c r="F24" s="6">
        <v>13</v>
      </c>
      <c r="G24" s="6">
        <v>30</v>
      </c>
      <c r="H24" s="5">
        <v>2</v>
      </c>
      <c r="I24" s="66">
        <v>2</v>
      </c>
    </row>
    <row r="25" spans="1:9" ht="32.25" customHeight="1" thickBot="1" x14ac:dyDescent="0.3">
      <c r="A25" s="256" t="s">
        <v>371</v>
      </c>
      <c r="B25" s="257" t="s">
        <v>57</v>
      </c>
      <c r="C25" s="5" t="s">
        <v>38</v>
      </c>
      <c r="D25" s="269">
        <v>2</v>
      </c>
      <c r="E25" s="6">
        <v>45</v>
      </c>
      <c r="F25" s="6">
        <v>13</v>
      </c>
      <c r="G25" s="6">
        <v>30</v>
      </c>
      <c r="H25" s="5">
        <v>2</v>
      </c>
      <c r="I25" s="66">
        <v>2</v>
      </c>
    </row>
    <row r="26" spans="1:9" ht="32.25" customHeight="1" thickBot="1" x14ac:dyDescent="0.3">
      <c r="A26" s="256" t="s">
        <v>372</v>
      </c>
      <c r="B26" s="257" t="s">
        <v>65</v>
      </c>
      <c r="C26" s="5" t="s">
        <v>38</v>
      </c>
      <c r="D26" s="269">
        <v>2</v>
      </c>
      <c r="E26" s="6">
        <v>45</v>
      </c>
      <c r="F26" s="6">
        <v>13</v>
      </c>
      <c r="G26" s="6">
        <v>30</v>
      </c>
      <c r="H26" s="5">
        <v>2</v>
      </c>
      <c r="I26" s="66">
        <v>2</v>
      </c>
    </row>
    <row r="27" spans="1:9" ht="32.25" customHeight="1" thickBot="1" x14ac:dyDescent="0.3">
      <c r="A27" s="256" t="s">
        <v>373</v>
      </c>
      <c r="B27" s="257" t="s">
        <v>51</v>
      </c>
      <c r="C27" s="5" t="s">
        <v>38</v>
      </c>
      <c r="D27" s="269">
        <v>2</v>
      </c>
      <c r="E27" s="6">
        <v>45</v>
      </c>
      <c r="F27" s="6">
        <v>13</v>
      </c>
      <c r="G27" s="6">
        <v>30</v>
      </c>
      <c r="H27" s="5">
        <v>2</v>
      </c>
      <c r="I27" s="66">
        <v>2</v>
      </c>
    </row>
    <row r="28" spans="1:9" ht="32.25" customHeight="1" thickBot="1" x14ac:dyDescent="0.3">
      <c r="A28" s="256" t="s">
        <v>374</v>
      </c>
      <c r="B28" s="257" t="s">
        <v>59</v>
      </c>
      <c r="C28" s="5" t="s">
        <v>38</v>
      </c>
      <c r="D28" s="269">
        <v>2</v>
      </c>
      <c r="E28" s="6">
        <v>45</v>
      </c>
      <c r="F28" s="6">
        <v>13</v>
      </c>
      <c r="G28" s="6">
        <v>30</v>
      </c>
      <c r="H28" s="5">
        <v>2</v>
      </c>
      <c r="I28" s="66">
        <v>2</v>
      </c>
    </row>
    <row r="29" spans="1:9" ht="32.25" customHeight="1" thickBot="1" x14ac:dyDescent="0.3">
      <c r="A29" s="256" t="s">
        <v>375</v>
      </c>
      <c r="B29" s="257" t="s">
        <v>67</v>
      </c>
      <c r="C29" s="5" t="s">
        <v>38</v>
      </c>
      <c r="D29" s="269">
        <v>2</v>
      </c>
      <c r="E29" s="6">
        <v>45</v>
      </c>
      <c r="F29" s="6">
        <v>13</v>
      </c>
      <c r="G29" s="6">
        <v>30</v>
      </c>
      <c r="H29" s="5">
        <v>2</v>
      </c>
      <c r="I29" s="66">
        <v>2</v>
      </c>
    </row>
    <row r="30" spans="1:9" ht="32.25" customHeight="1" thickBot="1" x14ac:dyDescent="0.3">
      <c r="A30" s="256" t="s">
        <v>376</v>
      </c>
      <c r="B30" s="257" t="s">
        <v>53</v>
      </c>
      <c r="C30" s="5" t="s">
        <v>38</v>
      </c>
      <c r="D30" s="269">
        <v>2</v>
      </c>
      <c r="E30" s="6">
        <v>45</v>
      </c>
      <c r="F30" s="6">
        <v>13</v>
      </c>
      <c r="G30" s="6">
        <v>30</v>
      </c>
      <c r="H30" s="5">
        <v>2</v>
      </c>
      <c r="I30" s="66">
        <v>2</v>
      </c>
    </row>
    <row r="31" spans="1:9" ht="32.25" customHeight="1" thickBot="1" x14ac:dyDescent="0.3">
      <c r="A31" s="256" t="s">
        <v>377</v>
      </c>
      <c r="B31" s="32" t="s">
        <v>61</v>
      </c>
      <c r="C31" s="5" t="s">
        <v>38</v>
      </c>
      <c r="D31" s="269">
        <v>2</v>
      </c>
      <c r="E31" s="6">
        <v>45</v>
      </c>
      <c r="F31" s="6">
        <v>13</v>
      </c>
      <c r="G31" s="6">
        <v>30</v>
      </c>
      <c r="H31" s="6">
        <v>2</v>
      </c>
      <c r="I31" s="66">
        <v>2</v>
      </c>
    </row>
    <row r="32" spans="1:9" ht="32.25" customHeight="1" thickBot="1" x14ac:dyDescent="0.3">
      <c r="A32" s="256" t="s">
        <v>378</v>
      </c>
      <c r="B32" s="257" t="s">
        <v>69</v>
      </c>
      <c r="C32" s="5" t="s">
        <v>38</v>
      </c>
      <c r="D32" s="269">
        <v>2</v>
      </c>
      <c r="E32" s="6">
        <v>45</v>
      </c>
      <c r="F32" s="6">
        <v>13</v>
      </c>
      <c r="G32" s="6">
        <v>30</v>
      </c>
      <c r="H32" s="5">
        <v>2</v>
      </c>
      <c r="I32" s="66">
        <v>2</v>
      </c>
    </row>
    <row r="33" spans="1:16" ht="32.25" customHeight="1" thickBot="1" x14ac:dyDescent="0.3">
      <c r="A33" s="256" t="s">
        <v>379</v>
      </c>
      <c r="B33" s="32" t="s">
        <v>380</v>
      </c>
      <c r="C33" s="5" t="s">
        <v>38</v>
      </c>
      <c r="D33" s="269">
        <v>2</v>
      </c>
      <c r="E33" s="6">
        <v>45</v>
      </c>
      <c r="F33" s="6">
        <v>13</v>
      </c>
      <c r="G33" s="6">
        <v>30</v>
      </c>
      <c r="H33" s="5">
        <v>2</v>
      </c>
      <c r="I33" s="66">
        <v>2</v>
      </c>
    </row>
    <row r="34" spans="1:16" ht="32.25" customHeight="1" thickBot="1" x14ac:dyDescent="0.3">
      <c r="A34" s="256" t="s">
        <v>381</v>
      </c>
      <c r="B34" s="32" t="s">
        <v>382</v>
      </c>
      <c r="C34" s="5" t="s">
        <v>38</v>
      </c>
      <c r="D34" s="269">
        <v>2</v>
      </c>
      <c r="E34" s="6">
        <v>45</v>
      </c>
      <c r="F34" s="6">
        <v>13</v>
      </c>
      <c r="G34" s="6">
        <v>30</v>
      </c>
      <c r="H34" s="5">
        <v>2</v>
      </c>
      <c r="I34" s="66">
        <v>2</v>
      </c>
    </row>
    <row r="35" spans="1:16" ht="32.25" customHeight="1" thickBot="1" x14ac:dyDescent="0.3">
      <c r="A35" s="256" t="s">
        <v>383</v>
      </c>
      <c r="B35" s="257" t="s">
        <v>384</v>
      </c>
      <c r="C35" s="5" t="s">
        <v>38</v>
      </c>
      <c r="D35" s="269">
        <v>2</v>
      </c>
      <c r="E35" s="6">
        <v>45</v>
      </c>
      <c r="F35" s="6">
        <v>13</v>
      </c>
      <c r="G35" s="6">
        <v>30</v>
      </c>
      <c r="H35" s="5">
        <v>2</v>
      </c>
      <c r="I35" s="66">
        <v>2</v>
      </c>
    </row>
    <row r="36" spans="1:16" ht="32.25" customHeight="1" thickBot="1" x14ac:dyDescent="0.3">
      <c r="A36" s="256" t="s">
        <v>385</v>
      </c>
      <c r="B36" s="32" t="s">
        <v>386</v>
      </c>
      <c r="C36" s="5" t="s">
        <v>82</v>
      </c>
      <c r="D36" s="269">
        <v>1</v>
      </c>
      <c r="E36" s="5">
        <v>45</v>
      </c>
      <c r="F36" s="5"/>
      <c r="G36" s="5">
        <v>43</v>
      </c>
      <c r="H36" s="5">
        <v>2</v>
      </c>
      <c r="J36" s="61">
        <v>2</v>
      </c>
    </row>
    <row r="37" spans="1:16" ht="32.25" customHeight="1" thickBot="1" x14ac:dyDescent="0.3">
      <c r="A37" s="256" t="s">
        <v>387</v>
      </c>
      <c r="B37" s="32" t="s">
        <v>388</v>
      </c>
      <c r="C37" s="5" t="s">
        <v>82</v>
      </c>
      <c r="D37" s="269">
        <v>1</v>
      </c>
      <c r="E37" s="5">
        <v>45</v>
      </c>
      <c r="F37" s="5"/>
      <c r="G37" s="5">
        <v>43</v>
      </c>
      <c r="H37" s="5">
        <v>2</v>
      </c>
      <c r="J37" s="61">
        <v>2</v>
      </c>
    </row>
    <row r="38" spans="1:16" ht="32.25" customHeight="1" thickBot="1" x14ac:dyDescent="0.3">
      <c r="A38" s="256" t="s">
        <v>389</v>
      </c>
      <c r="B38" s="32" t="s">
        <v>390</v>
      </c>
      <c r="C38" s="5" t="s">
        <v>449</v>
      </c>
      <c r="D38" s="269">
        <v>4</v>
      </c>
      <c r="E38" s="5">
        <v>105</v>
      </c>
      <c r="F38" s="5">
        <v>71</v>
      </c>
      <c r="G38" s="5">
        <v>30</v>
      </c>
      <c r="H38" s="5">
        <v>4</v>
      </c>
      <c r="I38" s="61">
        <v>4</v>
      </c>
      <c r="N38">
        <v>7</v>
      </c>
      <c r="O38">
        <v>15</v>
      </c>
      <c r="P38">
        <f>N38*O38</f>
        <v>105</v>
      </c>
    </row>
    <row r="39" spans="1:16" ht="32.25" customHeight="1" thickBot="1" x14ac:dyDescent="0.3">
      <c r="A39" s="277" t="s">
        <v>392</v>
      </c>
      <c r="B39" s="278" t="s">
        <v>393</v>
      </c>
      <c r="C39" s="279" t="s">
        <v>450</v>
      </c>
      <c r="D39" s="280">
        <v>10</v>
      </c>
      <c r="E39" s="279">
        <v>195</v>
      </c>
      <c r="F39" s="279">
        <v>101</v>
      </c>
      <c r="G39" s="279">
        <v>90</v>
      </c>
      <c r="H39" s="279">
        <v>4</v>
      </c>
      <c r="I39" s="281">
        <v>4</v>
      </c>
      <c r="N39">
        <v>3</v>
      </c>
      <c r="O39">
        <v>30</v>
      </c>
      <c r="P39">
        <f>N39*O39</f>
        <v>90</v>
      </c>
    </row>
    <row r="40" spans="1:16" ht="32.25" customHeight="1" thickBot="1" x14ac:dyDescent="0.3">
      <c r="A40" s="277"/>
      <c r="B40" s="278"/>
      <c r="C40" s="279" t="s">
        <v>226</v>
      </c>
      <c r="D40" s="280">
        <v>10</v>
      </c>
      <c r="E40" s="279">
        <v>300</v>
      </c>
      <c r="F40" s="279">
        <v>0</v>
      </c>
      <c r="G40" s="279">
        <v>296</v>
      </c>
      <c r="H40" s="279">
        <v>4</v>
      </c>
      <c r="I40" s="61"/>
      <c r="J40" s="281">
        <v>4</v>
      </c>
    </row>
    <row r="41" spans="1:16" ht="32.25" customHeight="1" thickBot="1" x14ac:dyDescent="0.3">
      <c r="A41" s="256" t="s">
        <v>395</v>
      </c>
      <c r="B41" s="32" t="s">
        <v>89</v>
      </c>
      <c r="C41" s="5" t="s">
        <v>90</v>
      </c>
      <c r="D41" s="269">
        <v>6</v>
      </c>
      <c r="E41" s="5">
        <v>270</v>
      </c>
      <c r="F41" s="5"/>
      <c r="G41" s="5">
        <v>270</v>
      </c>
      <c r="H41" s="5"/>
    </row>
    <row r="42" spans="1:16" ht="32.25" customHeight="1" thickBot="1" x14ac:dyDescent="0.3">
      <c r="A42" s="267" t="s">
        <v>91</v>
      </c>
      <c r="B42" s="268" t="s">
        <v>92</v>
      </c>
      <c r="C42" s="12">
        <v>8</v>
      </c>
      <c r="D42" s="8">
        <f>SUM(D45:D48)</f>
        <v>8</v>
      </c>
      <c r="E42" s="12">
        <v>180</v>
      </c>
      <c r="F42" s="12">
        <v>52</v>
      </c>
      <c r="G42" s="12">
        <v>120</v>
      </c>
      <c r="H42" s="12">
        <v>8</v>
      </c>
      <c r="P42">
        <f>P38+P39</f>
        <v>195</v>
      </c>
    </row>
    <row r="43" spans="1:16" ht="32.25" customHeight="1" thickBot="1" x14ac:dyDescent="0.3">
      <c r="A43" s="265"/>
      <c r="B43" s="264"/>
      <c r="C43" s="266"/>
      <c r="D43" s="6">
        <f>(D45+D46+D47+D48)</f>
        <v>8</v>
      </c>
      <c r="E43" s="266">
        <f>SUM(E45:E48)</f>
        <v>180</v>
      </c>
      <c r="F43" s="266">
        <f t="shared" ref="F43:H43" si="3">SUM(F45:F48)</f>
        <v>52</v>
      </c>
      <c r="G43" s="266">
        <f t="shared" si="3"/>
        <v>120</v>
      </c>
      <c r="H43" s="266">
        <f t="shared" si="3"/>
        <v>8</v>
      </c>
    </row>
    <row r="44" spans="1:16" ht="32.25" customHeight="1" thickBot="1" x14ac:dyDescent="0.3">
      <c r="A44" s="273" t="s">
        <v>396</v>
      </c>
      <c r="B44" s="274"/>
      <c r="C44" s="5"/>
      <c r="D44" s="6" t="s">
        <v>114</v>
      </c>
      <c r="E44" s="5"/>
      <c r="F44" s="5"/>
      <c r="G44" s="5"/>
      <c r="H44" s="5"/>
    </row>
    <row r="45" spans="1:16" ht="32.25" customHeight="1" thickBot="1" x14ac:dyDescent="0.3">
      <c r="A45" s="256" t="s">
        <v>397</v>
      </c>
      <c r="B45" s="257" t="s">
        <v>398</v>
      </c>
      <c r="C45" s="5" t="s">
        <v>38</v>
      </c>
      <c r="D45" s="269">
        <v>2</v>
      </c>
      <c r="E45" s="5">
        <v>45</v>
      </c>
      <c r="F45" s="5">
        <v>13</v>
      </c>
      <c r="G45" s="5">
        <v>30</v>
      </c>
      <c r="H45" s="5">
        <v>2</v>
      </c>
      <c r="I45" s="60">
        <v>2</v>
      </c>
    </row>
    <row r="46" spans="1:16" ht="32.25" customHeight="1" thickBot="1" x14ac:dyDescent="0.3">
      <c r="A46" s="256" t="s">
        <v>399</v>
      </c>
      <c r="B46" s="32" t="s">
        <v>400</v>
      </c>
      <c r="C46" s="5" t="s">
        <v>38</v>
      </c>
      <c r="D46" s="269">
        <v>2</v>
      </c>
      <c r="E46" s="5">
        <v>45</v>
      </c>
      <c r="F46" s="5">
        <v>13</v>
      </c>
      <c r="G46" s="5">
        <v>30</v>
      </c>
      <c r="H46" s="5">
        <v>2</v>
      </c>
      <c r="I46" s="60">
        <v>2</v>
      </c>
    </row>
    <row r="47" spans="1:16" ht="32.25" customHeight="1" thickBot="1" x14ac:dyDescent="0.3">
      <c r="A47" s="256" t="s">
        <v>401</v>
      </c>
      <c r="B47" s="257" t="s">
        <v>402</v>
      </c>
      <c r="C47" s="5" t="s">
        <v>38</v>
      </c>
      <c r="D47" s="269">
        <v>2</v>
      </c>
      <c r="E47" s="5">
        <v>45</v>
      </c>
      <c r="F47" s="5">
        <v>13</v>
      </c>
      <c r="G47" s="5">
        <v>30</v>
      </c>
      <c r="H47" s="5">
        <v>2</v>
      </c>
      <c r="I47" s="60">
        <v>2</v>
      </c>
    </row>
    <row r="48" spans="1:16" ht="32.25" customHeight="1" thickBot="1" x14ac:dyDescent="0.3">
      <c r="A48" s="256" t="s">
        <v>403</v>
      </c>
      <c r="B48" s="257" t="s">
        <v>404</v>
      </c>
      <c r="C48" s="5" t="s">
        <v>38</v>
      </c>
      <c r="D48" s="269">
        <v>2</v>
      </c>
      <c r="E48" s="5">
        <v>45</v>
      </c>
      <c r="F48" s="5">
        <v>13</v>
      </c>
      <c r="G48" s="5">
        <v>30</v>
      </c>
      <c r="H48" s="5">
        <v>2</v>
      </c>
      <c r="I48" s="60">
        <v>2</v>
      </c>
      <c r="P48">
        <f>2500*70%</f>
        <v>1750</v>
      </c>
    </row>
    <row r="49" spans="1:16" ht="32.25" customHeight="1" thickBot="1" x14ac:dyDescent="0.3">
      <c r="A49" s="256" t="s">
        <v>405</v>
      </c>
      <c r="B49" s="32" t="s">
        <v>406</v>
      </c>
      <c r="C49" s="5" t="s">
        <v>38</v>
      </c>
      <c r="D49" s="269">
        <v>2</v>
      </c>
      <c r="E49" s="5">
        <v>45</v>
      </c>
      <c r="F49" s="5">
        <v>13</v>
      </c>
      <c r="G49" s="5">
        <v>30</v>
      </c>
      <c r="H49" s="5">
        <v>2</v>
      </c>
      <c r="P49">
        <f>E52*20%</f>
        <v>501</v>
      </c>
    </row>
    <row r="50" spans="1:16" ht="32.25" customHeight="1" thickBot="1" x14ac:dyDescent="0.3">
      <c r="A50" s="256" t="s">
        <v>407</v>
      </c>
      <c r="B50" s="32" t="s">
        <v>408</v>
      </c>
      <c r="C50" s="5" t="s">
        <v>38</v>
      </c>
      <c r="D50" s="269">
        <v>2</v>
      </c>
      <c r="E50" s="5">
        <v>45</v>
      </c>
      <c r="F50" s="5">
        <v>13</v>
      </c>
      <c r="G50" s="5">
        <v>30</v>
      </c>
      <c r="H50" s="5">
        <v>2</v>
      </c>
    </row>
    <row r="51" spans="1:16" ht="17.25" thickBot="1" x14ac:dyDescent="0.3">
      <c r="A51" s="45"/>
      <c r="B51" s="36" t="s">
        <v>113</v>
      </c>
      <c r="C51" s="258">
        <v>80</v>
      </c>
      <c r="D51" s="258"/>
      <c r="E51" s="27">
        <v>2550</v>
      </c>
      <c r="F51" s="27">
        <v>681</v>
      </c>
      <c r="G51" s="27">
        <v>1790</v>
      </c>
      <c r="H51" s="27">
        <v>79</v>
      </c>
    </row>
    <row r="52" spans="1:16" ht="23.25" x14ac:dyDescent="0.35">
      <c r="D52" s="271">
        <f>SUM(D1+D9)</f>
        <v>104</v>
      </c>
      <c r="E52" s="270">
        <f>E10+E1</f>
        <v>2505</v>
      </c>
      <c r="F52" s="270">
        <f t="shared" ref="F52:H52" si="4">F10+F1</f>
        <v>696</v>
      </c>
      <c r="G52" s="270">
        <f t="shared" si="4"/>
        <v>1726</v>
      </c>
      <c r="H52" s="270">
        <f t="shared" si="4"/>
        <v>83</v>
      </c>
      <c r="I52" s="19">
        <f>SUM(I2:I51)</f>
        <v>69</v>
      </c>
      <c r="J52" s="19">
        <f>SUM(J2:J51)</f>
        <v>14</v>
      </c>
    </row>
    <row r="54" spans="1:16" x14ac:dyDescent="0.25">
      <c r="D54" t="s">
        <v>179</v>
      </c>
      <c r="E54">
        <f>SUM('T. HÀN-C1'!F52+'T. HÀN-C1'!I52)</f>
        <v>765</v>
      </c>
    </row>
    <row r="55" spans="1:16" x14ac:dyDescent="0.25">
      <c r="D55" t="s">
        <v>180</v>
      </c>
      <c r="E55">
        <f>SUM('T. HÀN-C1'!G52+'T. HÀN-C1'!J52)</f>
        <v>1740</v>
      </c>
      <c r="F55">
        <f>E55/E52</f>
        <v>0.69461077844311381</v>
      </c>
      <c r="G55">
        <f>(E38+E39+E40+E41)/E52</f>
        <v>0.3473053892215569</v>
      </c>
    </row>
    <row r="59" spans="1:16" ht="15.75" thickBot="1" x14ac:dyDescent="0.3"/>
    <row r="60" spans="1:16" ht="33" x14ac:dyDescent="0.25">
      <c r="A60" s="24" t="s">
        <v>118</v>
      </c>
      <c r="B60" s="70" t="s">
        <v>120</v>
      </c>
      <c r="C60" s="70" t="s">
        <v>1</v>
      </c>
      <c r="D60" s="24" t="s">
        <v>121</v>
      </c>
      <c r="E60" s="70" t="s">
        <v>124</v>
      </c>
    </row>
    <row r="61" spans="1:16" ht="16.5" x14ac:dyDescent="0.25">
      <c r="A61" s="25" t="s">
        <v>119</v>
      </c>
      <c r="B61" s="74"/>
      <c r="C61" s="74"/>
      <c r="D61" s="25" t="s">
        <v>122</v>
      </c>
      <c r="E61" s="74"/>
    </row>
    <row r="62" spans="1:16" ht="17.25" thickBot="1" x14ac:dyDescent="0.3">
      <c r="A62" s="1"/>
      <c r="B62" s="78"/>
      <c r="C62" s="78"/>
      <c r="D62" s="27" t="s">
        <v>123</v>
      </c>
      <c r="E62" s="78"/>
    </row>
    <row r="63" spans="1:16" ht="17.25" thickBot="1" x14ac:dyDescent="0.3">
      <c r="A63" s="26"/>
      <c r="B63" s="36" t="s">
        <v>125</v>
      </c>
      <c r="C63" s="27">
        <v>15</v>
      </c>
      <c r="D63" s="67"/>
      <c r="E63" s="27"/>
    </row>
    <row r="64" spans="1:16" ht="17.25" customHeight="1" thickBot="1" x14ac:dyDescent="0.3">
      <c r="A64" s="79"/>
      <c r="B64" s="80"/>
      <c r="C64" s="68"/>
      <c r="D64" s="41"/>
      <c r="E64" s="68"/>
    </row>
    <row r="65" spans="1:5" ht="17.25" thickBot="1" x14ac:dyDescent="0.3">
      <c r="A65" s="5" t="s">
        <v>33</v>
      </c>
      <c r="B65" s="32" t="s">
        <v>34</v>
      </c>
      <c r="C65" s="5" t="s">
        <v>35</v>
      </c>
      <c r="D65" s="69"/>
      <c r="E65" s="276"/>
    </row>
    <row r="66" spans="1:5" ht="33.75" thickBot="1" x14ac:dyDescent="0.3">
      <c r="A66" s="5" t="s">
        <v>354</v>
      </c>
      <c r="B66" s="7" t="s">
        <v>21</v>
      </c>
      <c r="C66" s="6" t="s">
        <v>22</v>
      </c>
      <c r="D66" s="69"/>
      <c r="E66" s="276"/>
    </row>
    <row r="67" spans="1:5" ht="17.25" thickBot="1" x14ac:dyDescent="0.3">
      <c r="A67" s="5" t="s">
        <v>351</v>
      </c>
      <c r="B67" s="7" t="s">
        <v>12</v>
      </c>
      <c r="C67" s="6" t="s">
        <v>13</v>
      </c>
      <c r="D67" s="69"/>
      <c r="E67" s="276"/>
    </row>
    <row r="68" spans="1:5" ht="17.25" thickBot="1" x14ac:dyDescent="0.3">
      <c r="A68" s="253" t="s">
        <v>361</v>
      </c>
      <c r="B68" s="7" t="s">
        <v>409</v>
      </c>
      <c r="C68" s="5" t="s">
        <v>43</v>
      </c>
      <c r="D68" s="69"/>
      <c r="E68" s="5"/>
    </row>
    <row r="69" spans="1:5" ht="17.25" thickBot="1" x14ac:dyDescent="0.3">
      <c r="A69" s="26"/>
      <c r="B69" s="36" t="s">
        <v>127</v>
      </c>
      <c r="C69" s="27">
        <v>23</v>
      </c>
      <c r="D69" s="67"/>
      <c r="E69" s="27"/>
    </row>
    <row r="70" spans="1:5" ht="17.25" customHeight="1" thickBot="1" x14ac:dyDescent="0.3">
      <c r="A70" s="79"/>
      <c r="B70" s="80"/>
      <c r="C70" s="27">
        <v>19</v>
      </c>
      <c r="D70" s="67"/>
      <c r="E70" s="27"/>
    </row>
    <row r="71" spans="1:5" ht="17.25" thickBot="1" x14ac:dyDescent="0.3">
      <c r="A71" s="5" t="s">
        <v>353</v>
      </c>
      <c r="B71" s="7" t="s">
        <v>18</v>
      </c>
      <c r="C71" s="6" t="s">
        <v>19</v>
      </c>
      <c r="D71" s="69"/>
      <c r="E71" s="276"/>
    </row>
    <row r="72" spans="1:5" ht="17.25" thickBot="1" x14ac:dyDescent="0.3">
      <c r="A72" s="5" t="s">
        <v>352</v>
      </c>
      <c r="B72" s="7" t="s">
        <v>15</v>
      </c>
      <c r="C72" s="6" t="s">
        <v>16</v>
      </c>
      <c r="D72" s="69"/>
      <c r="E72" s="276"/>
    </row>
    <row r="73" spans="1:5" ht="17.25" thickBot="1" x14ac:dyDescent="0.3">
      <c r="A73" s="5" t="s">
        <v>355</v>
      </c>
      <c r="B73" s="7" t="s">
        <v>24</v>
      </c>
      <c r="C73" s="6" t="s">
        <v>22</v>
      </c>
      <c r="D73" s="69"/>
      <c r="E73" s="276"/>
    </row>
    <row r="74" spans="1:5" ht="17.25" thickBot="1" x14ac:dyDescent="0.3">
      <c r="A74" s="5" t="s">
        <v>356</v>
      </c>
      <c r="B74" s="7" t="s">
        <v>357</v>
      </c>
      <c r="C74" s="6" t="s">
        <v>19</v>
      </c>
      <c r="D74" s="69"/>
      <c r="E74" s="5"/>
    </row>
    <row r="75" spans="1:5" ht="17.25" thickBot="1" x14ac:dyDescent="0.3">
      <c r="A75" s="253" t="s">
        <v>359</v>
      </c>
      <c r="B75" s="257" t="s">
        <v>196</v>
      </c>
      <c r="C75" s="6" t="s">
        <v>38</v>
      </c>
      <c r="D75" s="69"/>
      <c r="E75" s="5"/>
    </row>
    <row r="76" spans="1:5" ht="17.25" thickBot="1" x14ac:dyDescent="0.3">
      <c r="A76" s="253" t="s">
        <v>367</v>
      </c>
      <c r="B76" s="257" t="s">
        <v>47</v>
      </c>
      <c r="C76" s="6" t="s">
        <v>38</v>
      </c>
      <c r="D76" s="69"/>
      <c r="E76" s="5"/>
    </row>
    <row r="77" spans="1:5" ht="17.25" thickBot="1" x14ac:dyDescent="0.3">
      <c r="A77" s="253" t="s">
        <v>370</v>
      </c>
      <c r="B77" s="32" t="s">
        <v>49</v>
      </c>
      <c r="C77" s="6" t="s">
        <v>38</v>
      </c>
      <c r="D77" s="69"/>
      <c r="E77" s="5"/>
    </row>
    <row r="78" spans="1:5" ht="17.25" thickBot="1" x14ac:dyDescent="0.3">
      <c r="A78" s="253" t="s">
        <v>373</v>
      </c>
      <c r="B78" s="257" t="s">
        <v>51</v>
      </c>
      <c r="C78" s="6" t="s">
        <v>38</v>
      </c>
      <c r="D78" s="69"/>
      <c r="E78" s="5"/>
    </row>
    <row r="79" spans="1:5" ht="17.25" thickBot="1" x14ac:dyDescent="0.3">
      <c r="A79" s="253" t="s">
        <v>376</v>
      </c>
      <c r="B79" s="257" t="s">
        <v>53</v>
      </c>
      <c r="C79" s="6" t="s">
        <v>38</v>
      </c>
      <c r="D79" s="69"/>
      <c r="E79" s="5"/>
    </row>
    <row r="80" spans="1:5" ht="17.25" thickBot="1" x14ac:dyDescent="0.3">
      <c r="A80" s="5" t="s">
        <v>379</v>
      </c>
      <c r="B80" s="32" t="s">
        <v>410</v>
      </c>
      <c r="C80" s="6" t="s">
        <v>38</v>
      </c>
      <c r="D80" s="69"/>
      <c r="E80" s="5"/>
    </row>
    <row r="81" spans="1:5" ht="17.25" customHeight="1" thickBot="1" x14ac:dyDescent="0.3">
      <c r="A81" s="275"/>
      <c r="B81" s="274"/>
      <c r="C81" s="27">
        <v>2</v>
      </c>
      <c r="D81" s="67"/>
      <c r="E81" s="27"/>
    </row>
    <row r="82" spans="1:5" ht="17.25" thickBot="1" x14ac:dyDescent="0.3">
      <c r="A82" s="253" t="s">
        <v>397</v>
      </c>
      <c r="B82" s="257" t="s">
        <v>398</v>
      </c>
      <c r="C82" s="6" t="s">
        <v>38</v>
      </c>
      <c r="D82" s="69"/>
      <c r="E82" s="5"/>
    </row>
    <row r="83" spans="1:5" ht="17.25" thickBot="1" x14ac:dyDescent="0.3">
      <c r="A83" s="5" t="s">
        <v>405</v>
      </c>
      <c r="B83" s="32" t="s">
        <v>406</v>
      </c>
      <c r="C83" s="5" t="s">
        <v>38</v>
      </c>
      <c r="D83" s="69"/>
      <c r="E83" s="5"/>
    </row>
    <row r="84" spans="1:5" ht="17.25" thickBot="1" x14ac:dyDescent="0.3">
      <c r="A84" s="253" t="s">
        <v>399</v>
      </c>
      <c r="B84" s="32" t="s">
        <v>411</v>
      </c>
      <c r="C84" s="6" t="s">
        <v>38</v>
      </c>
      <c r="D84" s="69"/>
      <c r="E84" s="5"/>
    </row>
    <row r="85" spans="1:5" ht="17.25" thickBot="1" x14ac:dyDescent="0.3">
      <c r="A85" s="26"/>
      <c r="B85" s="36" t="s">
        <v>129</v>
      </c>
      <c r="C85" s="27">
        <v>21</v>
      </c>
      <c r="D85" s="67"/>
      <c r="E85" s="27"/>
    </row>
    <row r="86" spans="1:5" ht="17.25" customHeight="1" thickBot="1" x14ac:dyDescent="0.3">
      <c r="A86" s="79"/>
      <c r="B86" s="80"/>
      <c r="C86" s="27">
        <v>19</v>
      </c>
      <c r="D86" s="41"/>
      <c r="E86" s="68"/>
    </row>
    <row r="87" spans="1:5" ht="17.25" thickBot="1" x14ac:dyDescent="0.3">
      <c r="A87" s="5" t="s">
        <v>358</v>
      </c>
      <c r="B87" s="7" t="s">
        <v>250</v>
      </c>
      <c r="C87" s="6" t="s">
        <v>19</v>
      </c>
      <c r="D87" s="69"/>
      <c r="E87" s="5"/>
    </row>
    <row r="88" spans="1:5" ht="17.25" thickBot="1" x14ac:dyDescent="0.3">
      <c r="A88" s="197" t="s">
        <v>360</v>
      </c>
      <c r="B88" s="32" t="s">
        <v>203</v>
      </c>
      <c r="C88" s="6" t="s">
        <v>38</v>
      </c>
      <c r="D88" s="69"/>
      <c r="E88" s="5"/>
    </row>
    <row r="89" spans="1:5" ht="17.25" thickBot="1" x14ac:dyDescent="0.3">
      <c r="A89" s="5" t="s">
        <v>368</v>
      </c>
      <c r="B89" s="32" t="s">
        <v>55</v>
      </c>
      <c r="C89" s="6" t="s">
        <v>38</v>
      </c>
      <c r="D89" s="69"/>
      <c r="E89" s="5"/>
    </row>
    <row r="90" spans="1:5" ht="17.25" thickBot="1" x14ac:dyDescent="0.3">
      <c r="A90" s="5" t="s">
        <v>371</v>
      </c>
      <c r="B90" s="32" t="s">
        <v>57</v>
      </c>
      <c r="C90" s="6" t="s">
        <v>38</v>
      </c>
      <c r="D90" s="69"/>
      <c r="E90" s="5"/>
    </row>
    <row r="91" spans="1:5" ht="17.25" thickBot="1" x14ac:dyDescent="0.3">
      <c r="A91" s="5" t="s">
        <v>374</v>
      </c>
      <c r="B91" s="32" t="s">
        <v>59</v>
      </c>
      <c r="C91" s="6" t="s">
        <v>38</v>
      </c>
      <c r="D91" s="69"/>
      <c r="E91" s="5"/>
    </row>
    <row r="92" spans="1:5" ht="17.25" thickBot="1" x14ac:dyDescent="0.3">
      <c r="A92" s="5" t="s">
        <v>377</v>
      </c>
      <c r="B92" s="32" t="s">
        <v>61</v>
      </c>
      <c r="C92" s="6" t="s">
        <v>38</v>
      </c>
      <c r="D92" s="69"/>
      <c r="E92" s="5"/>
    </row>
    <row r="93" spans="1:5" ht="17.25" thickBot="1" x14ac:dyDescent="0.3">
      <c r="A93" s="5" t="s">
        <v>365</v>
      </c>
      <c r="B93" s="32" t="s">
        <v>412</v>
      </c>
      <c r="C93" s="6" t="s">
        <v>38</v>
      </c>
      <c r="D93" s="69"/>
      <c r="E93" s="5"/>
    </row>
    <row r="94" spans="1:5" ht="17.25" thickBot="1" x14ac:dyDescent="0.3">
      <c r="A94" s="5" t="s">
        <v>363</v>
      </c>
      <c r="B94" s="32" t="s">
        <v>413</v>
      </c>
      <c r="C94" s="6" t="s">
        <v>38</v>
      </c>
      <c r="D94" s="69"/>
      <c r="E94" s="5"/>
    </row>
    <row r="95" spans="1:5" ht="17.25" thickBot="1" x14ac:dyDescent="0.3">
      <c r="A95" s="253" t="s">
        <v>381</v>
      </c>
      <c r="B95" s="257" t="s">
        <v>414</v>
      </c>
      <c r="C95" s="6" t="s">
        <v>38</v>
      </c>
      <c r="D95" s="69"/>
      <c r="E95" s="5"/>
    </row>
    <row r="96" spans="1:5" ht="17.25" thickBot="1" x14ac:dyDescent="0.3">
      <c r="A96" s="253" t="s">
        <v>385</v>
      </c>
      <c r="B96" s="272" t="s">
        <v>386</v>
      </c>
      <c r="C96" s="5" t="s">
        <v>82</v>
      </c>
      <c r="D96" s="69"/>
      <c r="E96" s="5"/>
    </row>
    <row r="97" spans="1:5" ht="17.25" customHeight="1" thickBot="1" x14ac:dyDescent="0.3">
      <c r="A97" s="275"/>
      <c r="B97" s="274"/>
      <c r="C97" s="68">
        <v>2</v>
      </c>
      <c r="D97" s="41"/>
      <c r="E97" s="68"/>
    </row>
    <row r="98" spans="1:5" ht="17.25" thickBot="1" x14ac:dyDescent="0.3">
      <c r="A98" s="5" t="s">
        <v>401</v>
      </c>
      <c r="B98" s="32" t="s">
        <v>402</v>
      </c>
      <c r="C98" s="5" t="s">
        <v>38</v>
      </c>
      <c r="D98" s="69"/>
      <c r="E98" s="5"/>
    </row>
    <row r="99" spans="1:5" ht="17.25" thickBot="1" x14ac:dyDescent="0.3">
      <c r="A99" s="5" t="s">
        <v>407</v>
      </c>
      <c r="B99" s="32" t="s">
        <v>408</v>
      </c>
      <c r="C99" s="5" t="s">
        <v>38</v>
      </c>
      <c r="D99" s="69"/>
      <c r="E99" s="5"/>
    </row>
    <row r="100" spans="1:5" ht="17.25" thickBot="1" x14ac:dyDescent="0.3">
      <c r="A100" s="5" t="s">
        <v>403</v>
      </c>
      <c r="B100" s="32" t="s">
        <v>404</v>
      </c>
      <c r="C100" s="5" t="s">
        <v>38</v>
      </c>
      <c r="D100" s="69"/>
      <c r="E100" s="5"/>
    </row>
    <row r="101" spans="1:5" ht="17.25" thickBot="1" x14ac:dyDescent="0.3">
      <c r="A101" s="26"/>
      <c r="B101" s="36" t="s">
        <v>130</v>
      </c>
      <c r="C101" s="27">
        <v>21</v>
      </c>
      <c r="D101" s="67"/>
      <c r="E101" s="27"/>
    </row>
    <row r="102" spans="1:5" ht="17.25" customHeight="1" thickBot="1" x14ac:dyDescent="0.3">
      <c r="A102" s="79"/>
      <c r="B102" s="80"/>
      <c r="C102" s="68">
        <v>17</v>
      </c>
      <c r="D102" s="41"/>
      <c r="E102" s="68"/>
    </row>
    <row r="103" spans="1:5" ht="17.25" thickBot="1" x14ac:dyDescent="0.3">
      <c r="A103" s="253" t="s">
        <v>369</v>
      </c>
      <c r="B103" s="32" t="s">
        <v>63</v>
      </c>
      <c r="C103" s="6" t="s">
        <v>38</v>
      </c>
      <c r="D103" s="69"/>
      <c r="E103" s="41"/>
    </row>
    <row r="104" spans="1:5" ht="17.25" thickBot="1" x14ac:dyDescent="0.3">
      <c r="A104" s="253" t="s">
        <v>372</v>
      </c>
      <c r="B104" s="32" t="s">
        <v>65</v>
      </c>
      <c r="C104" s="6" t="s">
        <v>38</v>
      </c>
      <c r="D104" s="69"/>
      <c r="E104" s="69"/>
    </row>
    <row r="105" spans="1:5" ht="17.25" thickBot="1" x14ac:dyDescent="0.3">
      <c r="A105" s="253" t="s">
        <v>375</v>
      </c>
      <c r="B105" s="32" t="s">
        <v>67</v>
      </c>
      <c r="C105" s="6" t="s">
        <v>38</v>
      </c>
      <c r="D105" s="69"/>
      <c r="E105" s="5"/>
    </row>
    <row r="106" spans="1:5" ht="17.25" thickBot="1" x14ac:dyDescent="0.3">
      <c r="A106" s="253" t="s">
        <v>378</v>
      </c>
      <c r="B106" s="32" t="s">
        <v>69</v>
      </c>
      <c r="C106" s="6" t="s">
        <v>38</v>
      </c>
      <c r="D106" s="69"/>
      <c r="E106" s="5"/>
    </row>
    <row r="107" spans="1:5" ht="17.25" thickBot="1" x14ac:dyDescent="0.3">
      <c r="A107" s="253" t="s">
        <v>383</v>
      </c>
      <c r="B107" s="32" t="s">
        <v>384</v>
      </c>
      <c r="C107" s="6" t="s">
        <v>38</v>
      </c>
      <c r="D107" s="69"/>
      <c r="E107" s="5"/>
    </row>
    <row r="108" spans="1:5" ht="17.25" thickBot="1" x14ac:dyDescent="0.3">
      <c r="A108" s="253" t="s">
        <v>387</v>
      </c>
      <c r="B108" s="272" t="s">
        <v>388</v>
      </c>
      <c r="C108" s="5" t="s">
        <v>82</v>
      </c>
      <c r="D108" s="69"/>
      <c r="E108" s="5"/>
    </row>
    <row r="109" spans="1:5" ht="33.75" thickBot="1" x14ac:dyDescent="0.3">
      <c r="A109" s="5" t="s">
        <v>389</v>
      </c>
      <c r="B109" s="32" t="s">
        <v>390</v>
      </c>
      <c r="C109" s="5" t="s">
        <v>391</v>
      </c>
      <c r="D109" s="69"/>
      <c r="E109" s="5"/>
    </row>
    <row r="110" spans="1:5" ht="33.75" thickBot="1" x14ac:dyDescent="0.3">
      <c r="A110" s="5" t="s">
        <v>392</v>
      </c>
      <c r="B110" s="32" t="s">
        <v>393</v>
      </c>
      <c r="C110" s="5" t="s">
        <v>394</v>
      </c>
      <c r="D110" s="69"/>
      <c r="E110" s="5"/>
    </row>
    <row r="111" spans="1:5" ht="17.25" thickBot="1" x14ac:dyDescent="0.3">
      <c r="A111" s="5" t="s">
        <v>395</v>
      </c>
      <c r="B111" s="32" t="s">
        <v>89</v>
      </c>
      <c r="C111" s="5" t="s">
        <v>90</v>
      </c>
      <c r="D111" s="69"/>
      <c r="E111" s="5"/>
    </row>
    <row r="112" spans="1:5" ht="17.25" customHeight="1" thickBot="1" x14ac:dyDescent="0.3">
      <c r="A112" s="275"/>
      <c r="B112" s="274"/>
      <c r="C112" s="68">
        <v>4</v>
      </c>
      <c r="D112" s="41"/>
      <c r="E112" s="68"/>
    </row>
    <row r="113" spans="1:6" ht="17.25" thickBot="1" x14ac:dyDescent="0.3">
      <c r="A113" s="5" t="s">
        <v>403</v>
      </c>
      <c r="B113" s="32" t="s">
        <v>404</v>
      </c>
      <c r="C113" s="5" t="s">
        <v>38</v>
      </c>
      <c r="D113" s="69"/>
      <c r="E113" s="5"/>
    </row>
    <row r="114" spans="1:6" ht="17.25" thickBot="1" x14ac:dyDescent="0.3">
      <c r="A114" s="5" t="s">
        <v>399</v>
      </c>
      <c r="B114" s="32" t="s">
        <v>400</v>
      </c>
      <c r="C114" s="5" t="s">
        <v>38</v>
      </c>
      <c r="D114" s="69"/>
      <c r="E114" s="5"/>
    </row>
    <row r="115" spans="1:6" ht="17.25" thickBot="1" x14ac:dyDescent="0.3">
      <c r="A115" s="5" t="s">
        <v>407</v>
      </c>
      <c r="B115" s="32" t="s">
        <v>408</v>
      </c>
      <c r="C115" s="5" t="s">
        <v>38</v>
      </c>
      <c r="D115" s="69"/>
      <c r="E115" s="5"/>
    </row>
    <row r="116" spans="1:6" ht="17.25" thickBot="1" x14ac:dyDescent="0.3">
      <c r="A116" s="71" t="s">
        <v>113</v>
      </c>
      <c r="B116" s="72"/>
      <c r="C116" s="81"/>
      <c r="D116" s="258">
        <v>80</v>
      </c>
      <c r="E116" s="67"/>
      <c r="F116" s="27"/>
    </row>
  </sheetData>
  <conditionalFormatting sqref="A1:A51">
    <cfRule type="duplicateValues" dxfId="25" priority="3"/>
  </conditionalFormatting>
  <conditionalFormatting sqref="B1:B50">
    <cfRule type="duplicateValues" dxfId="24" priority="2"/>
  </conditionalFormatting>
  <conditionalFormatting sqref="A60:A116">
    <cfRule type="duplicateValues" dxfId="23" priority="1"/>
  </conditionalFormatting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1"/>
  <sheetViews>
    <sheetView topLeftCell="A64" workbookViewId="0">
      <selection activeCell="A55" sqref="A55"/>
    </sheetView>
  </sheetViews>
  <sheetFormatPr defaultRowHeight="15" x14ac:dyDescent="0.25"/>
  <cols>
    <col min="1" max="1" width="21.140625" customWidth="1"/>
    <col min="2" max="2" width="20.140625" customWidth="1"/>
    <col min="3" max="3" width="16" customWidth="1"/>
  </cols>
  <sheetData>
    <row r="1" spans="1:10" ht="66.75" thickBot="1" x14ac:dyDescent="0.3">
      <c r="A1" s="70" t="s">
        <v>0</v>
      </c>
      <c r="B1" s="70" t="s">
        <v>120</v>
      </c>
      <c r="C1" s="70" t="s">
        <v>1</v>
      </c>
      <c r="D1" s="58"/>
      <c r="E1" s="71" t="s">
        <v>2</v>
      </c>
      <c r="F1" s="72"/>
      <c r="G1" s="72"/>
      <c r="H1" s="81"/>
    </row>
    <row r="2" spans="1:10" ht="33.75" thickBot="1" x14ac:dyDescent="0.3">
      <c r="A2" s="74"/>
      <c r="B2" s="74"/>
      <c r="C2" s="74"/>
      <c r="D2" s="48"/>
      <c r="E2" s="70" t="s">
        <v>3</v>
      </c>
      <c r="F2" s="71" t="s">
        <v>4</v>
      </c>
      <c r="G2" s="72"/>
      <c r="H2" s="81"/>
    </row>
    <row r="3" spans="1:10" ht="115.5" x14ac:dyDescent="0.25">
      <c r="A3" s="74"/>
      <c r="B3" s="74"/>
      <c r="C3" s="74"/>
      <c r="D3" s="48"/>
      <c r="E3" s="74"/>
      <c r="F3" s="70" t="s">
        <v>5</v>
      </c>
      <c r="G3" s="335" t="s">
        <v>6</v>
      </c>
      <c r="H3" s="336" t="s">
        <v>7</v>
      </c>
    </row>
    <row r="4" spans="1:10" ht="33.75" thickBot="1" x14ac:dyDescent="0.3">
      <c r="A4" s="78"/>
      <c r="B4" s="78"/>
      <c r="C4" s="78"/>
      <c r="D4" s="35"/>
      <c r="E4" s="78"/>
      <c r="F4" s="78"/>
      <c r="G4" s="337"/>
      <c r="H4" s="258" t="s">
        <v>8</v>
      </c>
      <c r="I4" t="s">
        <v>440</v>
      </c>
      <c r="J4" t="s">
        <v>442</v>
      </c>
    </row>
    <row r="5" spans="1:10" ht="33.75" thickBot="1" x14ac:dyDescent="0.3">
      <c r="A5" s="35" t="s">
        <v>9</v>
      </c>
      <c r="B5" s="36" t="s">
        <v>10</v>
      </c>
      <c r="C5" s="338">
        <v>19</v>
      </c>
      <c r="D5" s="338">
        <f>SUM(D6:D12)</f>
        <v>19</v>
      </c>
      <c r="E5" s="338">
        <v>435</v>
      </c>
      <c r="F5" s="338">
        <v>127</v>
      </c>
      <c r="G5" s="338">
        <v>294</v>
      </c>
      <c r="H5" s="338">
        <v>14</v>
      </c>
    </row>
    <row r="6" spans="1:10" ht="17.25" thickBot="1" x14ac:dyDescent="0.3">
      <c r="A6" s="31" t="s">
        <v>351</v>
      </c>
      <c r="B6" s="7" t="s">
        <v>12</v>
      </c>
      <c r="C6" s="6" t="s">
        <v>13</v>
      </c>
      <c r="D6" s="269">
        <v>5</v>
      </c>
      <c r="E6" s="6">
        <v>75</v>
      </c>
      <c r="F6" s="6">
        <v>73</v>
      </c>
      <c r="G6" s="6"/>
      <c r="H6" s="6">
        <v>2</v>
      </c>
      <c r="I6" s="20">
        <v>2</v>
      </c>
    </row>
    <row r="7" spans="1:10" ht="17.25" thickBot="1" x14ac:dyDescent="0.3">
      <c r="A7" s="31" t="s">
        <v>352</v>
      </c>
      <c r="B7" s="7" t="s">
        <v>15</v>
      </c>
      <c r="C7" s="6" t="s">
        <v>16</v>
      </c>
      <c r="D7" s="269">
        <v>2</v>
      </c>
      <c r="E7" s="6">
        <v>30</v>
      </c>
      <c r="F7" s="6">
        <v>28</v>
      </c>
      <c r="G7" s="6"/>
      <c r="H7" s="6">
        <v>2</v>
      </c>
      <c r="I7" s="20">
        <v>2</v>
      </c>
    </row>
    <row r="8" spans="1:10" ht="33.75" thickBot="1" x14ac:dyDescent="0.3">
      <c r="A8" s="31" t="s">
        <v>353</v>
      </c>
      <c r="B8" s="7" t="s">
        <v>18</v>
      </c>
      <c r="C8" s="6" t="s">
        <v>19</v>
      </c>
      <c r="D8" s="269">
        <v>2</v>
      </c>
      <c r="E8" s="6">
        <v>60</v>
      </c>
      <c r="F8" s="6"/>
      <c r="G8" s="6">
        <v>58</v>
      </c>
      <c r="H8" s="6">
        <v>2</v>
      </c>
      <c r="J8" s="66">
        <v>2</v>
      </c>
    </row>
    <row r="9" spans="1:10" ht="50.25" thickBot="1" x14ac:dyDescent="0.3">
      <c r="A9" s="31" t="s">
        <v>354</v>
      </c>
      <c r="B9" s="7" t="s">
        <v>21</v>
      </c>
      <c r="C9" s="6" t="s">
        <v>22</v>
      </c>
      <c r="D9" s="269">
        <v>3</v>
      </c>
      <c r="E9" s="6">
        <v>75</v>
      </c>
      <c r="F9" s="6">
        <v>13</v>
      </c>
      <c r="G9" s="6">
        <v>60</v>
      </c>
      <c r="H9" s="6">
        <v>2</v>
      </c>
      <c r="I9" s="20">
        <v>2</v>
      </c>
    </row>
    <row r="10" spans="1:10" ht="17.25" thickBot="1" x14ac:dyDescent="0.3">
      <c r="A10" s="31" t="s">
        <v>355</v>
      </c>
      <c r="B10" s="7" t="s">
        <v>24</v>
      </c>
      <c r="C10" s="6" t="s">
        <v>22</v>
      </c>
      <c r="D10" s="269">
        <v>3</v>
      </c>
      <c r="E10" s="6">
        <v>75</v>
      </c>
      <c r="F10" s="6">
        <v>13</v>
      </c>
      <c r="G10" s="6">
        <v>60</v>
      </c>
      <c r="H10" s="6">
        <v>2</v>
      </c>
      <c r="I10" s="66">
        <v>2</v>
      </c>
    </row>
    <row r="11" spans="1:10" ht="17.25" thickBot="1" x14ac:dyDescent="0.3">
      <c r="A11" s="31" t="s">
        <v>356</v>
      </c>
      <c r="B11" s="7" t="s">
        <v>357</v>
      </c>
      <c r="C11" s="6" t="s">
        <v>19</v>
      </c>
      <c r="D11" s="269">
        <v>2</v>
      </c>
      <c r="E11" s="6">
        <v>60</v>
      </c>
      <c r="F11" s="6"/>
      <c r="G11" s="6">
        <v>58</v>
      </c>
      <c r="H11" s="6">
        <v>2</v>
      </c>
      <c r="J11" s="66">
        <v>2</v>
      </c>
    </row>
    <row r="12" spans="1:10" ht="17.25" thickBot="1" x14ac:dyDescent="0.3">
      <c r="A12" s="31" t="s">
        <v>358</v>
      </c>
      <c r="B12" s="7" t="s">
        <v>250</v>
      </c>
      <c r="C12" s="6" t="s">
        <v>19</v>
      </c>
      <c r="D12" s="269">
        <v>2</v>
      </c>
      <c r="E12" s="6">
        <v>60</v>
      </c>
      <c r="F12" s="6"/>
      <c r="G12" s="6">
        <v>58</v>
      </c>
      <c r="H12" s="6">
        <v>2</v>
      </c>
      <c r="J12" s="66">
        <v>2</v>
      </c>
    </row>
    <row r="13" spans="1:10" ht="50.25" thickBot="1" x14ac:dyDescent="0.3">
      <c r="A13" s="170" t="s">
        <v>29</v>
      </c>
      <c r="B13" s="169" t="s">
        <v>30</v>
      </c>
      <c r="C13" s="171">
        <v>61</v>
      </c>
      <c r="D13" s="339"/>
      <c r="E13" s="171">
        <v>2115</v>
      </c>
      <c r="F13" s="171">
        <v>554</v>
      </c>
      <c r="G13" s="171">
        <v>1496</v>
      </c>
      <c r="H13" s="171">
        <v>65</v>
      </c>
    </row>
    <row r="14" spans="1:10" ht="17.25" thickBot="1" x14ac:dyDescent="0.3">
      <c r="A14" s="340"/>
      <c r="B14" s="341"/>
      <c r="C14" s="233"/>
      <c r="D14" s="342">
        <f>D16+D22+D47</f>
        <v>87</v>
      </c>
      <c r="E14" s="233">
        <f>E16+E22+E47</f>
        <v>2070</v>
      </c>
      <c r="F14" s="233">
        <f t="shared" ref="F14:H14" si="0">F16+F22+F47</f>
        <v>565</v>
      </c>
      <c r="G14" s="233">
        <f t="shared" si="0"/>
        <v>1436</v>
      </c>
      <c r="H14" s="233">
        <f t="shared" si="0"/>
        <v>69</v>
      </c>
    </row>
    <row r="15" spans="1:10" ht="35.25" thickBot="1" x14ac:dyDescent="0.3">
      <c r="A15" s="267" t="s">
        <v>31</v>
      </c>
      <c r="B15" s="268" t="s">
        <v>32</v>
      </c>
      <c r="C15" s="171">
        <v>11</v>
      </c>
      <c r="D15" s="343"/>
      <c r="E15" s="171">
        <v>195</v>
      </c>
      <c r="F15" s="171">
        <v>124</v>
      </c>
      <c r="G15" s="171">
        <v>60</v>
      </c>
      <c r="H15" s="171">
        <v>11</v>
      </c>
    </row>
    <row r="16" spans="1:10" ht="18" thickBot="1" x14ac:dyDescent="0.3">
      <c r="A16" s="344"/>
      <c r="B16" s="345"/>
      <c r="C16" s="233"/>
      <c r="D16" s="342">
        <f>SUM(D17:D20)</f>
        <v>11</v>
      </c>
      <c r="E16" s="233">
        <f>SUM(E17:E20)</f>
        <v>195</v>
      </c>
      <c r="F16" s="233">
        <f t="shared" ref="F16:H16" si="1">SUM(F17:F20)</f>
        <v>94</v>
      </c>
      <c r="G16" s="233">
        <f t="shared" si="1"/>
        <v>90</v>
      </c>
      <c r="H16" s="233">
        <f t="shared" si="1"/>
        <v>11</v>
      </c>
    </row>
    <row r="17" spans="1:9" ht="55.5" customHeight="1" thickBot="1" x14ac:dyDescent="0.3">
      <c r="A17" s="31" t="s">
        <v>33</v>
      </c>
      <c r="B17" s="32" t="s">
        <v>34</v>
      </c>
      <c r="C17" s="5" t="s">
        <v>35</v>
      </c>
      <c r="D17" s="269">
        <v>4</v>
      </c>
      <c r="E17" s="5">
        <v>60</v>
      </c>
      <c r="F17" s="5">
        <v>55</v>
      </c>
      <c r="G17" s="5"/>
      <c r="H17" s="5">
        <v>5</v>
      </c>
      <c r="I17" s="60">
        <v>5</v>
      </c>
    </row>
    <row r="18" spans="1:9" ht="55.5" customHeight="1" thickBot="1" x14ac:dyDescent="0.3">
      <c r="A18" s="256" t="s">
        <v>359</v>
      </c>
      <c r="B18" s="32" t="s">
        <v>196</v>
      </c>
      <c r="C18" s="5" t="s">
        <v>38</v>
      </c>
      <c r="D18" s="269">
        <v>2</v>
      </c>
      <c r="E18" s="6">
        <v>45</v>
      </c>
      <c r="F18" s="6">
        <v>13</v>
      </c>
      <c r="G18" s="6">
        <v>30</v>
      </c>
      <c r="H18" s="6">
        <v>2</v>
      </c>
      <c r="I18" s="20">
        <v>2</v>
      </c>
    </row>
    <row r="19" spans="1:9" ht="55.5" customHeight="1" thickBot="1" x14ac:dyDescent="0.3">
      <c r="A19" s="256" t="s">
        <v>360</v>
      </c>
      <c r="B19" s="32" t="s">
        <v>203</v>
      </c>
      <c r="C19" s="5" t="s">
        <v>38</v>
      </c>
      <c r="D19" s="269">
        <v>2</v>
      </c>
      <c r="E19" s="6">
        <v>45</v>
      </c>
      <c r="F19" s="6">
        <v>13</v>
      </c>
      <c r="G19" s="6">
        <v>30</v>
      </c>
      <c r="H19" s="6">
        <v>2</v>
      </c>
      <c r="I19" s="20">
        <v>2</v>
      </c>
    </row>
    <row r="20" spans="1:9" ht="55.5" customHeight="1" thickBot="1" x14ac:dyDescent="0.3">
      <c r="A20" s="256" t="s">
        <v>361</v>
      </c>
      <c r="B20" s="346" t="s">
        <v>409</v>
      </c>
      <c r="C20" s="5" t="s">
        <v>43</v>
      </c>
      <c r="D20" s="269">
        <v>3</v>
      </c>
      <c r="E20" s="6">
        <v>45</v>
      </c>
      <c r="F20" s="6">
        <v>13</v>
      </c>
      <c r="G20" s="6">
        <v>30</v>
      </c>
      <c r="H20" s="6">
        <v>2</v>
      </c>
      <c r="I20" s="20">
        <v>2</v>
      </c>
    </row>
    <row r="21" spans="1:9" ht="55.5" customHeight="1" thickBot="1" x14ac:dyDescent="0.3">
      <c r="A21" s="267" t="s">
        <v>44</v>
      </c>
      <c r="B21" s="268" t="s">
        <v>45</v>
      </c>
      <c r="C21" s="171">
        <v>42</v>
      </c>
      <c r="D21" s="343"/>
      <c r="E21" s="171">
        <v>1755</v>
      </c>
      <c r="F21" s="171">
        <v>378</v>
      </c>
      <c r="G21" s="171">
        <v>1316</v>
      </c>
      <c r="H21" s="171">
        <v>46</v>
      </c>
    </row>
    <row r="22" spans="1:9" ht="55.5" customHeight="1" thickBot="1" x14ac:dyDescent="0.3">
      <c r="A22" s="344"/>
      <c r="B22" s="345"/>
      <c r="C22" s="233"/>
      <c r="D22" s="342">
        <f>SUM(D23:D45)</f>
        <v>68</v>
      </c>
      <c r="E22" s="233">
        <f>SUM(E23:E45)</f>
        <v>1695</v>
      </c>
      <c r="F22" s="233">
        <f t="shared" ref="F22:H22" si="2">SUM(F23:F45)</f>
        <v>419</v>
      </c>
      <c r="G22" s="233">
        <f t="shared" si="2"/>
        <v>1226</v>
      </c>
      <c r="H22" s="233">
        <f t="shared" si="2"/>
        <v>50</v>
      </c>
    </row>
    <row r="23" spans="1:9" ht="55.5" customHeight="1" thickBot="1" x14ac:dyDescent="0.3">
      <c r="A23" s="256" t="s">
        <v>363</v>
      </c>
      <c r="B23" s="257" t="s">
        <v>364</v>
      </c>
      <c r="C23" s="5" t="s">
        <v>16</v>
      </c>
      <c r="D23" s="269">
        <v>2</v>
      </c>
      <c r="E23" s="5">
        <v>30</v>
      </c>
      <c r="F23" s="5">
        <v>28</v>
      </c>
      <c r="G23" s="5"/>
      <c r="H23" s="5">
        <v>2</v>
      </c>
      <c r="I23" s="66">
        <v>2</v>
      </c>
    </row>
    <row r="24" spans="1:9" ht="55.5" customHeight="1" thickBot="1" x14ac:dyDescent="0.3">
      <c r="A24" s="256" t="s">
        <v>365</v>
      </c>
      <c r="B24" s="257" t="s">
        <v>412</v>
      </c>
      <c r="C24" s="5" t="s">
        <v>16</v>
      </c>
      <c r="D24" s="269">
        <v>2</v>
      </c>
      <c r="E24" s="5">
        <v>30</v>
      </c>
      <c r="F24" s="5">
        <v>28</v>
      </c>
      <c r="G24" s="5"/>
      <c r="H24" s="5">
        <v>2</v>
      </c>
      <c r="I24" s="66">
        <v>2</v>
      </c>
    </row>
    <row r="25" spans="1:9" ht="55.5" customHeight="1" thickBot="1" x14ac:dyDescent="0.3">
      <c r="A25" s="256" t="s">
        <v>367</v>
      </c>
      <c r="B25" s="257" t="s">
        <v>47</v>
      </c>
      <c r="C25" s="5" t="s">
        <v>38</v>
      </c>
      <c r="D25" s="269">
        <v>2</v>
      </c>
      <c r="E25" s="6">
        <v>45</v>
      </c>
      <c r="F25" s="6">
        <v>13</v>
      </c>
      <c r="G25" s="6">
        <v>30</v>
      </c>
      <c r="H25" s="5">
        <v>2</v>
      </c>
      <c r="I25" s="66">
        <v>2</v>
      </c>
    </row>
    <row r="26" spans="1:9" ht="55.5" customHeight="1" thickBot="1" x14ac:dyDescent="0.3">
      <c r="A26" s="256" t="s">
        <v>368</v>
      </c>
      <c r="B26" s="257" t="s">
        <v>55</v>
      </c>
      <c r="C26" s="5" t="s">
        <v>38</v>
      </c>
      <c r="D26" s="269">
        <v>2</v>
      </c>
      <c r="E26" s="6">
        <v>45</v>
      </c>
      <c r="F26" s="6">
        <v>13</v>
      </c>
      <c r="G26" s="6">
        <v>30</v>
      </c>
      <c r="H26" s="5">
        <v>2</v>
      </c>
      <c r="I26" s="66">
        <v>2</v>
      </c>
    </row>
    <row r="27" spans="1:9" ht="55.5" customHeight="1" thickBot="1" x14ac:dyDescent="0.3">
      <c r="A27" s="256" t="s">
        <v>369</v>
      </c>
      <c r="B27" s="257" t="s">
        <v>63</v>
      </c>
      <c r="C27" s="5" t="s">
        <v>38</v>
      </c>
      <c r="D27" s="269">
        <v>2</v>
      </c>
      <c r="E27" s="6">
        <v>45</v>
      </c>
      <c r="F27" s="6">
        <v>13</v>
      </c>
      <c r="G27" s="6">
        <v>30</v>
      </c>
      <c r="H27" s="5">
        <v>2</v>
      </c>
      <c r="I27" s="66">
        <v>2</v>
      </c>
    </row>
    <row r="28" spans="1:9" ht="55.5" customHeight="1" thickBot="1" x14ac:dyDescent="0.3">
      <c r="A28" s="256" t="s">
        <v>370</v>
      </c>
      <c r="B28" s="257" t="s">
        <v>49</v>
      </c>
      <c r="C28" s="5" t="s">
        <v>38</v>
      </c>
      <c r="D28" s="269">
        <v>2</v>
      </c>
      <c r="E28" s="6">
        <v>45</v>
      </c>
      <c r="F28" s="6">
        <v>13</v>
      </c>
      <c r="G28" s="6">
        <v>30</v>
      </c>
      <c r="H28" s="5">
        <v>2</v>
      </c>
      <c r="I28" s="66">
        <v>2</v>
      </c>
    </row>
    <row r="29" spans="1:9" ht="55.5" customHeight="1" thickBot="1" x14ac:dyDescent="0.3">
      <c r="A29" s="256" t="s">
        <v>371</v>
      </c>
      <c r="B29" s="257" t="s">
        <v>57</v>
      </c>
      <c r="C29" s="5" t="s">
        <v>38</v>
      </c>
      <c r="D29" s="269">
        <v>2</v>
      </c>
      <c r="E29" s="6">
        <v>45</v>
      </c>
      <c r="F29" s="6">
        <v>13</v>
      </c>
      <c r="G29" s="6">
        <v>30</v>
      </c>
      <c r="H29" s="5">
        <v>2</v>
      </c>
      <c r="I29" s="66">
        <v>2</v>
      </c>
    </row>
    <row r="30" spans="1:9" ht="55.5" customHeight="1" thickBot="1" x14ac:dyDescent="0.3">
      <c r="A30" s="256" t="s">
        <v>372</v>
      </c>
      <c r="B30" s="257" t="s">
        <v>65</v>
      </c>
      <c r="C30" s="5" t="s">
        <v>38</v>
      </c>
      <c r="D30" s="269">
        <v>2</v>
      </c>
      <c r="E30" s="6">
        <v>45</v>
      </c>
      <c r="F30" s="6">
        <v>13</v>
      </c>
      <c r="G30" s="6">
        <v>30</v>
      </c>
      <c r="H30" s="5">
        <v>2</v>
      </c>
      <c r="I30" s="66">
        <v>2</v>
      </c>
    </row>
    <row r="31" spans="1:9" ht="55.5" customHeight="1" thickBot="1" x14ac:dyDescent="0.3">
      <c r="A31" s="256" t="s">
        <v>373</v>
      </c>
      <c r="B31" s="257" t="s">
        <v>51</v>
      </c>
      <c r="C31" s="5" t="s">
        <v>38</v>
      </c>
      <c r="D31" s="269">
        <v>2</v>
      </c>
      <c r="E31" s="6">
        <v>45</v>
      </c>
      <c r="F31" s="6">
        <v>13</v>
      </c>
      <c r="G31" s="6">
        <v>30</v>
      </c>
      <c r="H31" s="5">
        <v>2</v>
      </c>
      <c r="I31" s="66">
        <v>2</v>
      </c>
    </row>
    <row r="32" spans="1:9" ht="55.5" customHeight="1" thickBot="1" x14ac:dyDescent="0.3">
      <c r="A32" s="256" t="s">
        <v>374</v>
      </c>
      <c r="B32" s="257" t="s">
        <v>59</v>
      </c>
      <c r="C32" s="5" t="s">
        <v>38</v>
      </c>
      <c r="D32" s="269">
        <v>2</v>
      </c>
      <c r="E32" s="6">
        <v>45</v>
      </c>
      <c r="F32" s="6">
        <v>13</v>
      </c>
      <c r="G32" s="6">
        <v>30</v>
      </c>
      <c r="H32" s="5">
        <v>2</v>
      </c>
      <c r="I32" s="66">
        <v>2</v>
      </c>
    </row>
    <row r="33" spans="1:10" ht="55.5" customHeight="1" thickBot="1" x14ac:dyDescent="0.3">
      <c r="A33" s="256" t="s">
        <v>375</v>
      </c>
      <c r="B33" s="257" t="s">
        <v>67</v>
      </c>
      <c r="C33" s="5" t="s">
        <v>38</v>
      </c>
      <c r="D33" s="269">
        <v>2</v>
      </c>
      <c r="E33" s="6">
        <v>45</v>
      </c>
      <c r="F33" s="6">
        <v>13</v>
      </c>
      <c r="G33" s="6">
        <v>30</v>
      </c>
      <c r="H33" s="5">
        <v>2</v>
      </c>
      <c r="I33" s="66">
        <v>2</v>
      </c>
    </row>
    <row r="34" spans="1:10" ht="55.5" customHeight="1" thickBot="1" x14ac:dyDescent="0.3">
      <c r="A34" s="256" t="s">
        <v>376</v>
      </c>
      <c r="B34" s="257" t="s">
        <v>53</v>
      </c>
      <c r="C34" s="5" t="s">
        <v>38</v>
      </c>
      <c r="D34" s="269">
        <v>2</v>
      </c>
      <c r="E34" s="6">
        <v>45</v>
      </c>
      <c r="F34" s="6">
        <v>13</v>
      </c>
      <c r="G34" s="6">
        <v>30</v>
      </c>
      <c r="H34" s="5">
        <v>2</v>
      </c>
      <c r="I34" s="66">
        <v>2</v>
      </c>
    </row>
    <row r="35" spans="1:10" ht="55.5" customHeight="1" thickBot="1" x14ac:dyDescent="0.3">
      <c r="A35" s="256" t="s">
        <v>377</v>
      </c>
      <c r="B35" s="32" t="s">
        <v>61</v>
      </c>
      <c r="C35" s="5" t="s">
        <v>38</v>
      </c>
      <c r="D35" s="269">
        <v>2</v>
      </c>
      <c r="E35" s="6">
        <v>45</v>
      </c>
      <c r="F35" s="6">
        <v>13</v>
      </c>
      <c r="G35" s="6">
        <v>30</v>
      </c>
      <c r="H35" s="6">
        <v>2</v>
      </c>
      <c r="I35" s="66">
        <v>2</v>
      </c>
    </row>
    <row r="36" spans="1:10" ht="55.5" customHeight="1" thickBot="1" x14ac:dyDescent="0.3">
      <c r="A36" s="256" t="s">
        <v>378</v>
      </c>
      <c r="B36" s="257" t="s">
        <v>69</v>
      </c>
      <c r="C36" s="5" t="s">
        <v>38</v>
      </c>
      <c r="D36" s="269">
        <v>2</v>
      </c>
      <c r="E36" s="6">
        <v>45</v>
      </c>
      <c r="F36" s="6">
        <v>13</v>
      </c>
      <c r="G36" s="6">
        <v>30</v>
      </c>
      <c r="H36" s="5">
        <v>2</v>
      </c>
      <c r="I36" s="66">
        <v>2</v>
      </c>
    </row>
    <row r="37" spans="1:10" ht="55.5" customHeight="1" thickBot="1" x14ac:dyDescent="0.3">
      <c r="A37" s="256" t="s">
        <v>379</v>
      </c>
      <c r="B37" s="32" t="s">
        <v>380</v>
      </c>
      <c r="C37" s="5" t="s">
        <v>38</v>
      </c>
      <c r="D37" s="269">
        <v>2</v>
      </c>
      <c r="E37" s="6">
        <v>45</v>
      </c>
      <c r="F37" s="6">
        <v>13</v>
      </c>
      <c r="G37" s="6">
        <v>30</v>
      </c>
      <c r="H37" s="5">
        <v>2</v>
      </c>
      <c r="I37" s="66">
        <v>2</v>
      </c>
    </row>
    <row r="38" spans="1:10" ht="55.5" customHeight="1" thickBot="1" x14ac:dyDescent="0.3">
      <c r="A38" s="256" t="s">
        <v>381</v>
      </c>
      <c r="B38" s="32" t="s">
        <v>382</v>
      </c>
      <c r="C38" s="5" t="s">
        <v>38</v>
      </c>
      <c r="D38" s="269">
        <v>2</v>
      </c>
      <c r="E38" s="6">
        <v>45</v>
      </c>
      <c r="F38" s="6">
        <v>13</v>
      </c>
      <c r="G38" s="6">
        <v>30</v>
      </c>
      <c r="H38" s="5">
        <v>2</v>
      </c>
      <c r="I38" s="66">
        <v>2</v>
      </c>
    </row>
    <row r="39" spans="1:10" ht="55.5" customHeight="1" thickBot="1" x14ac:dyDescent="0.3">
      <c r="A39" s="256" t="s">
        <v>383</v>
      </c>
      <c r="B39" s="257" t="s">
        <v>384</v>
      </c>
      <c r="C39" s="5" t="s">
        <v>38</v>
      </c>
      <c r="D39" s="269">
        <v>2</v>
      </c>
      <c r="E39" s="6">
        <v>45</v>
      </c>
      <c r="F39" s="6">
        <v>13</v>
      </c>
      <c r="G39" s="6">
        <v>30</v>
      </c>
      <c r="H39" s="5">
        <v>2</v>
      </c>
      <c r="I39" s="66">
        <v>2</v>
      </c>
    </row>
    <row r="40" spans="1:10" ht="55.5" customHeight="1" thickBot="1" x14ac:dyDescent="0.3">
      <c r="A40" s="256" t="s">
        <v>385</v>
      </c>
      <c r="B40" s="32" t="s">
        <v>386</v>
      </c>
      <c r="C40" s="5" t="s">
        <v>82</v>
      </c>
      <c r="D40" s="269">
        <v>1</v>
      </c>
      <c r="E40" s="5">
        <v>45</v>
      </c>
      <c r="F40" s="5"/>
      <c r="G40" s="5">
        <v>43</v>
      </c>
      <c r="H40" s="5">
        <v>2</v>
      </c>
      <c r="J40" s="61">
        <v>2</v>
      </c>
    </row>
    <row r="41" spans="1:10" ht="55.5" customHeight="1" thickBot="1" x14ac:dyDescent="0.3">
      <c r="A41" s="256" t="s">
        <v>387</v>
      </c>
      <c r="B41" s="32" t="s">
        <v>388</v>
      </c>
      <c r="C41" s="5" t="s">
        <v>82</v>
      </c>
      <c r="D41" s="269">
        <v>1</v>
      </c>
      <c r="E41" s="5">
        <v>45</v>
      </c>
      <c r="F41" s="5"/>
      <c r="G41" s="5">
        <v>43</v>
      </c>
      <c r="H41" s="5">
        <v>2</v>
      </c>
      <c r="J41" s="61">
        <v>2</v>
      </c>
    </row>
    <row r="42" spans="1:10" ht="55.5" customHeight="1" thickBot="1" x14ac:dyDescent="0.3">
      <c r="A42" s="256" t="s">
        <v>389</v>
      </c>
      <c r="B42" s="347" t="s">
        <v>390</v>
      </c>
      <c r="C42" s="5" t="s">
        <v>451</v>
      </c>
      <c r="D42" s="269">
        <v>6</v>
      </c>
      <c r="E42" s="5">
        <v>120</v>
      </c>
      <c r="F42" s="5">
        <v>56</v>
      </c>
      <c r="G42" s="5">
        <v>60</v>
      </c>
      <c r="H42" s="5">
        <v>4</v>
      </c>
      <c r="I42" s="66">
        <v>4</v>
      </c>
    </row>
    <row r="43" spans="1:10" ht="55.5" customHeight="1" thickBot="1" x14ac:dyDescent="0.3">
      <c r="A43" s="256" t="s">
        <v>392</v>
      </c>
      <c r="B43" s="348" t="s">
        <v>393</v>
      </c>
      <c r="C43" s="5" t="s">
        <v>444</v>
      </c>
      <c r="D43" s="269">
        <v>10</v>
      </c>
      <c r="E43" s="5">
        <v>255</v>
      </c>
      <c r="F43" s="5">
        <v>41</v>
      </c>
      <c r="G43" s="5">
        <v>210</v>
      </c>
      <c r="H43" s="5">
        <v>4</v>
      </c>
      <c r="I43" s="61">
        <v>4</v>
      </c>
      <c r="J43" s="61"/>
    </row>
    <row r="44" spans="1:10" ht="55.5" customHeight="1" thickBot="1" x14ac:dyDescent="0.3">
      <c r="A44" s="256" t="s">
        <v>395</v>
      </c>
      <c r="B44" s="246" t="s">
        <v>452</v>
      </c>
      <c r="C44" s="5" t="s">
        <v>394</v>
      </c>
      <c r="D44" s="269">
        <v>10</v>
      </c>
      <c r="E44" s="5">
        <v>225</v>
      </c>
      <c r="F44" s="5">
        <v>71</v>
      </c>
      <c r="G44" s="5">
        <v>150</v>
      </c>
      <c r="H44" s="5">
        <v>4</v>
      </c>
      <c r="I44" s="61">
        <v>4</v>
      </c>
    </row>
    <row r="45" spans="1:10" ht="55.5" customHeight="1" thickBot="1" x14ac:dyDescent="0.3">
      <c r="A45" s="256" t="s">
        <v>397</v>
      </c>
      <c r="B45" s="32" t="s">
        <v>89</v>
      </c>
      <c r="C45" s="5" t="s">
        <v>90</v>
      </c>
      <c r="D45" s="269">
        <v>6</v>
      </c>
      <c r="E45" s="5">
        <v>270</v>
      </c>
      <c r="F45" s="5"/>
      <c r="G45" s="5">
        <v>270</v>
      </c>
      <c r="H45" s="5"/>
      <c r="J45" s="61"/>
    </row>
    <row r="46" spans="1:10" ht="55.5" customHeight="1" thickBot="1" x14ac:dyDescent="0.3">
      <c r="A46" s="267" t="s">
        <v>91</v>
      </c>
      <c r="B46" s="268" t="s">
        <v>92</v>
      </c>
      <c r="C46" s="12">
        <v>8</v>
      </c>
      <c r="D46" s="343"/>
      <c r="E46" s="12">
        <v>180</v>
      </c>
      <c r="F46" s="12">
        <v>52</v>
      </c>
      <c r="G46" s="12">
        <v>120</v>
      </c>
      <c r="H46" s="12">
        <v>8</v>
      </c>
    </row>
    <row r="47" spans="1:10" ht="55.5" customHeight="1" thickBot="1" x14ac:dyDescent="0.3">
      <c r="A47" s="349" t="s">
        <v>231</v>
      </c>
      <c r="B47" s="350"/>
      <c r="C47" s="65"/>
      <c r="D47" s="342">
        <f>SUM(D48:D51)</f>
        <v>8</v>
      </c>
      <c r="E47" s="233">
        <f>SUM(E48:E51)</f>
        <v>180</v>
      </c>
      <c r="F47" s="233">
        <f t="shared" ref="F47:H47" si="3">SUM(F48:F51)</f>
        <v>52</v>
      </c>
      <c r="G47" s="233">
        <f t="shared" si="3"/>
        <v>120</v>
      </c>
      <c r="H47" s="233">
        <f t="shared" si="3"/>
        <v>8</v>
      </c>
    </row>
    <row r="48" spans="1:10" ht="55.5" customHeight="1" thickBot="1" x14ac:dyDescent="0.3">
      <c r="A48" s="256" t="s">
        <v>399</v>
      </c>
      <c r="B48" s="257" t="s">
        <v>398</v>
      </c>
      <c r="C48" s="5" t="s">
        <v>38</v>
      </c>
      <c r="D48" s="269">
        <v>2</v>
      </c>
      <c r="E48" s="5">
        <v>45</v>
      </c>
      <c r="F48" s="5">
        <v>13</v>
      </c>
      <c r="G48" s="5">
        <v>30</v>
      </c>
      <c r="H48" s="5">
        <v>2</v>
      </c>
      <c r="I48" s="60">
        <v>2</v>
      </c>
    </row>
    <row r="49" spans="1:10" ht="55.5" customHeight="1" thickBot="1" x14ac:dyDescent="0.3">
      <c r="A49" s="256" t="s">
        <v>401</v>
      </c>
      <c r="B49" s="32" t="s">
        <v>400</v>
      </c>
      <c r="C49" s="5" t="s">
        <v>38</v>
      </c>
      <c r="D49" s="269">
        <v>2</v>
      </c>
      <c r="E49" s="5">
        <v>45</v>
      </c>
      <c r="F49" s="5">
        <v>13</v>
      </c>
      <c r="G49" s="5">
        <v>30</v>
      </c>
      <c r="H49" s="5">
        <v>2</v>
      </c>
      <c r="I49" s="60">
        <v>2</v>
      </c>
    </row>
    <row r="50" spans="1:10" ht="55.5" customHeight="1" thickBot="1" x14ac:dyDescent="0.3">
      <c r="A50" s="256" t="s">
        <v>403</v>
      </c>
      <c r="B50" s="257" t="s">
        <v>402</v>
      </c>
      <c r="C50" s="5" t="s">
        <v>38</v>
      </c>
      <c r="D50" s="269">
        <v>2</v>
      </c>
      <c r="E50" s="5">
        <v>45</v>
      </c>
      <c r="F50" s="5">
        <v>13</v>
      </c>
      <c r="G50" s="5">
        <v>30</v>
      </c>
      <c r="H50" s="5">
        <v>2</v>
      </c>
      <c r="I50" s="60">
        <v>2</v>
      </c>
    </row>
    <row r="51" spans="1:10" ht="55.5" customHeight="1" thickBot="1" x14ac:dyDescent="0.3">
      <c r="A51" s="256" t="s">
        <v>405</v>
      </c>
      <c r="B51" s="257" t="s">
        <v>404</v>
      </c>
      <c r="C51" s="5" t="s">
        <v>38</v>
      </c>
      <c r="D51" s="269">
        <v>2</v>
      </c>
      <c r="E51" s="5">
        <v>45</v>
      </c>
      <c r="F51" s="5">
        <v>13</v>
      </c>
      <c r="G51" s="5">
        <v>30</v>
      </c>
      <c r="H51" s="5">
        <v>2</v>
      </c>
      <c r="I51" s="61">
        <v>2</v>
      </c>
    </row>
    <row r="52" spans="1:10" ht="55.5" customHeight="1" thickBot="1" x14ac:dyDescent="0.3">
      <c r="A52" s="256" t="s">
        <v>407</v>
      </c>
      <c r="B52" s="32" t="s">
        <v>406</v>
      </c>
      <c r="C52" s="5" t="s">
        <v>38</v>
      </c>
      <c r="D52" s="269">
        <v>2</v>
      </c>
      <c r="E52" s="5">
        <v>45</v>
      </c>
      <c r="F52" s="5">
        <v>13</v>
      </c>
      <c r="G52" s="5">
        <v>30</v>
      </c>
      <c r="H52" s="5">
        <v>2</v>
      </c>
    </row>
    <row r="53" spans="1:10" ht="55.5" customHeight="1" thickBot="1" x14ac:dyDescent="0.3">
      <c r="A53" s="256" t="s">
        <v>453</v>
      </c>
      <c r="B53" s="32" t="s">
        <v>408</v>
      </c>
      <c r="C53" s="5" t="s">
        <v>38</v>
      </c>
      <c r="D53" s="269">
        <v>2</v>
      </c>
      <c r="E53" s="5">
        <v>45</v>
      </c>
      <c r="F53" s="5">
        <v>13</v>
      </c>
      <c r="G53" s="5">
        <v>30</v>
      </c>
      <c r="H53" s="5">
        <v>2</v>
      </c>
    </row>
    <row r="54" spans="1:10" ht="55.5" customHeight="1" thickBot="1" x14ac:dyDescent="0.3">
      <c r="A54" s="256" t="s">
        <v>454</v>
      </c>
      <c r="B54" s="32" t="s">
        <v>455</v>
      </c>
      <c r="C54" s="5" t="s">
        <v>38</v>
      </c>
      <c r="D54" s="269">
        <v>2</v>
      </c>
      <c r="E54" s="5">
        <v>45</v>
      </c>
      <c r="F54" s="5">
        <v>13</v>
      </c>
      <c r="G54" s="5">
        <v>30</v>
      </c>
      <c r="H54" s="5">
        <v>2</v>
      </c>
    </row>
    <row r="55" spans="1:10" ht="55.5" customHeight="1" thickBot="1" x14ac:dyDescent="0.3">
      <c r="A55" s="256" t="s">
        <v>456</v>
      </c>
      <c r="B55" s="32" t="s">
        <v>457</v>
      </c>
      <c r="C55" s="5" t="s">
        <v>38</v>
      </c>
      <c r="D55" s="269">
        <v>2</v>
      </c>
      <c r="E55" s="5">
        <v>45</v>
      </c>
      <c r="F55" s="5">
        <v>13</v>
      </c>
      <c r="G55" s="5">
        <v>30</v>
      </c>
      <c r="H55" s="5">
        <v>2</v>
      </c>
    </row>
    <row r="56" spans="1:10" ht="17.25" thickBot="1" x14ac:dyDescent="0.3">
      <c r="A56" s="45"/>
      <c r="B56" s="169" t="s">
        <v>113</v>
      </c>
      <c r="C56" s="351">
        <v>80</v>
      </c>
      <c r="D56" s="351"/>
      <c r="E56" s="171">
        <v>2550</v>
      </c>
      <c r="F56" s="171">
        <v>681</v>
      </c>
      <c r="G56" s="171">
        <v>1790</v>
      </c>
      <c r="H56" s="171">
        <v>79</v>
      </c>
    </row>
    <row r="57" spans="1:10" ht="17.25" thickBot="1" x14ac:dyDescent="0.3">
      <c r="D57" s="351">
        <f>SUM(D5+D14)</f>
        <v>106</v>
      </c>
      <c r="E57" s="352">
        <f>SUM('[1]c1-han'!E5+'[1]c1-han'!E14)</f>
        <v>2505</v>
      </c>
      <c r="F57" s="352">
        <f>SUM('[1]c1-han'!F5+'[1]c1-han'!F14)</f>
        <v>692</v>
      </c>
      <c r="G57" s="352">
        <f>SUM('[1]c1-han'!G5+'[1]c1-han'!G14)</f>
        <v>1730</v>
      </c>
      <c r="H57" s="352">
        <f>SUM('[1]c1-han'!H5+'[1]c1-han'!H14)</f>
        <v>83</v>
      </c>
      <c r="I57">
        <f>SUM(I6:I56)</f>
        <v>73</v>
      </c>
      <c r="J57">
        <f>SUM(J6:J56)</f>
        <v>10</v>
      </c>
    </row>
    <row r="61" spans="1:10" ht="21" x14ac:dyDescent="0.35">
      <c r="D61" t="s">
        <v>115</v>
      </c>
      <c r="E61" s="19">
        <f>SUM('[1]c1-han'!F57+'[1]c1-han'!I57)</f>
        <v>765</v>
      </c>
      <c r="F61" s="353">
        <f>(G57+J57)/E57</f>
        <v>0.69461077844311381</v>
      </c>
      <c r="G61" s="353">
        <f>(E42+E43+E44+E45)/E57</f>
        <v>0.3473053892215569</v>
      </c>
    </row>
    <row r="62" spans="1:10" x14ac:dyDescent="0.25">
      <c r="D62" t="s">
        <v>116</v>
      </c>
      <c r="E62">
        <f>SUM(G57+J57)</f>
        <v>1740</v>
      </c>
    </row>
    <row r="64" spans="1:10" ht="15.75" thickBot="1" x14ac:dyDescent="0.3"/>
    <row r="65" spans="1:6" ht="49.5" x14ac:dyDescent="0.25">
      <c r="A65" s="24" t="s">
        <v>118</v>
      </c>
      <c r="B65" s="70" t="s">
        <v>120</v>
      </c>
      <c r="C65" s="70" t="s">
        <v>1</v>
      </c>
      <c r="D65" s="24" t="s">
        <v>121</v>
      </c>
      <c r="E65" s="70" t="s">
        <v>124</v>
      </c>
    </row>
    <row r="66" spans="1:6" ht="49.5" x14ac:dyDescent="0.25">
      <c r="A66" s="25" t="s">
        <v>119</v>
      </c>
      <c r="B66" s="74"/>
      <c r="C66" s="74"/>
      <c r="D66" s="25" t="s">
        <v>122</v>
      </c>
      <c r="E66" s="74"/>
    </row>
    <row r="67" spans="1:6" ht="50.25" thickBot="1" x14ac:dyDescent="0.3">
      <c r="A67" s="1"/>
      <c r="B67" s="78"/>
      <c r="C67" s="78"/>
      <c r="D67" s="27" t="s">
        <v>123</v>
      </c>
      <c r="E67" s="78"/>
    </row>
    <row r="68" spans="1:6" ht="17.25" thickBot="1" x14ac:dyDescent="0.3">
      <c r="A68" s="26"/>
      <c r="B68" s="36" t="s">
        <v>125</v>
      </c>
      <c r="C68" s="27">
        <v>15</v>
      </c>
      <c r="D68" s="194">
        <f>SUM(D70:D73)</f>
        <v>15</v>
      </c>
      <c r="E68" s="27"/>
    </row>
    <row r="69" spans="1:6" ht="17.25" thickBot="1" x14ac:dyDescent="0.3">
      <c r="A69" s="79"/>
      <c r="B69" s="80"/>
      <c r="C69" s="68"/>
      <c r="D69" s="41"/>
      <c r="E69" s="68"/>
    </row>
    <row r="70" spans="1:6" ht="17.25" thickBot="1" x14ac:dyDescent="0.3">
      <c r="A70" s="5" t="s">
        <v>33</v>
      </c>
      <c r="B70" s="32" t="s">
        <v>34</v>
      </c>
      <c r="C70" s="5" t="s">
        <v>35</v>
      </c>
      <c r="D70" s="354">
        <v>4</v>
      </c>
      <c r="E70" s="5"/>
      <c r="F70">
        <v>1</v>
      </c>
    </row>
    <row r="71" spans="1:6" ht="50.25" thickBot="1" x14ac:dyDescent="0.3">
      <c r="A71" s="5" t="s">
        <v>354</v>
      </c>
      <c r="B71" s="7" t="s">
        <v>21</v>
      </c>
      <c r="C71" s="6" t="s">
        <v>22</v>
      </c>
      <c r="D71" s="354">
        <v>3</v>
      </c>
      <c r="E71" s="5"/>
      <c r="F71">
        <v>2</v>
      </c>
    </row>
    <row r="72" spans="1:6" ht="17.25" thickBot="1" x14ac:dyDescent="0.3">
      <c r="A72" s="5" t="s">
        <v>351</v>
      </c>
      <c r="B72" s="7" t="s">
        <v>12</v>
      </c>
      <c r="C72" s="6" t="s">
        <v>13</v>
      </c>
      <c r="D72" s="354">
        <v>5</v>
      </c>
      <c r="E72" s="5"/>
      <c r="F72">
        <v>3</v>
      </c>
    </row>
    <row r="73" spans="1:6" ht="33.75" thickBot="1" x14ac:dyDescent="0.3">
      <c r="A73" s="253" t="s">
        <v>361</v>
      </c>
      <c r="B73" s="346" t="s">
        <v>409</v>
      </c>
      <c r="C73" s="5" t="s">
        <v>43</v>
      </c>
      <c r="D73" s="354">
        <v>3</v>
      </c>
      <c r="E73" s="5"/>
      <c r="F73">
        <v>4</v>
      </c>
    </row>
    <row r="74" spans="1:6" ht="17.25" thickBot="1" x14ac:dyDescent="0.3">
      <c r="A74" s="26"/>
      <c r="B74" s="36" t="s">
        <v>127</v>
      </c>
      <c r="C74" s="27">
        <v>23</v>
      </c>
      <c r="D74" s="360">
        <f>D75+D86</f>
        <v>23</v>
      </c>
      <c r="E74" s="27"/>
    </row>
    <row r="75" spans="1:6" ht="17.25" thickBot="1" x14ac:dyDescent="0.3">
      <c r="A75" s="79"/>
      <c r="B75" s="80"/>
      <c r="C75" s="27">
        <v>19</v>
      </c>
      <c r="D75" s="360">
        <f>SUM(D76:D85)</f>
        <v>21</v>
      </c>
      <c r="E75" s="27"/>
    </row>
    <row r="76" spans="1:6" ht="33.75" thickBot="1" x14ac:dyDescent="0.3">
      <c r="A76" s="5" t="s">
        <v>353</v>
      </c>
      <c r="B76" s="7" t="s">
        <v>18</v>
      </c>
      <c r="C76" s="6" t="s">
        <v>19</v>
      </c>
      <c r="D76" s="354">
        <v>2</v>
      </c>
      <c r="E76" s="5"/>
      <c r="F76">
        <v>5</v>
      </c>
    </row>
    <row r="77" spans="1:6" ht="17.25" thickBot="1" x14ac:dyDescent="0.3">
      <c r="A77" s="5" t="s">
        <v>352</v>
      </c>
      <c r="B77" s="7" t="s">
        <v>15</v>
      </c>
      <c r="C77" s="6" t="s">
        <v>16</v>
      </c>
      <c r="D77" s="354">
        <v>2</v>
      </c>
      <c r="E77" s="5"/>
      <c r="F77">
        <v>6</v>
      </c>
    </row>
    <row r="78" spans="1:6" ht="17.25" thickBot="1" x14ac:dyDescent="0.3">
      <c r="A78" s="5" t="s">
        <v>355</v>
      </c>
      <c r="B78" s="7" t="s">
        <v>24</v>
      </c>
      <c r="C78" s="6" t="s">
        <v>22</v>
      </c>
      <c r="D78" s="354">
        <v>3</v>
      </c>
      <c r="E78" s="5"/>
      <c r="F78">
        <v>7</v>
      </c>
    </row>
    <row r="79" spans="1:6" ht="17.25" thickBot="1" x14ac:dyDescent="0.3">
      <c r="A79" s="5" t="s">
        <v>356</v>
      </c>
      <c r="B79" s="7" t="s">
        <v>357</v>
      </c>
      <c r="C79" s="6" t="s">
        <v>19</v>
      </c>
      <c r="D79" s="354">
        <v>2</v>
      </c>
      <c r="E79" s="5"/>
      <c r="F79">
        <v>8</v>
      </c>
    </row>
    <row r="80" spans="1:6" ht="17.25" thickBot="1" x14ac:dyDescent="0.3">
      <c r="A80" s="253" t="s">
        <v>359</v>
      </c>
      <c r="B80" s="257" t="s">
        <v>196</v>
      </c>
      <c r="C80" s="6" t="s">
        <v>38</v>
      </c>
      <c r="D80" s="354">
        <v>2</v>
      </c>
      <c r="E80" s="5"/>
      <c r="F80">
        <v>9</v>
      </c>
    </row>
    <row r="81" spans="1:6" ht="17.25" thickBot="1" x14ac:dyDescent="0.3">
      <c r="A81" s="253" t="s">
        <v>367</v>
      </c>
      <c r="B81" s="257" t="s">
        <v>47</v>
      </c>
      <c r="C81" s="6" t="s">
        <v>38</v>
      </c>
      <c r="D81" s="354">
        <v>2</v>
      </c>
      <c r="E81" s="5"/>
      <c r="F81">
        <v>10</v>
      </c>
    </row>
    <row r="82" spans="1:6" ht="17.25" thickBot="1" x14ac:dyDescent="0.3">
      <c r="A82" s="253" t="s">
        <v>370</v>
      </c>
      <c r="B82" s="32" t="s">
        <v>49</v>
      </c>
      <c r="C82" s="6" t="s">
        <v>38</v>
      </c>
      <c r="D82" s="354">
        <v>2</v>
      </c>
      <c r="E82" s="5"/>
      <c r="F82">
        <v>11</v>
      </c>
    </row>
    <row r="83" spans="1:6" ht="17.25" thickBot="1" x14ac:dyDescent="0.3">
      <c r="A83" s="253" t="s">
        <v>373</v>
      </c>
      <c r="B83" s="257" t="s">
        <v>51</v>
      </c>
      <c r="C83" s="6" t="s">
        <v>38</v>
      </c>
      <c r="D83" s="354">
        <v>2</v>
      </c>
      <c r="E83" s="5"/>
      <c r="F83">
        <v>12</v>
      </c>
    </row>
    <row r="84" spans="1:6" ht="17.25" thickBot="1" x14ac:dyDescent="0.3">
      <c r="A84" s="253" t="s">
        <v>376</v>
      </c>
      <c r="B84" s="257" t="s">
        <v>53</v>
      </c>
      <c r="C84" s="6" t="s">
        <v>38</v>
      </c>
      <c r="D84" s="354">
        <v>2</v>
      </c>
      <c r="E84" s="5"/>
      <c r="F84">
        <v>13</v>
      </c>
    </row>
    <row r="85" spans="1:6" ht="17.25" thickBot="1" x14ac:dyDescent="0.3">
      <c r="A85" s="5" t="s">
        <v>379</v>
      </c>
      <c r="B85" s="32" t="s">
        <v>380</v>
      </c>
      <c r="C85" s="6" t="s">
        <v>38</v>
      </c>
      <c r="D85" s="354">
        <v>2</v>
      </c>
      <c r="E85" s="5"/>
      <c r="F85">
        <v>14</v>
      </c>
    </row>
    <row r="86" spans="1:6" ht="17.25" thickBot="1" x14ac:dyDescent="0.3">
      <c r="A86" s="275"/>
      <c r="B86" s="274"/>
      <c r="C86" s="27">
        <v>2</v>
      </c>
      <c r="D86" s="354">
        <v>2</v>
      </c>
      <c r="E86" s="27"/>
    </row>
    <row r="87" spans="1:6" ht="33.75" thickBot="1" x14ac:dyDescent="0.3">
      <c r="A87" s="256" t="s">
        <v>399</v>
      </c>
      <c r="B87" s="32" t="s">
        <v>398</v>
      </c>
      <c r="C87" s="6" t="s">
        <v>38</v>
      </c>
      <c r="D87" s="354">
        <v>2</v>
      </c>
      <c r="E87" s="5"/>
      <c r="F87">
        <v>15</v>
      </c>
    </row>
    <row r="88" spans="1:6" ht="17.25" thickBot="1" x14ac:dyDescent="0.3">
      <c r="A88" s="5" t="s">
        <v>407</v>
      </c>
      <c r="B88" s="32" t="s">
        <v>406</v>
      </c>
      <c r="C88" s="5" t="s">
        <v>38</v>
      </c>
      <c r="D88" s="354">
        <v>2</v>
      </c>
      <c r="E88" s="5"/>
      <c r="F88">
        <v>16</v>
      </c>
    </row>
    <row r="89" spans="1:6" ht="33.75" thickBot="1" x14ac:dyDescent="0.3">
      <c r="A89" s="253" t="s">
        <v>453</v>
      </c>
      <c r="B89" s="32" t="s">
        <v>408</v>
      </c>
      <c r="C89" s="5" t="s">
        <v>38</v>
      </c>
      <c r="D89" s="354">
        <v>2</v>
      </c>
      <c r="E89" s="5"/>
      <c r="F89">
        <v>17</v>
      </c>
    </row>
    <row r="90" spans="1:6" ht="17.25" thickBot="1" x14ac:dyDescent="0.3">
      <c r="A90" s="26"/>
      <c r="B90" s="36" t="s">
        <v>129</v>
      </c>
      <c r="C90" s="27">
        <v>21</v>
      </c>
      <c r="D90" s="360">
        <f>D91+D102</f>
        <v>21</v>
      </c>
      <c r="E90" s="27"/>
    </row>
    <row r="91" spans="1:6" ht="17.25" thickBot="1" x14ac:dyDescent="0.3">
      <c r="A91" s="79"/>
      <c r="B91" s="80"/>
      <c r="C91" s="27">
        <v>19</v>
      </c>
      <c r="D91" s="360">
        <f>SUM(D92:D101)</f>
        <v>19</v>
      </c>
      <c r="E91" s="68"/>
    </row>
    <row r="92" spans="1:6" ht="17.25" thickBot="1" x14ac:dyDescent="0.3">
      <c r="A92" s="5" t="s">
        <v>358</v>
      </c>
      <c r="B92" s="7" t="s">
        <v>250</v>
      </c>
      <c r="C92" s="6" t="s">
        <v>19</v>
      </c>
      <c r="D92" s="354">
        <v>2</v>
      </c>
      <c r="E92" s="5"/>
      <c r="F92">
        <v>18</v>
      </c>
    </row>
    <row r="93" spans="1:6" ht="17.25" thickBot="1" x14ac:dyDescent="0.3">
      <c r="A93" s="197" t="s">
        <v>360</v>
      </c>
      <c r="B93" s="32" t="s">
        <v>203</v>
      </c>
      <c r="C93" s="6" t="s">
        <v>38</v>
      </c>
      <c r="D93" s="354">
        <v>2</v>
      </c>
      <c r="E93" s="5"/>
      <c r="F93">
        <v>19</v>
      </c>
    </row>
    <row r="94" spans="1:6" ht="17.25" thickBot="1" x14ac:dyDescent="0.3">
      <c r="A94" s="5" t="s">
        <v>368</v>
      </c>
      <c r="B94" s="32" t="s">
        <v>55</v>
      </c>
      <c r="C94" s="6" t="s">
        <v>38</v>
      </c>
      <c r="D94" s="354">
        <v>2</v>
      </c>
      <c r="E94" s="5"/>
      <c r="F94">
        <v>20</v>
      </c>
    </row>
    <row r="95" spans="1:6" ht="17.25" thickBot="1" x14ac:dyDescent="0.3">
      <c r="A95" s="5" t="s">
        <v>371</v>
      </c>
      <c r="B95" s="32" t="s">
        <v>57</v>
      </c>
      <c r="C95" s="6" t="s">
        <v>38</v>
      </c>
      <c r="D95" s="354">
        <v>2</v>
      </c>
      <c r="E95" s="5"/>
      <c r="F95">
        <v>21</v>
      </c>
    </row>
    <row r="96" spans="1:6" ht="17.25" thickBot="1" x14ac:dyDescent="0.3">
      <c r="A96" s="5" t="s">
        <v>374</v>
      </c>
      <c r="B96" s="32" t="s">
        <v>59</v>
      </c>
      <c r="C96" s="6" t="s">
        <v>38</v>
      </c>
      <c r="D96" s="354">
        <v>2</v>
      </c>
      <c r="E96" s="5"/>
      <c r="F96">
        <v>22</v>
      </c>
    </row>
    <row r="97" spans="1:6" ht="17.25" thickBot="1" x14ac:dyDescent="0.3">
      <c r="A97" s="5" t="s">
        <v>377</v>
      </c>
      <c r="B97" s="32" t="s">
        <v>61</v>
      </c>
      <c r="C97" s="6" t="s">
        <v>38</v>
      </c>
      <c r="D97" s="354">
        <v>2</v>
      </c>
      <c r="E97" s="5"/>
      <c r="F97">
        <v>23</v>
      </c>
    </row>
    <row r="98" spans="1:6" ht="17.25" thickBot="1" x14ac:dyDescent="0.3">
      <c r="A98" s="5" t="s">
        <v>365</v>
      </c>
      <c r="B98" s="32" t="s">
        <v>412</v>
      </c>
      <c r="C98" s="6" t="s">
        <v>16</v>
      </c>
      <c r="D98" s="354">
        <v>2</v>
      </c>
      <c r="E98" s="5"/>
      <c r="F98">
        <v>24</v>
      </c>
    </row>
    <row r="99" spans="1:6" ht="17.25" thickBot="1" x14ac:dyDescent="0.3">
      <c r="A99" s="5" t="s">
        <v>363</v>
      </c>
      <c r="B99" s="32" t="s">
        <v>413</v>
      </c>
      <c r="C99" s="6" t="s">
        <v>16</v>
      </c>
      <c r="D99" s="354">
        <v>2</v>
      </c>
      <c r="E99" s="5"/>
      <c r="F99">
        <v>25</v>
      </c>
    </row>
    <row r="100" spans="1:6" ht="17.25" thickBot="1" x14ac:dyDescent="0.3">
      <c r="A100" s="5" t="s">
        <v>381</v>
      </c>
      <c r="B100" s="32" t="s">
        <v>382</v>
      </c>
      <c r="C100" s="6" t="s">
        <v>38</v>
      </c>
      <c r="D100" s="354">
        <v>2</v>
      </c>
      <c r="E100" s="5"/>
      <c r="F100">
        <v>26</v>
      </c>
    </row>
    <row r="101" spans="1:6" ht="33.75" thickBot="1" x14ac:dyDescent="0.3">
      <c r="A101" s="253" t="s">
        <v>385</v>
      </c>
      <c r="B101" s="272" t="s">
        <v>386</v>
      </c>
      <c r="C101" s="5" t="s">
        <v>82</v>
      </c>
      <c r="D101" s="354">
        <v>1</v>
      </c>
      <c r="E101" s="5"/>
      <c r="F101">
        <v>27</v>
      </c>
    </row>
    <row r="102" spans="1:6" ht="17.25" thickBot="1" x14ac:dyDescent="0.3">
      <c r="A102" s="275"/>
      <c r="B102" s="274"/>
      <c r="C102" s="68">
        <v>2</v>
      </c>
      <c r="D102" s="354">
        <v>2</v>
      </c>
      <c r="E102" s="68"/>
    </row>
    <row r="103" spans="1:6" ht="17.25" thickBot="1" x14ac:dyDescent="0.3">
      <c r="A103" s="256" t="s">
        <v>403</v>
      </c>
      <c r="B103" s="32" t="s">
        <v>402</v>
      </c>
      <c r="C103" s="5" t="s">
        <v>38</v>
      </c>
      <c r="D103" s="354">
        <v>2</v>
      </c>
      <c r="E103" s="5"/>
      <c r="F103">
        <v>28</v>
      </c>
    </row>
    <row r="104" spans="1:6" ht="33.75" thickBot="1" x14ac:dyDescent="0.3">
      <c r="A104" s="5" t="s">
        <v>454</v>
      </c>
      <c r="B104" s="32" t="s">
        <v>455</v>
      </c>
      <c r="C104" s="5" t="s">
        <v>38</v>
      </c>
      <c r="D104" s="354">
        <v>2</v>
      </c>
      <c r="E104" s="5"/>
      <c r="F104">
        <v>29</v>
      </c>
    </row>
    <row r="105" spans="1:6" ht="17.25" thickBot="1" x14ac:dyDescent="0.3">
      <c r="A105" s="26"/>
      <c r="B105" s="36" t="s">
        <v>130</v>
      </c>
      <c r="C105" s="27">
        <v>21</v>
      </c>
      <c r="D105" s="360">
        <f>D106+D117</f>
        <v>47</v>
      </c>
      <c r="E105" s="27"/>
    </row>
    <row r="106" spans="1:6" ht="17.25" thickBot="1" x14ac:dyDescent="0.3">
      <c r="A106" s="79"/>
      <c r="B106" s="80"/>
      <c r="C106" s="68">
        <v>17</v>
      </c>
      <c r="D106" s="360">
        <f>SUM(D107:D116)</f>
        <v>43</v>
      </c>
      <c r="E106" s="68"/>
    </row>
    <row r="107" spans="1:6" ht="17.25" thickBot="1" x14ac:dyDescent="0.3">
      <c r="A107" s="253" t="s">
        <v>369</v>
      </c>
      <c r="B107" s="32" t="s">
        <v>63</v>
      </c>
      <c r="C107" s="6" t="s">
        <v>38</v>
      </c>
      <c r="D107" s="354">
        <v>2</v>
      </c>
      <c r="E107" s="41"/>
      <c r="F107">
        <v>30</v>
      </c>
    </row>
    <row r="108" spans="1:6" ht="17.25" thickBot="1" x14ac:dyDescent="0.3">
      <c r="A108" s="253" t="s">
        <v>372</v>
      </c>
      <c r="B108" s="32" t="s">
        <v>65</v>
      </c>
      <c r="C108" s="6" t="s">
        <v>38</v>
      </c>
      <c r="D108" s="354">
        <v>2</v>
      </c>
      <c r="E108" s="69"/>
      <c r="F108">
        <v>31</v>
      </c>
    </row>
    <row r="109" spans="1:6" ht="17.25" thickBot="1" x14ac:dyDescent="0.3">
      <c r="A109" s="253" t="s">
        <v>375</v>
      </c>
      <c r="B109" s="32" t="s">
        <v>67</v>
      </c>
      <c r="C109" s="6" t="s">
        <v>38</v>
      </c>
      <c r="D109" s="354">
        <v>2</v>
      </c>
      <c r="E109" s="5"/>
      <c r="F109">
        <v>32</v>
      </c>
    </row>
    <row r="110" spans="1:6" ht="17.25" thickBot="1" x14ac:dyDescent="0.3">
      <c r="A110" s="253" t="s">
        <v>378</v>
      </c>
      <c r="B110" s="32" t="s">
        <v>69</v>
      </c>
      <c r="C110" s="6" t="s">
        <v>38</v>
      </c>
      <c r="D110" s="354">
        <v>2</v>
      </c>
      <c r="E110" s="5"/>
      <c r="F110">
        <v>33</v>
      </c>
    </row>
    <row r="111" spans="1:6" ht="33.75" thickBot="1" x14ac:dyDescent="0.3">
      <c r="A111" s="253" t="s">
        <v>383</v>
      </c>
      <c r="B111" s="32" t="s">
        <v>384</v>
      </c>
      <c r="C111" s="6" t="s">
        <v>38</v>
      </c>
      <c r="D111" s="354">
        <v>2</v>
      </c>
      <c r="E111" s="5"/>
      <c r="F111">
        <v>34</v>
      </c>
    </row>
    <row r="112" spans="1:6" ht="33.75" thickBot="1" x14ac:dyDescent="0.3">
      <c r="A112" s="253" t="s">
        <v>387</v>
      </c>
      <c r="B112" s="272" t="s">
        <v>388</v>
      </c>
      <c r="C112" s="5" t="s">
        <v>82</v>
      </c>
      <c r="D112" s="354">
        <v>1</v>
      </c>
      <c r="E112" s="5"/>
      <c r="F112">
        <v>35</v>
      </c>
    </row>
    <row r="113" spans="1:6" ht="50.25" thickBot="1" x14ac:dyDescent="0.3">
      <c r="A113" s="5" t="s">
        <v>389</v>
      </c>
      <c r="B113" s="32" t="s">
        <v>390</v>
      </c>
      <c r="C113" s="5" t="s">
        <v>451</v>
      </c>
      <c r="D113" s="354">
        <v>6</v>
      </c>
      <c r="E113" s="5"/>
      <c r="F113">
        <v>36</v>
      </c>
    </row>
    <row r="114" spans="1:6" ht="50.25" thickBot="1" x14ac:dyDescent="0.3">
      <c r="A114" s="5" t="s">
        <v>392</v>
      </c>
      <c r="B114" s="32" t="s">
        <v>393</v>
      </c>
      <c r="C114" s="5" t="s">
        <v>444</v>
      </c>
      <c r="D114" s="354">
        <v>10</v>
      </c>
      <c r="E114" s="5"/>
      <c r="F114">
        <v>37</v>
      </c>
    </row>
    <row r="115" spans="1:6" ht="50.25" thickBot="1" x14ac:dyDescent="0.3">
      <c r="A115" s="5" t="s">
        <v>395</v>
      </c>
      <c r="B115" s="32" t="s">
        <v>452</v>
      </c>
      <c r="C115" s="5" t="s">
        <v>394</v>
      </c>
      <c r="D115" s="354">
        <v>10</v>
      </c>
      <c r="E115" s="5"/>
      <c r="F115">
        <v>38</v>
      </c>
    </row>
    <row r="116" spans="1:6" ht="33.75" thickBot="1" x14ac:dyDescent="0.3">
      <c r="A116" s="5" t="s">
        <v>397</v>
      </c>
      <c r="B116" s="32" t="s">
        <v>89</v>
      </c>
      <c r="C116" s="5" t="s">
        <v>90</v>
      </c>
      <c r="D116" s="354">
        <v>6</v>
      </c>
      <c r="E116" s="5"/>
      <c r="F116">
        <v>39</v>
      </c>
    </row>
    <row r="117" spans="1:6" ht="17.25" thickBot="1" x14ac:dyDescent="0.3">
      <c r="A117" s="275"/>
      <c r="B117" s="274"/>
      <c r="C117" s="68">
        <v>4</v>
      </c>
      <c r="D117" s="354">
        <v>4</v>
      </c>
      <c r="E117" s="68"/>
    </row>
    <row r="118" spans="1:6" ht="33.75" thickBot="1" x14ac:dyDescent="0.3">
      <c r="A118" s="256" t="s">
        <v>405</v>
      </c>
      <c r="B118" s="32" t="s">
        <v>404</v>
      </c>
      <c r="C118" s="5" t="s">
        <v>38</v>
      </c>
      <c r="D118" s="354">
        <v>2</v>
      </c>
      <c r="E118" s="5"/>
      <c r="F118">
        <v>40</v>
      </c>
    </row>
    <row r="119" spans="1:6" ht="33.75" thickBot="1" x14ac:dyDescent="0.3">
      <c r="A119" s="256" t="s">
        <v>401</v>
      </c>
      <c r="B119" s="32" t="s">
        <v>400</v>
      </c>
      <c r="C119" s="5" t="s">
        <v>38</v>
      </c>
      <c r="D119" s="354">
        <v>2</v>
      </c>
      <c r="E119" s="5"/>
      <c r="F119">
        <v>41</v>
      </c>
    </row>
    <row r="120" spans="1:6" ht="33.75" thickBot="1" x14ac:dyDescent="0.3">
      <c r="A120" s="5" t="s">
        <v>456</v>
      </c>
      <c r="B120" s="32" t="s">
        <v>457</v>
      </c>
      <c r="C120" s="5" t="s">
        <v>38</v>
      </c>
      <c r="D120" s="354">
        <v>2</v>
      </c>
      <c r="E120" s="5"/>
      <c r="F120">
        <v>42</v>
      </c>
    </row>
    <row r="121" spans="1:6" ht="17.25" thickBot="1" x14ac:dyDescent="0.3">
      <c r="A121" s="71" t="s">
        <v>113</v>
      </c>
      <c r="B121" s="72"/>
      <c r="C121" s="81"/>
      <c r="D121" s="361">
        <f>D68+D74+D90+D105</f>
        <v>106</v>
      </c>
      <c r="E121" s="67"/>
      <c r="F121" s="27"/>
    </row>
  </sheetData>
  <conditionalFormatting sqref="A6:A55">
    <cfRule type="duplicateValues" dxfId="22" priority="23"/>
  </conditionalFormatting>
  <conditionalFormatting sqref="B6:B55">
    <cfRule type="duplicateValues" dxfId="21" priority="22"/>
  </conditionalFormatting>
  <conditionalFormatting sqref="A65:A120">
    <cfRule type="duplicateValues" dxfId="20" priority="21"/>
  </conditionalFormatting>
  <conditionalFormatting sqref="B70:B120">
    <cfRule type="duplicateValues" dxfId="19" priority="20"/>
  </conditionalFormatting>
  <conditionalFormatting sqref="A1:A121">
    <cfRule type="duplicateValues" dxfId="18" priority="19"/>
  </conditionalFormatting>
  <conditionalFormatting sqref="B1:B121">
    <cfRule type="duplicateValues" dxfId="17" priority="18"/>
  </conditionalFormatting>
  <conditionalFormatting sqref="B85">
    <cfRule type="duplicateValues" dxfId="16" priority="17"/>
  </conditionalFormatting>
  <conditionalFormatting sqref="B100">
    <cfRule type="duplicateValues" dxfId="15" priority="16"/>
  </conditionalFormatting>
  <conditionalFormatting sqref="B20">
    <cfRule type="duplicateValues" dxfId="14" priority="15"/>
  </conditionalFormatting>
  <conditionalFormatting sqref="A6:B55">
    <cfRule type="duplicateValues" dxfId="13" priority="13"/>
    <cfRule type="duplicateValues" dxfId="12" priority="14"/>
  </conditionalFormatting>
  <conditionalFormatting sqref="A118">
    <cfRule type="duplicateValues" dxfId="11" priority="12"/>
  </conditionalFormatting>
  <conditionalFormatting sqref="A118">
    <cfRule type="duplicateValues" dxfId="10" priority="10"/>
    <cfRule type="duplicateValues" dxfId="9" priority="11"/>
  </conditionalFormatting>
  <conditionalFormatting sqref="A103">
    <cfRule type="duplicateValues" dxfId="8" priority="9"/>
  </conditionalFormatting>
  <conditionalFormatting sqref="A103">
    <cfRule type="duplicateValues" dxfId="7" priority="7"/>
    <cfRule type="duplicateValues" dxfId="6" priority="8"/>
  </conditionalFormatting>
  <conditionalFormatting sqref="A119">
    <cfRule type="duplicateValues" dxfId="5" priority="6"/>
  </conditionalFormatting>
  <conditionalFormatting sqref="A119">
    <cfRule type="duplicateValues" dxfId="4" priority="4"/>
    <cfRule type="duplicateValues" dxfId="3" priority="5"/>
  </conditionalFormatting>
  <conditionalFormatting sqref="A87">
    <cfRule type="duplicateValues" dxfId="2" priority="3"/>
  </conditionalFormatting>
  <conditionalFormatting sqref="A87">
    <cfRule type="duplicateValues" dxfId="1" priority="1"/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C2-ANH VĂN</vt:lpstr>
      <vt:lpstr>C2-HÀN</vt:lpstr>
      <vt:lpstr>C2-T.NHẬT</vt:lpstr>
      <vt:lpstr>T. ANH-T4</vt:lpstr>
      <vt:lpstr>T.NHẬT-C1</vt:lpstr>
      <vt:lpstr>T.NHẬT-T4</vt:lpstr>
      <vt:lpstr>T.ANH-C7</vt:lpstr>
      <vt:lpstr>T.HÀN -T4</vt:lpstr>
      <vt:lpstr>T. HÀN-C1</vt:lpstr>
      <vt:lpstr>c1-han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2024-05-25T02:41:46Z</dcterms:created>
  <dcterms:modified xsi:type="dcterms:W3CDTF">2024-08-10T04:21:06Z</dcterms:modified>
</cp:coreProperties>
</file>