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UYỂN SINH - ĐÀO TẠO\KẾ HOẠCH\2024 - 2025\Thoi khoa bieu HKI\"/>
    </mc:Choice>
  </mc:AlternateContent>
  <bookViews>
    <workbookView xWindow="0" yWindow="0" windowWidth="28800" windowHeight="11400"/>
  </bookViews>
  <sheets>
    <sheet name="Khoa Co khi" sheetId="1" r:id="rId1"/>
    <sheet name="Khoa CNTT" sheetId="2" r:id="rId2"/>
    <sheet name="Khoa Dien - Dien tu" sheetId="3" r:id="rId3"/>
    <sheet name="Khoa Dong luc" sheetId="4" r:id="rId4"/>
    <sheet name="Khoa Du lich - Khach san" sheetId="5" r:id="rId5"/>
    <sheet name="Kinh te" sheetId="7" r:id="rId6"/>
    <sheet name="Khoa may -TT" sheetId="9" r:id="rId7"/>
    <sheet name="Khoa Ngoai Ngu" sheetId="10" r:id="rId8"/>
    <sheet name="Nhiet - Lanh" sheetId="11" r:id="rId9"/>
    <sheet name="Xay dung" sheetId="12" r:id="rId10"/>
    <sheet name="Khoa KHCB" sheetId="6" r:id="rId11"/>
    <sheet name="Khoa LLCT" sheetId="8" r:id="rId12"/>
  </sheets>
  <definedNames>
    <definedName name="_xlnm.Print_Area" localSheetId="1">'Khoa CNTT'!$A$1:$I$32</definedName>
    <definedName name="_xlnm.Print_Area" localSheetId="0">'Khoa Co khi'!$A$1:$I$24</definedName>
    <definedName name="_xlnm.Print_Area" localSheetId="2">'Khoa Dien - Dien tu'!$A$1:$I$26</definedName>
    <definedName name="_xlnm.Print_Area" localSheetId="3">'Khoa Dong luc'!$A$1:$I$19</definedName>
    <definedName name="_xlnm.Print_Area" localSheetId="4">'Khoa Du lich - Khach san'!$A$1:$I$36</definedName>
    <definedName name="_xlnm.Print_Area" localSheetId="10">'Khoa KHCB'!$A$1:$I$16</definedName>
    <definedName name="_xlnm.Print_Area" localSheetId="11">'Khoa LLCT'!$A$1:$I$17</definedName>
    <definedName name="_xlnm.Print_Area" localSheetId="6">'Khoa may -TT'!$A$1:$I$20</definedName>
    <definedName name="_xlnm.Print_Area" localSheetId="7">'Khoa Ngoai Ngu'!$A$1:$I$29</definedName>
    <definedName name="_xlnm.Print_Area" localSheetId="5">'Kinh te'!$A$1:$I$31</definedName>
    <definedName name="_xlnm.Print_Area" localSheetId="8">'Nhiet - Lanh'!$A$1:$I$21</definedName>
    <definedName name="_xlnm.Print_Area" localSheetId="9">'Xay dung'!$A$1:$I$21</definedName>
  </definedNames>
  <calcPr calcId="162913"/>
</workbook>
</file>

<file path=xl/calcChain.xml><?xml version="1.0" encoding="utf-8"?>
<calcChain xmlns="http://schemas.openxmlformats.org/spreadsheetml/2006/main">
  <c r="H11" i="8" l="1"/>
  <c r="H12" i="8" s="1"/>
  <c r="H10" i="8"/>
  <c r="G11" i="8"/>
  <c r="G10" i="8"/>
  <c r="H10" i="6"/>
  <c r="H21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10" i="7"/>
  <c r="H16" i="7"/>
  <c r="H13" i="7"/>
  <c r="H16" i="12"/>
  <c r="F16" i="12"/>
  <c r="H15" i="11"/>
  <c r="H14" i="11"/>
  <c r="H13" i="11"/>
  <c r="H11" i="11"/>
  <c r="H10" i="11"/>
  <c r="G11" i="11"/>
  <c r="G12" i="11"/>
  <c r="G13" i="11"/>
  <c r="G14" i="11"/>
  <c r="G15" i="11"/>
  <c r="G10" i="11"/>
  <c r="G13" i="10"/>
  <c r="G14" i="10"/>
  <c r="G15" i="10"/>
  <c r="G16" i="10"/>
  <c r="G17" i="10"/>
  <c r="G18" i="10"/>
  <c r="G19" i="10"/>
  <c r="G20" i="10"/>
  <c r="G21" i="10"/>
  <c r="G22" i="10"/>
  <c r="G23" i="10"/>
  <c r="G11" i="10"/>
  <c r="G12" i="10"/>
  <c r="G10" i="10"/>
  <c r="G13" i="9"/>
  <c r="G11" i="9"/>
  <c r="G12" i="9"/>
  <c r="G14" i="9"/>
  <c r="G10" i="9"/>
  <c r="H24" i="5"/>
  <c r="H20" i="5"/>
  <c r="H10" i="5"/>
  <c r="H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11" i="5"/>
  <c r="G10" i="5"/>
  <c r="H18" i="3"/>
  <c r="H16" i="3"/>
  <c r="G17" i="3"/>
  <c r="G18" i="3"/>
  <c r="G19" i="3"/>
  <c r="G20" i="3"/>
  <c r="G16" i="3"/>
  <c r="G15" i="3"/>
  <c r="G13" i="3"/>
  <c r="G14" i="3"/>
  <c r="G11" i="3"/>
  <c r="G12" i="3"/>
  <c r="G10" i="3"/>
  <c r="H15" i="3"/>
  <c r="H13" i="3"/>
  <c r="H22" i="2"/>
  <c r="H20" i="2"/>
  <c r="H19" i="2"/>
  <c r="H13" i="2"/>
  <c r="H12" i="2"/>
  <c r="H18" i="1"/>
  <c r="H16" i="1"/>
  <c r="H15" i="1"/>
  <c r="H13" i="1"/>
  <c r="H11" i="1"/>
  <c r="H10" i="1"/>
  <c r="F12" i="8" l="1"/>
  <c r="F16" i="11"/>
  <c r="F15" i="9"/>
  <c r="H16" i="11"/>
  <c r="H24" i="10"/>
  <c r="F24" i="10"/>
  <c r="H15" i="9"/>
  <c r="H26" i="7"/>
  <c r="F26" i="7"/>
  <c r="H11" i="6"/>
  <c r="F11" i="6"/>
  <c r="H31" i="5"/>
  <c r="F31" i="5"/>
  <c r="H14" i="4"/>
  <c r="F14" i="4"/>
  <c r="H21" i="3"/>
  <c r="F21" i="3"/>
  <c r="H27" i="2"/>
  <c r="F27" i="2"/>
  <c r="H19" i="1"/>
  <c r="F19" i="1"/>
</calcChain>
</file>

<file path=xl/sharedStrings.xml><?xml version="1.0" encoding="utf-8"?>
<sst xmlns="http://schemas.openxmlformats.org/spreadsheetml/2006/main" count="436" uniqueCount="196">
  <si>
    <t>STT</t>
  </si>
  <si>
    <t>Lớp</t>
  </si>
  <si>
    <t>Tổng lớp</t>
  </si>
  <si>
    <t>Số lớp</t>
  </si>
  <si>
    <t>Học phần</t>
  </si>
  <si>
    <t>Khối lượng giảng dạy</t>
  </si>
  <si>
    <t>TỔNG SỐ TIẾT</t>
  </si>
  <si>
    <t xml:space="preserve">TỔNG CỘNG KHỐI LƯỢNG : </t>
  </si>
  <si>
    <t>Ghi chú</t>
  </si>
  <si>
    <t>Khóa học</t>
  </si>
  <si>
    <t>TC/LỚP/HK</t>
  </si>
  <si>
    <t>TỔNG TC</t>
  </si>
  <si>
    <t>KẾ HOẠCH PHÂN CÔNG KHỐI LƯỢNG GIẢNG DẠY HỌC KỲ 1  - NĂM HỌC 2024-2025</t>
  </si>
  <si>
    <t>Khoa Cơ khí</t>
  </si>
  <si>
    <t>1 Cơ điện tử</t>
  </si>
  <si>
    <t>4 Công nghệ ô tô</t>
  </si>
  <si>
    <t>An toàn lao động</t>
  </si>
  <si>
    <t>Dung sai - Kỹ thuật đo</t>
  </si>
  <si>
    <t>Nguyên lý - Chi tiết máy</t>
  </si>
  <si>
    <t>Thực hành Hàn</t>
  </si>
  <si>
    <t>Thực hành Nguội</t>
  </si>
  <si>
    <t>Vật liệu học</t>
  </si>
  <si>
    <t>Vẽ kỹ thuật</t>
  </si>
  <si>
    <t>Khoa Công nghệ Thông tin</t>
  </si>
  <si>
    <t>1 Công nghệ kỹ thuật phần cứng máy tính, 1 Đồ họa đa phương tiện</t>
  </si>
  <si>
    <t>1 Công nghệ kỹ thuật phần cứng máy tính</t>
  </si>
  <si>
    <t>1 Đồ họa đa phương tiện, 2 Thiết kế đồ họa</t>
  </si>
  <si>
    <t>2 Thiết kế đồ họa</t>
  </si>
  <si>
    <t>2 Thiết kế đồ họa, 1 Đồ họa đa phương tiện</t>
  </si>
  <si>
    <t>2 Lập trình máy tính, 1 Thiết kế trang Web, 1 Tin học ứng dụng</t>
  </si>
  <si>
    <t>1 Tin học ứng dụng</t>
  </si>
  <si>
    <t>2 Lập trình máy tính, 1 Thiết kế trang Web</t>
  </si>
  <si>
    <t>1 Đồ họa đa phương tiện</t>
  </si>
  <si>
    <t>Cơ sở dữ liệu</t>
  </si>
  <si>
    <t>Điện tử cơ bản</t>
  </si>
  <si>
    <t>Kỹ thuật lập trình</t>
  </si>
  <si>
    <t>Mạng máy tính và quản trị mạng</t>
  </si>
  <si>
    <t>Mỹ thuật cơ bản</t>
  </si>
  <si>
    <t>Nghệ thuật chữ</t>
  </si>
  <si>
    <t>Nghệ thuật trang trí</t>
  </si>
  <si>
    <t>Phần cứng và mạng máy tính</t>
  </si>
  <si>
    <t>Thiết kế và Xử lý ảnh với Photoshop</t>
  </si>
  <si>
    <t>Thực hành Kỹ thuật lập trình</t>
  </si>
  <si>
    <t>Thực hành Mạng máy tính và quản trị mạng</t>
  </si>
  <si>
    <t>Thực hành Phần cứng và mạng máy tính</t>
  </si>
  <si>
    <t>Tin học</t>
  </si>
  <si>
    <t>Xây dựng giao diện Web</t>
  </si>
  <si>
    <t>Xử lý âm thanh</t>
  </si>
  <si>
    <t>Xử lý ảnh cơ bản</t>
  </si>
  <si>
    <t>Ý tưởng sáng tạo</t>
  </si>
  <si>
    <t>Khoa Điện - Điện tử</t>
  </si>
  <si>
    <t>1 Điện tử công nghiệp, 1 Công nghệ kỹ thuật điện, điện tử</t>
  </si>
  <si>
    <t>1 Điện công nghiệp</t>
  </si>
  <si>
    <t>1 Công nghệ kỹ thuật điện, điện tử, 1 Điện công nghiệp</t>
  </si>
  <si>
    <t>1 Điện công nghiệp, 1 Điện tử công nghiệp</t>
  </si>
  <si>
    <t>1 Công nghệ kỹ thuật điều khiển tự động, 1 Điện tử công nghiệp</t>
  </si>
  <si>
    <t>1 Công nghệ kỹ thuật điện, điện tử</t>
  </si>
  <si>
    <t>An toàn điện</t>
  </si>
  <si>
    <t>Cung cấp điện</t>
  </si>
  <si>
    <t>Khí cụ điện</t>
  </si>
  <si>
    <t>Mạch điện</t>
  </si>
  <si>
    <t>Thực hành Điện cơ bản</t>
  </si>
  <si>
    <t>Thực hành điện tử cơ bản</t>
  </si>
  <si>
    <t>Thực hành Đo lường và cảm biến</t>
  </si>
  <si>
    <t>Thực hành Trang bị điện</t>
  </si>
  <si>
    <t>Trang bị điện</t>
  </si>
  <si>
    <t>Khoa Động lực</t>
  </si>
  <si>
    <t>Điện kỹ thuật</t>
  </si>
  <si>
    <t>Động cơ đốt trong</t>
  </si>
  <si>
    <t>Thực hành Động cơ cơ bản</t>
  </si>
  <si>
    <t>Khoa Du lịch - Khách sạn</t>
  </si>
  <si>
    <t>1 Quản trị lữ hành, 1 Quản trị du lịch MICE</t>
  </si>
  <si>
    <t>1 Quản trị du lịch MICE, 1 Quản trị khách sạn, 1 Nghiệp vụ nhà hàng, 1 Quản trị lữ hành</t>
  </si>
  <si>
    <t>1 Nghiệp vụ nhà hàng</t>
  </si>
  <si>
    <t>1 Quản trị khách sạn</t>
  </si>
  <si>
    <t>1 Quản trị du lịch MICE</t>
  </si>
  <si>
    <t>1 Quản trị du lịch MICE, 1 Quản trị lữ hành</t>
  </si>
  <si>
    <t>1 Quản trị lữ hành</t>
  </si>
  <si>
    <t>Địa lý và tài nguyên du lịch Việt Nam</t>
  </si>
  <si>
    <t>Giao tiếp trong du lịch</t>
  </si>
  <si>
    <t>Marketing du lịch</t>
  </si>
  <si>
    <t>Nghiệp vụ chế biến bánh tráng miệng</t>
  </si>
  <si>
    <t>Nghiệp vụ chế biến bánh Việt Nam</t>
  </si>
  <si>
    <t>Nghiệp vụ chế biến món ăn</t>
  </si>
  <si>
    <t>Nghiệp vụ nhà hàng</t>
  </si>
  <si>
    <t>Nghiệp vụ tổ chức hội họp, hội nghị, hội thảo</t>
  </si>
  <si>
    <t>Quản trị các dịch vụ giải trí</t>
  </si>
  <si>
    <t>Quản trị tiệc</t>
  </si>
  <si>
    <t>Tâm lý khách hàng</t>
  </si>
  <si>
    <t>Thống kê du lịch</t>
  </si>
  <si>
    <t>Thương phẩm và an toàn thực phẩm</t>
  </si>
  <si>
    <t>Tổng quan bếp bánh</t>
  </si>
  <si>
    <t>Tổng quan du lịch</t>
  </si>
  <si>
    <t>Tuyến điểm du lịch Việt Nam</t>
  </si>
  <si>
    <t>Ứng dụng công nghệ thông tin trong du lịch</t>
  </si>
  <si>
    <t>Văn hóa ẩm thực</t>
  </si>
  <si>
    <t>Văn hóa Việt Nam</t>
  </si>
  <si>
    <t>Xây dựng thực đơn</t>
  </si>
  <si>
    <t>Khoa Khoa học cơ bản</t>
  </si>
  <si>
    <t>Giáo dục thể chất</t>
  </si>
  <si>
    <t>Khoa Kinh tế</t>
  </si>
  <si>
    <t>1 Logistics</t>
  </si>
  <si>
    <t>1 Kế toán doanh nghiệp</t>
  </si>
  <si>
    <t>1 Thương mại điện tử</t>
  </si>
  <si>
    <t>1 Quản trị doanh nghiệp vừa và nhỏ</t>
  </si>
  <si>
    <t>Bảo hiểm vận tải</t>
  </si>
  <si>
    <t>Chứng từ kế toán</t>
  </si>
  <si>
    <t>Hành vi tổ chức</t>
  </si>
  <si>
    <t>Kinh tế vi mô</t>
  </si>
  <si>
    <t>Kỹ thuật xếp dỡ và đóng gói</t>
  </si>
  <si>
    <t>Logistics cơ bản</t>
  </si>
  <si>
    <t>Marketing căn bản</t>
  </si>
  <si>
    <t>Marketing dịch vụ Logistics</t>
  </si>
  <si>
    <t>Nguyên lý kế toán</t>
  </si>
  <si>
    <t>Nhập môn Thương mại điện tử</t>
  </si>
  <si>
    <t>Pháp luật thương mại điện tử</t>
  </si>
  <si>
    <t>Quản trị học</t>
  </si>
  <si>
    <t>Quản trị tác nghiệp</t>
  </si>
  <si>
    <t>Quản trị tài nguyên nhân sự</t>
  </si>
  <si>
    <t>Quản trị văn phòng</t>
  </si>
  <si>
    <t>Thuế</t>
  </si>
  <si>
    <t>Khoa Lý luận Chính trị</t>
  </si>
  <si>
    <t>Giáo dục Chính trị</t>
  </si>
  <si>
    <t>Pháp luật</t>
  </si>
  <si>
    <t>Khoa May - Thời trang</t>
  </si>
  <si>
    <t>1 May thời trang</t>
  </si>
  <si>
    <t>Mỹ thuật trang phục</t>
  </si>
  <si>
    <t>Nguyên phụ liệu dệt may thời trang</t>
  </si>
  <si>
    <t>Thiết kế mẫu trên máy tính</t>
  </si>
  <si>
    <t>Thực hành Công nghệ may cơ bản</t>
  </si>
  <si>
    <t>Thực hành sửa chữa thiết bị và bảo trì may công nghiệp</t>
  </si>
  <si>
    <t>Khoa Ngoại ngữ</t>
  </si>
  <si>
    <t>1 Tiếng Hàn Quốc</t>
  </si>
  <si>
    <t>2 Tiếng Anh</t>
  </si>
  <si>
    <t>1 Tiếng Nhật</t>
  </si>
  <si>
    <t>2 Tiếng Anh, 1 Tiếng Hàn Quốc, 1 Tiếng Nhật</t>
  </si>
  <si>
    <t>Âm vị và ngữ âm</t>
  </si>
  <si>
    <t>Đọc 1</t>
  </si>
  <si>
    <t>Hán tự 1</t>
  </si>
  <si>
    <t>Nghe 1</t>
  </si>
  <si>
    <t>Nghe nói 1</t>
  </si>
  <si>
    <t>Ngữ pháp 1</t>
  </si>
  <si>
    <t>Ngữ pháp Tiếng Anh 1</t>
  </si>
  <si>
    <t>Nhập môn tiếng Nhật</t>
  </si>
  <si>
    <t>Nói 1</t>
  </si>
  <si>
    <t>Phát âm</t>
  </si>
  <si>
    <t>Tiếng Việt Thực hành</t>
  </si>
  <si>
    <t>Khoa Nhiệt – Lạnh</t>
  </si>
  <si>
    <t>Cơ sở kỹ thuật điện</t>
  </si>
  <si>
    <t>Cơ sở kỹ thuật lạnh</t>
  </si>
  <si>
    <t>Máy và thiết bị lạnh</t>
  </si>
  <si>
    <t>Nhiệt động kỹ thuật</t>
  </si>
  <si>
    <t>Thực hành điện lạnh cơ bản</t>
  </si>
  <si>
    <t>Trang bị điện hệ thống lạnh</t>
  </si>
  <si>
    <t>1 Kỹ thuật Xây dựng</t>
  </si>
  <si>
    <t>Địa chất, cơ đất, nền móng</t>
  </si>
  <si>
    <t>Hệ thống điện, nước và thiết bị chống sét</t>
  </si>
  <si>
    <t>Sức bền vật liệu</t>
  </si>
  <si>
    <t>Trắc địa đại cương</t>
  </si>
  <si>
    <t>Vật liệu xây dựng</t>
  </si>
  <si>
    <t>Bậc đào tạo: Trung cấp (24T4)</t>
  </si>
  <si>
    <t xml:space="preserve">Khoa Xây dựng </t>
  </si>
  <si>
    <t xml:space="preserve"> 1 Cắt gọt kim loại, 2 Công nghệ kỹ thuật cơ khí</t>
  </si>
  <si>
    <t>TP.HCM, ngày 08 tháng 8   năm 2024</t>
  </si>
  <si>
    <t>TP.HCM, ngày 08 tháng 8  năm 2024</t>
  </si>
  <si>
    <t>1 Công nghệ kỹ thuật phần cứng máy tính, 2 Lập trình máy tính, 1 Quản trị mạng máy tính, 1 Tin học ứng dụng, 1 Thiết kế trang Web, 1 An ninh mạng</t>
  </si>
  <si>
    <t>1 An ninh mạng, 1 Quản trị mạng máy tính</t>
  </si>
  <si>
    <t>ANM1 + QTM1
CMT1 + TKW1</t>
  </si>
  <si>
    <t>ANM1 + QTM1</t>
  </si>
  <si>
    <t>1 Tin học ứng dụng, 1 Thiết kế trang Web, 2 Lập trình máy tính, 1 Quản trị mạng máy tính, 1 Công nghệ kỹ thuật phần cứng máy tính, 1 An ninh mạng</t>
  </si>
  <si>
    <t>1 Tin học ứng dụng, 2 Tiếng Anh, 1 Tiếng Hàn Quốc, 1 Tiếng Nhật, 1 Thiết kế trang Web, 2 Thiết kế đồ họa, 2 Lập trình máy tính, 1 Quản trị mạng máy tính, 1 Công nghệ kỹ thuật phần cứng máy tính, 1 Đồ họa đa phương tiện, 1 An ninh mạng</t>
  </si>
  <si>
    <t>ANM1 + QTM1
CMT1 + TKW1
NHQ1 + NTN1</t>
  </si>
  <si>
    <t>ĐĐT1 + ĐTC1</t>
  </si>
  <si>
    <t>1 Cơ điện tử, 1 Công nghệ kỹ thuật điều khiển tự động</t>
  </si>
  <si>
    <t>CĐT1 + TĐH1</t>
  </si>
  <si>
    <t>1 Điện công nghiệp, 1 Công nghệ kỹ thuật điều khiển tự động, 1 Điện tử công nghiệp, 1 Cơ điện tử, 1 Công nghệ kỹ thuật điện, điện tử</t>
  </si>
  <si>
    <t>CĐT1 + TĐH1 + ĐTC1</t>
  </si>
  <si>
    <t>1 Điện công nghiệp, 1 Công nghệ kỹ thuật điều khiển tự động, 1 Điện tử công nghiệp, 1 Công nghệ kỹ thuật điện, điện tử, 1 Cơ điện tử</t>
  </si>
  <si>
    <t>1 Công nghệ kỹ thuật điều khiển tự động</t>
  </si>
  <si>
    <t>ĐTC1 + TĐH1</t>
  </si>
  <si>
    <t>QLH1 + QDL1</t>
  </si>
  <si>
    <t>1 Kỹ thuật làm bánh</t>
  </si>
  <si>
    <t>1 Nghiệp vụ nhà hàng, 1 Quản trị khách sạn, 1 Kỹ thuật làm bánh</t>
  </si>
  <si>
    <t>1 Kỹ thuật làm bánh, 1 Quản trị khách sạn, 1 Quản trị du lịch MICE, 1 Nghiệp vụ nhà hàng, 1 Quản trị lữ hành</t>
  </si>
  <si>
    <t>1 Quản trị khách sạn, 1 Kỹ thuật làm bánh, 1 Quản trị du lịch MICE, 1 Nghiệp vụ nhà hàng, 1 Quản trị lữ hành</t>
  </si>
  <si>
    <t xml:space="preserve"> 1 Kỹ thuật máy lạnh và điều hòa không khí, 1 Lắp đặt thiết bị lạnh, 1 Vận hành, sửa chữa thiết bị lạnh</t>
  </si>
  <si>
    <t>1 An ninh mạng,  1 Cắt gọt kim loại, 1 Cơ điện tử, 2 Công nghệ kỹ thuật cơ khí,  1 Công nghệ kỹ thuật điện, điện tử, 1 Công nghệ kỹ thuật điều khiển tự động,  1 Công nghệ kỹ thuật phần cứng máy tính,  4 Công nghệ ô tô, 1 Điện công nghiệp, 1 Điện tử công nghiệp, 1 Đồ họa đa phương tiện, 1 Kế toán doanh nghiệp, 1 Kỹ thuật làm bánh, 1 Kỹ thuật máy lạnh và điều hòa không khí, 1 Kỹ thuật Xây dựng, 1 Lắp đặt thiết bị lạnh, 2 Lập trình máy tính, 1 Logistics, 1 May thời trang, 1 Nghiệp vụ nhà hàng, 1 Quản trị doanh nghiệp vừa và nhỏ, 1 Quản trị du lịch MICE, 1 Quản trị khách sạn, 1 Quản trị lữ hành, 1 Quản trị mạng máy tính,  2 Thiết kế đồ họa, 1 Thiết kế trang Web, 1 Thương mại điện tử, 2 Tiếng Anh, 1 Tiếng Hàn Quốc, 1 Tiếng Nhật, 1 Tin học ứng dụng, 1 Vận hành, sửa chữa thiết bị lạnh</t>
  </si>
  <si>
    <t>1 Thương mại điện tử, 1 Kế toán doanh nghiệp, 1 Logistics</t>
  </si>
  <si>
    <t xml:space="preserve"> 1 Quản trị doanh nghiệp vừa và nhỏ, 1 Kế toán doanh nghiệp, 1 Thương mại điện tử</t>
  </si>
  <si>
    <t>1 Logistics, 1 Kế toán doanh nghiệp, 1 Quản trị doanh nghiệp vừa và nhỏ</t>
  </si>
  <si>
    <t>1 Thương mại điện tử, 1 Quản trị doanh nghiệp vừa và nhỏ, 1 Kế toán doanh nghiệp</t>
  </si>
  <si>
    <t>ANM1 + QTM1
CMT1 + TKW1
CĐT1 + TĐH1 + ĐTC1
QLH1 + QDL1
NHQ1 + NTN1
LĐL1 + KXD1</t>
  </si>
  <si>
    <t xml:space="preserve">1 An ninh mạng, 1 Cắt gọt kim loại,  2 Công nghệ kỹ thuật cơ khí, 1 Công nghệ kỹ thuật phần cứng máy tính, 4 Công nghệ ô tô, 1 Đồ họa đa phương tiện, 2 Lập trình máy tính, 1 May thời trang, 1 Quản trị mạng máy tính, 2 Thiết kế đồ họa, 1 Thiết kế trang Web, 1 Tin học ứng dụng, </t>
  </si>
  <si>
    <t xml:space="preserve"> 1 Tin học ứng dụng, 1 Thiết kế trang Web, 2 Thiết kế đồ họa, 1 Quản trị mạng máy tính, 1 May thời trang, 2 Lập trình máy tính, 1 Đồ họa đa phương tiện, 4 Công nghệ ô tô, 1 Điện công nghiệp, 1 Điện tử công nghiệp,  1 Công nghệ kỹ thuật phần cứng máy tính, 2 Công nghệ kỹ thuật cơ khí,  1 Công nghệ kỹ thuật điện, điện tử, 1 Công nghệ kỹ thuật điều khiển tự động,  1 Cơ điện tử, 1 Cắt gọt kim loại,  1 An ninh mạng</t>
  </si>
  <si>
    <t>ANM1 + QTM1 (1 lớp)
CMT1 + TKW1 (1 lớp)
Lưu ý:  Khoa xếp TKB dạy học trực tuyến  ghép 2 lớp thành 1 lớp (khoa chủ động lớp ghép)</t>
  </si>
  <si>
    <t>ANM1 + QTM1 (1 lớp)
CMT1 + TKW1 (1 lớp)
CĐT1 + TĐH1 + ĐTC1 (1 lớp)
Lưu ý:  Khoa xếp TKB dạy học trực tuyến  ghép 2 lớp thành 1 lớp (khoa chủ động lớp ghép)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</si>
</sst>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8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0" fillId="0" borderId="0" xfId="0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wrapText="1"/>
    </xf>
    <xf numFmtId="0" fontId="5" fillId="0" borderId="2" xfId="0" applyFont="1" applyBorder="1"/>
    <xf numFmtId="0" fontId="6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1266825</xdr:colOff>
      <xdr:row>0</xdr:row>
      <xdr:rowOff>19050</xdr:rowOff>
    </xdr:from>
    <xdr:to>
      <xdr:col>8</xdr:col>
      <xdr:colOff>247650</xdr:colOff>
      <xdr:row>3</xdr:row>
      <xdr:rowOff>18097</xdr:rowOff>
    </xdr:to>
    <xdr:sp macro="" textlink="">
      <xdr:nvSpPr>
        <xdr:cNvPr id="1025" name="TextBox 7"/>
        <xdr:cNvSpPr txBox="1"/>
      </xdr:nvSpPr>
      <xdr:spPr>
        <a:xfrm>
          <a:off x="6962775" y="19050"/>
          <a:ext cx="3781425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2305013</xdr:colOff>
      <xdr:row>3</xdr:row>
      <xdr:rowOff>140970</xdr:rowOff>
    </xdr:to>
    <xdr:sp macro="" textlink="">
      <xdr:nvSpPr>
        <xdr:cNvPr id="1026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619423</xdr:colOff>
      <xdr:row>2</xdr:row>
      <xdr:rowOff>152400</xdr:rowOff>
    </xdr:to>
    <xdr:pic>
      <xdr:nvPicPr>
        <xdr:cNvPr id="102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723901</xdr:colOff>
      <xdr:row>0</xdr:row>
      <xdr:rowOff>0</xdr:rowOff>
    </xdr:from>
    <xdr:to>
      <xdr:col>7</xdr:col>
      <xdr:colOff>533400</xdr:colOff>
      <xdr:row>2</xdr:row>
      <xdr:rowOff>199072</xdr:rowOff>
    </xdr:to>
    <xdr:sp macro="" textlink="">
      <xdr:nvSpPr>
        <xdr:cNvPr id="2049" name="TextBox 7"/>
        <xdr:cNvSpPr txBox="1"/>
      </xdr:nvSpPr>
      <xdr:spPr>
        <a:xfrm>
          <a:off x="6429376" y="0"/>
          <a:ext cx="3629024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2050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205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0</xdr:row>
      <xdr:rowOff>0</xdr:rowOff>
    </xdr:from>
    <xdr:to>
      <xdr:col>8</xdr:col>
      <xdr:colOff>38100</xdr:colOff>
      <xdr:row>2</xdr:row>
      <xdr:rowOff>199072</xdr:rowOff>
    </xdr:to>
    <xdr:sp macro="" textlink="">
      <xdr:nvSpPr>
        <xdr:cNvPr id="3073" name="TextBox 7"/>
        <xdr:cNvSpPr txBox="1"/>
      </xdr:nvSpPr>
      <xdr:spPr>
        <a:xfrm>
          <a:off x="6238875" y="0"/>
          <a:ext cx="3990975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3074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3075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457684</xdr:colOff>
      <xdr:row>0</xdr:row>
      <xdr:rowOff>0</xdr:rowOff>
    </xdr:from>
    <xdr:to>
      <xdr:col>7</xdr:col>
      <xdr:colOff>932892</xdr:colOff>
      <xdr:row>2</xdr:row>
      <xdr:rowOff>152400</xdr:rowOff>
    </xdr:to>
    <xdr:sp macro="" textlink="">
      <xdr:nvSpPr>
        <xdr:cNvPr id="4097" name="TextBox 7"/>
        <xdr:cNvSpPr txBox="1"/>
      </xdr:nvSpPr>
      <xdr:spPr>
        <a:xfrm>
          <a:off x="6506059" y="0"/>
          <a:ext cx="2837408" cy="55245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4</xdr:col>
      <xdr:colOff>199988</xdr:colOff>
      <xdr:row>3</xdr:row>
      <xdr:rowOff>140970</xdr:rowOff>
    </xdr:to>
    <xdr:sp macro="" textlink="">
      <xdr:nvSpPr>
        <xdr:cNvPr id="4098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409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1590676</xdr:colOff>
      <xdr:row>0</xdr:row>
      <xdr:rowOff>0</xdr:rowOff>
    </xdr:from>
    <xdr:to>
      <xdr:col>8</xdr:col>
      <xdr:colOff>171451</xdr:colOff>
      <xdr:row>2</xdr:row>
      <xdr:rowOff>199072</xdr:rowOff>
    </xdr:to>
    <xdr:sp macro="" textlink="">
      <xdr:nvSpPr>
        <xdr:cNvPr id="5121" name="TextBox 7"/>
        <xdr:cNvSpPr txBox="1"/>
      </xdr:nvSpPr>
      <xdr:spPr>
        <a:xfrm>
          <a:off x="6791326" y="0"/>
          <a:ext cx="3714750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5122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512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171451</xdr:colOff>
      <xdr:row>0</xdr:row>
      <xdr:rowOff>0</xdr:rowOff>
    </xdr:from>
    <xdr:to>
      <xdr:col>7</xdr:col>
      <xdr:colOff>266701</xdr:colOff>
      <xdr:row>2</xdr:row>
      <xdr:rowOff>199072</xdr:rowOff>
    </xdr:to>
    <xdr:sp macro="" textlink="">
      <xdr:nvSpPr>
        <xdr:cNvPr id="7169" name="TextBox 7"/>
        <xdr:cNvSpPr txBox="1"/>
      </xdr:nvSpPr>
      <xdr:spPr>
        <a:xfrm>
          <a:off x="7591426" y="0"/>
          <a:ext cx="4000500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7170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1810234</xdr:colOff>
      <xdr:row>0</xdr:row>
      <xdr:rowOff>19050</xdr:rowOff>
    </xdr:from>
    <xdr:to>
      <xdr:col>7</xdr:col>
      <xdr:colOff>218517</xdr:colOff>
      <xdr:row>3</xdr:row>
      <xdr:rowOff>18097</xdr:rowOff>
    </xdr:to>
    <xdr:sp macro="" textlink="">
      <xdr:nvSpPr>
        <xdr:cNvPr id="9217" name="TextBox 7"/>
        <xdr:cNvSpPr txBox="1"/>
      </xdr:nvSpPr>
      <xdr:spPr>
        <a:xfrm>
          <a:off x="6877534" y="19050"/>
          <a:ext cx="2837408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4</xdr:col>
      <xdr:colOff>161888</xdr:colOff>
      <xdr:row>3</xdr:row>
      <xdr:rowOff>140970</xdr:rowOff>
    </xdr:to>
    <xdr:sp macro="" textlink="">
      <xdr:nvSpPr>
        <xdr:cNvPr id="9218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921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1200150</xdr:colOff>
      <xdr:row>0</xdr:row>
      <xdr:rowOff>0</xdr:rowOff>
    </xdr:from>
    <xdr:to>
      <xdr:col>8</xdr:col>
      <xdr:colOff>495300</xdr:colOff>
      <xdr:row>2</xdr:row>
      <xdr:rowOff>199072</xdr:rowOff>
    </xdr:to>
    <xdr:sp macro="" textlink="">
      <xdr:nvSpPr>
        <xdr:cNvPr id="10241" name="TextBox 7"/>
        <xdr:cNvSpPr txBox="1"/>
      </xdr:nvSpPr>
      <xdr:spPr>
        <a:xfrm>
          <a:off x="5810250" y="0"/>
          <a:ext cx="3533775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10242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1024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133834</xdr:colOff>
      <xdr:row>0</xdr:row>
      <xdr:rowOff>0</xdr:rowOff>
    </xdr:from>
    <xdr:to>
      <xdr:col>7</xdr:col>
      <xdr:colOff>609042</xdr:colOff>
      <xdr:row>2</xdr:row>
      <xdr:rowOff>199072</xdr:rowOff>
    </xdr:to>
    <xdr:sp macro="" textlink="">
      <xdr:nvSpPr>
        <xdr:cNvPr id="11265" name="TextBox 7"/>
        <xdr:cNvSpPr txBox="1"/>
      </xdr:nvSpPr>
      <xdr:spPr>
        <a:xfrm>
          <a:off x="6182209" y="0"/>
          <a:ext cx="2837408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11266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1126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143358</xdr:colOff>
      <xdr:row>0</xdr:row>
      <xdr:rowOff>0</xdr:rowOff>
    </xdr:from>
    <xdr:to>
      <xdr:col>7</xdr:col>
      <xdr:colOff>1142999</xdr:colOff>
      <xdr:row>2</xdr:row>
      <xdr:rowOff>199072</xdr:rowOff>
    </xdr:to>
    <xdr:sp macro="" textlink="">
      <xdr:nvSpPr>
        <xdr:cNvPr id="12289" name="TextBox 7"/>
        <xdr:cNvSpPr txBox="1"/>
      </xdr:nvSpPr>
      <xdr:spPr>
        <a:xfrm>
          <a:off x="6877533" y="0"/>
          <a:ext cx="3133241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4</xdr:col>
      <xdr:colOff>199988</xdr:colOff>
      <xdr:row>3</xdr:row>
      <xdr:rowOff>140970</xdr:rowOff>
    </xdr:to>
    <xdr:sp macro="" textlink="">
      <xdr:nvSpPr>
        <xdr:cNvPr id="12290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1229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1200634</xdr:colOff>
      <xdr:row>0</xdr:row>
      <xdr:rowOff>0</xdr:rowOff>
    </xdr:from>
    <xdr:to>
      <xdr:col>8</xdr:col>
      <xdr:colOff>447675</xdr:colOff>
      <xdr:row>2</xdr:row>
      <xdr:rowOff>199072</xdr:rowOff>
    </xdr:to>
    <xdr:sp macro="" textlink="">
      <xdr:nvSpPr>
        <xdr:cNvPr id="6145" name="TextBox 7"/>
        <xdr:cNvSpPr txBox="1"/>
      </xdr:nvSpPr>
      <xdr:spPr>
        <a:xfrm>
          <a:off x="9392134" y="0"/>
          <a:ext cx="3847616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6146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614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0</xdr:rowOff>
    </xdr:from>
    <xdr:to>
      <xdr:col>7</xdr:col>
      <xdr:colOff>761442</xdr:colOff>
      <xdr:row>2</xdr:row>
      <xdr:rowOff>199072</xdr:rowOff>
    </xdr:to>
    <xdr:sp macro="" textlink="">
      <xdr:nvSpPr>
        <xdr:cNvPr id="8193" name="TextBox 7"/>
        <xdr:cNvSpPr txBox="1"/>
      </xdr:nvSpPr>
      <xdr:spPr>
        <a:xfrm>
          <a:off x="7153275" y="0"/>
          <a:ext cx="3952317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140970</xdr:rowOff>
    </xdr:to>
    <xdr:sp macro="" textlink="">
      <xdr:nvSpPr>
        <xdr:cNvPr id="8194" name="TextBox 8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Arial"/>
            </a:rPr>
            <a:t>----------------------------</a:t>
          </a:r>
          <a:endParaRPr lang="en-US" sz="1000" b="0" i="0">
            <a:solidFill>
              <a:srgbClr val="000000"/>
            </a:solidFill>
            <a:latin typeface="Arial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8195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I22"/>
  <sheetViews>
    <sheetView showGridLines="0" tabSelected="1" view="pageBreakPreview" workbookViewId="0">
      <selection activeCell="L8" sqref="L8"/>
    </sheetView>
  </sheetViews>
  <sheetFormatPr defaultRowHeight="12.75" x14ac:dyDescent="0.2"/>
  <cols>
    <col min="1" max="1" width="7.7109375" customWidth="1"/>
    <col min="2" max="2" width="11.85546875" customWidth="1"/>
    <col min="3" max="3" width="10" customWidth="1"/>
    <col min="4" max="4" width="58" customWidth="1"/>
    <col min="5" max="5" width="30.7109375" customWidth="1"/>
    <col min="6" max="6" width="14.5703125" customWidth="1"/>
    <col min="7" max="7" width="14" customWidth="1"/>
    <col min="8" max="8" width="12.7109375" customWidth="1"/>
    <col min="9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13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23.2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6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31.5" customHeight="1" x14ac:dyDescent="0.25">
      <c r="A10" s="13">
        <v>1</v>
      </c>
      <c r="B10" s="13">
        <v>2024</v>
      </c>
      <c r="C10" s="13">
        <v>3</v>
      </c>
      <c r="D10" s="10" t="s">
        <v>162</v>
      </c>
      <c r="E10" s="10" t="s">
        <v>16</v>
      </c>
      <c r="F10" s="13">
        <v>2</v>
      </c>
      <c r="G10" s="13">
        <v>6</v>
      </c>
      <c r="H10" s="13">
        <f>C10*30</f>
        <v>90</v>
      </c>
      <c r="I10" s="11"/>
    </row>
    <row r="11" spans="1:9" s="7" customFormat="1" ht="31.5" customHeight="1" x14ac:dyDescent="0.25">
      <c r="A11" s="13">
        <v>2</v>
      </c>
      <c r="B11" s="13">
        <v>2024</v>
      </c>
      <c r="C11" s="13">
        <v>3</v>
      </c>
      <c r="D11" s="10" t="s">
        <v>162</v>
      </c>
      <c r="E11" s="10" t="s">
        <v>17</v>
      </c>
      <c r="F11" s="13">
        <v>2</v>
      </c>
      <c r="G11" s="13">
        <v>6</v>
      </c>
      <c r="H11" s="13">
        <f>C11*30</f>
        <v>90</v>
      </c>
      <c r="I11" s="11"/>
    </row>
    <row r="12" spans="1:9" s="7" customFormat="1" ht="31.5" customHeight="1" x14ac:dyDescent="0.25">
      <c r="A12" s="13">
        <v>3</v>
      </c>
      <c r="B12" s="13">
        <v>2024</v>
      </c>
      <c r="C12" s="13">
        <v>1</v>
      </c>
      <c r="D12" s="10" t="s">
        <v>14</v>
      </c>
      <c r="E12" s="10" t="s">
        <v>18</v>
      </c>
      <c r="F12" s="13">
        <v>3</v>
      </c>
      <c r="G12" s="13">
        <v>3</v>
      </c>
      <c r="H12" s="13">
        <v>45</v>
      </c>
      <c r="I12" s="11"/>
    </row>
    <row r="13" spans="1:9" s="7" customFormat="1" ht="31.5" customHeight="1" x14ac:dyDescent="0.25">
      <c r="A13" s="13">
        <v>4</v>
      </c>
      <c r="B13" s="13">
        <v>2024</v>
      </c>
      <c r="C13" s="13">
        <v>3</v>
      </c>
      <c r="D13" s="10" t="s">
        <v>162</v>
      </c>
      <c r="E13" s="10" t="s">
        <v>19</v>
      </c>
      <c r="F13" s="13">
        <v>2</v>
      </c>
      <c r="G13" s="13">
        <v>6</v>
      </c>
      <c r="H13" s="13">
        <f>C13*60</f>
        <v>180</v>
      </c>
      <c r="I13" s="11"/>
    </row>
    <row r="14" spans="1:9" s="7" customFormat="1" ht="31.5" customHeight="1" x14ac:dyDescent="0.25">
      <c r="A14" s="13">
        <v>5</v>
      </c>
      <c r="B14" s="13">
        <v>2024</v>
      </c>
      <c r="C14" s="13">
        <v>4</v>
      </c>
      <c r="D14" s="10" t="s">
        <v>15</v>
      </c>
      <c r="E14" s="10" t="s">
        <v>20</v>
      </c>
      <c r="F14" s="13">
        <v>1</v>
      </c>
      <c r="G14" s="13">
        <v>4</v>
      </c>
      <c r="H14" s="13">
        <v>120</v>
      </c>
      <c r="I14" s="11"/>
    </row>
    <row r="15" spans="1:9" s="7" customFormat="1" ht="31.5" customHeight="1" x14ac:dyDescent="0.25">
      <c r="A15" s="13">
        <v>6</v>
      </c>
      <c r="B15" s="13">
        <v>2024</v>
      </c>
      <c r="C15" s="13">
        <v>3</v>
      </c>
      <c r="D15" s="10" t="s">
        <v>162</v>
      </c>
      <c r="E15" s="10" t="s">
        <v>20</v>
      </c>
      <c r="F15" s="13">
        <v>2</v>
      </c>
      <c r="G15" s="13">
        <v>6</v>
      </c>
      <c r="H15" s="13">
        <f>C15*60</f>
        <v>180</v>
      </c>
      <c r="I15" s="11"/>
    </row>
    <row r="16" spans="1:9" s="7" customFormat="1" ht="31.5" customHeight="1" x14ac:dyDescent="0.25">
      <c r="A16" s="13">
        <v>7</v>
      </c>
      <c r="B16" s="13">
        <v>2024</v>
      </c>
      <c r="C16" s="13">
        <v>3</v>
      </c>
      <c r="D16" s="10" t="s">
        <v>162</v>
      </c>
      <c r="E16" s="10" t="s">
        <v>21</v>
      </c>
      <c r="F16" s="13">
        <v>2</v>
      </c>
      <c r="G16" s="13">
        <v>6</v>
      </c>
      <c r="H16" s="13">
        <f>C16*30</f>
        <v>90</v>
      </c>
      <c r="I16" s="11"/>
    </row>
    <row r="17" spans="1:9" s="7" customFormat="1" ht="31.5" customHeight="1" x14ac:dyDescent="0.25">
      <c r="A17" s="13">
        <v>8</v>
      </c>
      <c r="B17" s="13">
        <v>2024</v>
      </c>
      <c r="C17" s="13">
        <v>1</v>
      </c>
      <c r="D17" s="10" t="s">
        <v>14</v>
      </c>
      <c r="E17" s="10" t="s">
        <v>22</v>
      </c>
      <c r="F17" s="13">
        <v>2</v>
      </c>
      <c r="G17" s="13">
        <v>2</v>
      </c>
      <c r="H17" s="13">
        <v>30</v>
      </c>
      <c r="I17" s="11"/>
    </row>
    <row r="18" spans="1:9" s="7" customFormat="1" ht="31.5" customHeight="1" x14ac:dyDescent="0.25">
      <c r="A18" s="13">
        <v>9</v>
      </c>
      <c r="B18" s="13">
        <v>2024</v>
      </c>
      <c r="C18" s="13">
        <v>3</v>
      </c>
      <c r="D18" s="10" t="s">
        <v>162</v>
      </c>
      <c r="E18" s="10" t="s">
        <v>22</v>
      </c>
      <c r="F18" s="13">
        <v>4</v>
      </c>
      <c r="G18" s="13">
        <v>28</v>
      </c>
      <c r="H18" s="13">
        <f>C18*75</f>
        <v>225</v>
      </c>
      <c r="I18" s="11"/>
    </row>
    <row r="19" spans="1:9" s="6" customFormat="1" ht="27.75" customHeight="1" x14ac:dyDescent="0.2">
      <c r="A19" s="26" t="s">
        <v>7</v>
      </c>
      <c r="B19" s="26"/>
      <c r="C19" s="26"/>
      <c r="D19" s="26"/>
      <c r="E19" s="26"/>
      <c r="F19" s="23">
        <f>SUM(G10:G18)</f>
        <v>67</v>
      </c>
      <c r="G19" s="23"/>
      <c r="H19" s="9">
        <f>SUM(H10:H18)</f>
        <v>1050</v>
      </c>
      <c r="I19" s="12"/>
    </row>
    <row r="20" spans="1:9" ht="15.75" customHeight="1" x14ac:dyDescent="0.2">
      <c r="A20" s="3"/>
      <c r="B20" s="3"/>
      <c r="C20" s="3"/>
      <c r="D20" s="3"/>
      <c r="E20" s="3"/>
      <c r="F20" s="3"/>
      <c r="G20" s="3"/>
      <c r="H20" s="3"/>
      <c r="I20" s="3"/>
    </row>
    <row r="21" spans="1:9" ht="15.75" customHeight="1" x14ac:dyDescent="0.25">
      <c r="A21" s="3"/>
      <c r="B21" s="3"/>
      <c r="C21" s="3"/>
      <c r="D21" s="3"/>
      <c r="E21" s="3"/>
      <c r="F21" s="27" t="s">
        <v>164</v>
      </c>
      <c r="G21" s="27"/>
      <c r="H21" s="27"/>
      <c r="I21" s="27"/>
    </row>
    <row r="22" spans="1:9" ht="15.75" customHeight="1" x14ac:dyDescent="0.2">
      <c r="A22" s="4"/>
      <c r="B22" s="4"/>
      <c r="C22" s="4"/>
      <c r="D22" s="4"/>
      <c r="E22" s="4"/>
      <c r="F22" s="28"/>
      <c r="G22" s="28"/>
      <c r="H22" s="28"/>
      <c r="I22" s="28"/>
    </row>
  </sheetData>
  <mergeCells count="13">
    <mergeCell ref="A19:E19"/>
    <mergeCell ref="F19:G19"/>
    <mergeCell ref="F21:I21"/>
    <mergeCell ref="F22:I22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5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  <pageSetUpPr fitToPage="1"/>
  </sheetPr>
  <dimension ref="A1:I30"/>
  <sheetViews>
    <sheetView showGridLines="0" view="pageBreakPreview" topLeftCell="A17" workbookViewId="0">
      <selection activeCell="I19" sqref="I19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59.7109375" customWidth="1"/>
    <col min="5" max="5" width="30.7109375" customWidth="1"/>
    <col min="6" max="6" width="10.5703125" customWidth="1"/>
    <col min="7" max="7" width="12.140625" customWidth="1"/>
    <col min="8" max="8" width="9.5703125" customWidth="1"/>
    <col min="9" max="9" width="26.42578125" customWidth="1"/>
    <col min="10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23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27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0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30.75" customHeight="1" x14ac:dyDescent="0.25">
      <c r="A10" s="13">
        <v>1</v>
      </c>
      <c r="B10" s="13">
        <v>2024</v>
      </c>
      <c r="C10" s="13">
        <v>2</v>
      </c>
      <c r="D10" s="10" t="s">
        <v>24</v>
      </c>
      <c r="E10" s="10" t="s">
        <v>33</v>
      </c>
      <c r="F10" s="13">
        <v>3</v>
      </c>
      <c r="G10" s="13">
        <v>6</v>
      </c>
      <c r="H10" s="13">
        <v>90</v>
      </c>
      <c r="I10" s="11"/>
    </row>
    <row r="11" spans="1:9" s="7" customFormat="1" ht="30.75" customHeight="1" x14ac:dyDescent="0.25">
      <c r="A11" s="13">
        <v>2</v>
      </c>
      <c r="B11" s="13">
        <v>2024</v>
      </c>
      <c r="C11" s="13">
        <v>1</v>
      </c>
      <c r="D11" s="10" t="s">
        <v>25</v>
      </c>
      <c r="E11" s="10" t="s">
        <v>34</v>
      </c>
      <c r="F11" s="13">
        <v>3</v>
      </c>
      <c r="G11" s="13">
        <v>3</v>
      </c>
      <c r="H11" s="13">
        <v>45</v>
      </c>
      <c r="I11" s="11"/>
    </row>
    <row r="12" spans="1:9" s="7" customFormat="1" ht="50.25" customHeight="1" x14ac:dyDescent="0.2">
      <c r="A12" s="13">
        <v>3</v>
      </c>
      <c r="B12" s="13">
        <v>2024</v>
      </c>
      <c r="C12" s="13">
        <v>5</v>
      </c>
      <c r="D12" s="10" t="s">
        <v>165</v>
      </c>
      <c r="E12" s="10" t="s">
        <v>35</v>
      </c>
      <c r="F12" s="13">
        <v>3</v>
      </c>
      <c r="G12" s="13">
        <v>15</v>
      </c>
      <c r="H12" s="13">
        <f>C12*45</f>
        <v>225</v>
      </c>
      <c r="I12" s="18" t="s">
        <v>167</v>
      </c>
    </row>
    <row r="13" spans="1:9" s="7" customFormat="1" ht="30.75" customHeight="1" x14ac:dyDescent="0.2">
      <c r="A13" s="13">
        <v>4</v>
      </c>
      <c r="B13" s="13">
        <v>2024</v>
      </c>
      <c r="C13" s="13">
        <v>1</v>
      </c>
      <c r="D13" s="10" t="s">
        <v>166</v>
      </c>
      <c r="E13" s="10" t="s">
        <v>36</v>
      </c>
      <c r="F13" s="13">
        <v>3</v>
      </c>
      <c r="G13" s="13">
        <v>3</v>
      </c>
      <c r="H13" s="13">
        <f>C13*45</f>
        <v>45</v>
      </c>
      <c r="I13" s="18" t="s">
        <v>168</v>
      </c>
    </row>
    <row r="14" spans="1:9" s="7" customFormat="1" ht="30.75" customHeight="1" x14ac:dyDescent="0.25">
      <c r="A14" s="13">
        <v>5</v>
      </c>
      <c r="B14" s="13">
        <v>2024</v>
      </c>
      <c r="C14" s="13">
        <v>3</v>
      </c>
      <c r="D14" s="10" t="s">
        <v>26</v>
      </c>
      <c r="E14" s="10" t="s">
        <v>37</v>
      </c>
      <c r="F14" s="13">
        <v>2</v>
      </c>
      <c r="G14" s="13">
        <v>6</v>
      </c>
      <c r="H14" s="13">
        <v>90</v>
      </c>
      <c r="I14" s="11"/>
    </row>
    <row r="15" spans="1:9" s="7" customFormat="1" ht="30.75" customHeight="1" x14ac:dyDescent="0.25">
      <c r="A15" s="13">
        <v>6</v>
      </c>
      <c r="B15" s="13">
        <v>2024</v>
      </c>
      <c r="C15" s="13">
        <v>2</v>
      </c>
      <c r="D15" s="10" t="s">
        <v>27</v>
      </c>
      <c r="E15" s="10" t="s">
        <v>38</v>
      </c>
      <c r="F15" s="13">
        <v>2</v>
      </c>
      <c r="G15" s="13">
        <v>4</v>
      </c>
      <c r="H15" s="13">
        <v>60</v>
      </c>
      <c r="I15" s="11"/>
    </row>
    <row r="16" spans="1:9" s="7" customFormat="1" ht="30.75" customHeight="1" x14ac:dyDescent="0.25">
      <c r="A16" s="13">
        <v>7</v>
      </c>
      <c r="B16" s="13">
        <v>2024</v>
      </c>
      <c r="C16" s="13">
        <v>3</v>
      </c>
      <c r="D16" s="10" t="s">
        <v>28</v>
      </c>
      <c r="E16" s="10" t="s">
        <v>39</v>
      </c>
      <c r="F16" s="13">
        <v>3</v>
      </c>
      <c r="G16" s="13">
        <v>9</v>
      </c>
      <c r="H16" s="13">
        <v>135</v>
      </c>
      <c r="I16" s="11"/>
    </row>
    <row r="17" spans="1:9" s="7" customFormat="1" ht="30.75" customHeight="1" x14ac:dyDescent="0.25">
      <c r="A17" s="13">
        <v>8</v>
      </c>
      <c r="B17" s="13">
        <v>2024</v>
      </c>
      <c r="C17" s="13">
        <v>4</v>
      </c>
      <c r="D17" s="10" t="s">
        <v>29</v>
      </c>
      <c r="E17" s="10" t="s">
        <v>40</v>
      </c>
      <c r="F17" s="13">
        <v>2</v>
      </c>
      <c r="G17" s="13">
        <v>8</v>
      </c>
      <c r="H17" s="13">
        <v>120</v>
      </c>
      <c r="I17" s="11"/>
    </row>
    <row r="18" spans="1:9" s="7" customFormat="1" ht="30.75" customHeight="1" x14ac:dyDescent="0.25">
      <c r="A18" s="13">
        <v>9</v>
      </c>
      <c r="B18" s="13">
        <v>2024</v>
      </c>
      <c r="C18" s="13">
        <v>1</v>
      </c>
      <c r="D18" s="10" t="s">
        <v>30</v>
      </c>
      <c r="E18" s="10" t="s">
        <v>41</v>
      </c>
      <c r="F18" s="13">
        <v>2</v>
      </c>
      <c r="G18" s="13">
        <v>2</v>
      </c>
      <c r="H18" s="13">
        <v>60</v>
      </c>
      <c r="I18" s="11"/>
    </row>
    <row r="19" spans="1:9" s="7" customFormat="1" ht="52.5" customHeight="1" x14ac:dyDescent="0.2">
      <c r="A19" s="13">
        <v>10</v>
      </c>
      <c r="B19" s="13">
        <v>2024</v>
      </c>
      <c r="C19" s="13">
        <v>5</v>
      </c>
      <c r="D19" s="10" t="s">
        <v>169</v>
      </c>
      <c r="E19" s="10" t="s">
        <v>42</v>
      </c>
      <c r="F19" s="13">
        <v>3</v>
      </c>
      <c r="G19" s="13">
        <v>15</v>
      </c>
      <c r="H19" s="13">
        <f>C19*90</f>
        <v>450</v>
      </c>
      <c r="I19" s="18" t="s">
        <v>167</v>
      </c>
    </row>
    <row r="20" spans="1:9" s="7" customFormat="1" ht="30.75" customHeight="1" x14ac:dyDescent="0.2">
      <c r="A20" s="13">
        <v>11</v>
      </c>
      <c r="B20" s="13">
        <v>2024</v>
      </c>
      <c r="C20" s="13">
        <v>1</v>
      </c>
      <c r="D20" s="10" t="s">
        <v>166</v>
      </c>
      <c r="E20" s="10" t="s">
        <v>43</v>
      </c>
      <c r="F20" s="13">
        <v>3</v>
      </c>
      <c r="G20" s="13">
        <v>3</v>
      </c>
      <c r="H20" s="13">
        <f>C20*90</f>
        <v>90</v>
      </c>
      <c r="I20" s="18" t="s">
        <v>168</v>
      </c>
    </row>
    <row r="21" spans="1:9" s="7" customFormat="1" ht="30.75" customHeight="1" x14ac:dyDescent="0.25">
      <c r="A21" s="13">
        <v>12</v>
      </c>
      <c r="B21" s="13">
        <v>2024</v>
      </c>
      <c r="C21" s="13">
        <v>4</v>
      </c>
      <c r="D21" s="10" t="s">
        <v>29</v>
      </c>
      <c r="E21" s="10" t="s">
        <v>44</v>
      </c>
      <c r="F21" s="13">
        <v>2</v>
      </c>
      <c r="G21" s="13">
        <v>8</v>
      </c>
      <c r="H21" s="13">
        <v>240</v>
      </c>
      <c r="I21" s="11"/>
    </row>
    <row r="22" spans="1:9" s="7" customFormat="1" ht="69" customHeight="1" x14ac:dyDescent="0.2">
      <c r="A22" s="13">
        <v>13</v>
      </c>
      <c r="B22" s="13">
        <v>2024</v>
      </c>
      <c r="C22" s="13">
        <v>11</v>
      </c>
      <c r="D22" s="10" t="s">
        <v>170</v>
      </c>
      <c r="E22" s="10" t="s">
        <v>45</v>
      </c>
      <c r="F22" s="13">
        <v>2</v>
      </c>
      <c r="G22" s="13">
        <v>22</v>
      </c>
      <c r="H22" s="13">
        <f>C22*45</f>
        <v>495</v>
      </c>
      <c r="I22" s="18" t="s">
        <v>171</v>
      </c>
    </row>
    <row r="23" spans="1:9" s="7" customFormat="1" ht="29.25" customHeight="1" x14ac:dyDescent="0.25">
      <c r="A23" s="13">
        <v>14</v>
      </c>
      <c r="B23" s="13">
        <v>2024</v>
      </c>
      <c r="C23" s="13">
        <v>3</v>
      </c>
      <c r="D23" s="10" t="s">
        <v>31</v>
      </c>
      <c r="E23" s="10" t="s">
        <v>46</v>
      </c>
      <c r="F23" s="13">
        <v>2</v>
      </c>
      <c r="G23" s="13">
        <v>6</v>
      </c>
      <c r="H23" s="13">
        <v>180</v>
      </c>
      <c r="I23" s="11">
        <v>45</v>
      </c>
    </row>
    <row r="24" spans="1:9" s="7" customFormat="1" ht="29.25" customHeight="1" x14ac:dyDescent="0.25">
      <c r="A24" s="13">
        <v>15</v>
      </c>
      <c r="B24" s="13">
        <v>2024</v>
      </c>
      <c r="C24" s="13">
        <v>1</v>
      </c>
      <c r="D24" s="10" t="s">
        <v>32</v>
      </c>
      <c r="E24" s="10" t="s">
        <v>47</v>
      </c>
      <c r="F24" s="13">
        <v>2</v>
      </c>
      <c r="G24" s="13">
        <v>2</v>
      </c>
      <c r="H24" s="13">
        <v>30</v>
      </c>
      <c r="I24" s="11"/>
    </row>
    <row r="25" spans="1:9" s="7" customFormat="1" ht="29.25" customHeight="1" x14ac:dyDescent="0.25">
      <c r="A25" s="13">
        <v>16</v>
      </c>
      <c r="B25" s="13">
        <v>2024</v>
      </c>
      <c r="C25" s="13">
        <v>2</v>
      </c>
      <c r="D25" s="10" t="s">
        <v>27</v>
      </c>
      <c r="E25" s="10" t="s">
        <v>48</v>
      </c>
      <c r="F25" s="13">
        <v>3</v>
      </c>
      <c r="G25" s="13">
        <v>6</v>
      </c>
      <c r="H25" s="13">
        <v>180</v>
      </c>
      <c r="I25" s="11"/>
    </row>
    <row r="26" spans="1:9" s="7" customFormat="1" ht="29.25" customHeight="1" x14ac:dyDescent="0.25">
      <c r="A26" s="13">
        <v>17</v>
      </c>
      <c r="B26" s="13">
        <v>2024</v>
      </c>
      <c r="C26" s="13">
        <v>3</v>
      </c>
      <c r="D26" s="10" t="s">
        <v>28</v>
      </c>
      <c r="E26" s="10" t="s">
        <v>49</v>
      </c>
      <c r="F26" s="13">
        <v>2</v>
      </c>
      <c r="G26" s="13">
        <v>6</v>
      </c>
      <c r="H26" s="13">
        <v>90</v>
      </c>
      <c r="I26" s="11"/>
    </row>
    <row r="27" spans="1:9" s="6" customFormat="1" ht="28.5" customHeight="1" x14ac:dyDescent="0.2">
      <c r="A27" s="26" t="s">
        <v>7</v>
      </c>
      <c r="B27" s="26"/>
      <c r="C27" s="26"/>
      <c r="D27" s="26"/>
      <c r="E27" s="26"/>
      <c r="F27" s="23">
        <f>SUM(G10:G26)</f>
        <v>124</v>
      </c>
      <c r="G27" s="23"/>
      <c r="H27" s="9">
        <f>SUM(H10:H26)</f>
        <v>2625</v>
      </c>
      <c r="I27" s="12"/>
    </row>
    <row r="28" spans="1:9" ht="15.75" customHeight="1" x14ac:dyDescent="0.2">
      <c r="A28" s="3"/>
      <c r="B28" s="3"/>
      <c r="C28" s="3"/>
      <c r="D28" s="3"/>
      <c r="E28" s="3"/>
      <c r="F28" s="3"/>
      <c r="G28" s="3"/>
      <c r="H28" s="3"/>
      <c r="I28" s="3"/>
    </row>
    <row r="29" spans="1:9" ht="15.75" customHeight="1" x14ac:dyDescent="0.25">
      <c r="A29" s="3"/>
      <c r="B29" s="3"/>
      <c r="C29" s="3"/>
      <c r="D29" s="3"/>
      <c r="E29" s="3"/>
      <c r="F29" s="27" t="s">
        <v>164</v>
      </c>
      <c r="G29" s="27"/>
      <c r="H29" s="27"/>
      <c r="I29" s="27"/>
    </row>
    <row r="30" spans="1:9" ht="15.75" customHeight="1" x14ac:dyDescent="0.2">
      <c r="A30" s="4"/>
      <c r="B30" s="4"/>
      <c r="C30" s="4"/>
      <c r="D30" s="4"/>
      <c r="E30" s="4"/>
      <c r="F30" s="28"/>
      <c r="G30" s="28"/>
      <c r="H30" s="28"/>
      <c r="I30" s="28"/>
    </row>
  </sheetData>
  <mergeCells count="13">
    <mergeCell ref="A27:E27"/>
    <mergeCell ref="F27:G27"/>
    <mergeCell ref="F29:I29"/>
    <mergeCell ref="F30:I30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5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7030A0"/>
    <pageSetUpPr fitToPage="1"/>
  </sheetPr>
  <dimension ref="A1:I24"/>
  <sheetViews>
    <sheetView showGridLines="0" view="pageBreakPreview" topLeftCell="A13" workbookViewId="0">
      <selection activeCell="A21" sqref="A21:E21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57" customWidth="1"/>
    <col min="5" max="5" width="30" customWidth="1"/>
    <col min="6" max="6" width="13.28515625" customWidth="1"/>
    <col min="7" max="8" width="11.140625" customWidth="1"/>
    <col min="9" max="9" width="25.85546875" customWidth="1"/>
    <col min="10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50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30.7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0.75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32.25" customHeight="1" x14ac:dyDescent="0.2">
      <c r="A10" s="13">
        <v>1</v>
      </c>
      <c r="B10" s="13">
        <v>2024</v>
      </c>
      <c r="C10" s="13">
        <v>1</v>
      </c>
      <c r="D10" s="10" t="s">
        <v>51</v>
      </c>
      <c r="E10" s="10" t="s">
        <v>57</v>
      </c>
      <c r="F10" s="13">
        <v>2</v>
      </c>
      <c r="G10" s="13">
        <f>C10*F10</f>
        <v>2</v>
      </c>
      <c r="H10" s="13">
        <v>30</v>
      </c>
      <c r="I10" s="19" t="s">
        <v>172</v>
      </c>
    </row>
    <row r="11" spans="1:9" s="7" customFormat="1" ht="32.25" customHeight="1" x14ac:dyDescent="0.2">
      <c r="A11" s="13">
        <v>2</v>
      </c>
      <c r="B11" s="13">
        <v>2024</v>
      </c>
      <c r="C11" s="13">
        <v>1</v>
      </c>
      <c r="D11" s="10" t="s">
        <v>173</v>
      </c>
      <c r="E11" s="10" t="s">
        <v>16</v>
      </c>
      <c r="F11" s="13">
        <v>2</v>
      </c>
      <c r="G11" s="13">
        <f t="shared" ref="G11:G20" si="0">C11*F11</f>
        <v>2</v>
      </c>
      <c r="H11" s="13">
        <v>30</v>
      </c>
      <c r="I11" s="18" t="s">
        <v>174</v>
      </c>
    </row>
    <row r="12" spans="1:9" s="7" customFormat="1" ht="32.25" customHeight="1" x14ac:dyDescent="0.25">
      <c r="A12" s="13">
        <v>3</v>
      </c>
      <c r="B12" s="13">
        <v>2024</v>
      </c>
      <c r="C12" s="13">
        <v>1</v>
      </c>
      <c r="D12" s="10" t="s">
        <v>52</v>
      </c>
      <c r="E12" s="10" t="s">
        <v>58</v>
      </c>
      <c r="F12" s="13">
        <v>3</v>
      </c>
      <c r="G12" s="13">
        <f t="shared" si="0"/>
        <v>3</v>
      </c>
      <c r="H12" s="13">
        <v>45</v>
      </c>
      <c r="I12" s="11"/>
    </row>
    <row r="13" spans="1:9" s="7" customFormat="1" ht="51" customHeight="1" x14ac:dyDescent="0.2">
      <c r="A13" s="13">
        <v>4</v>
      </c>
      <c r="B13" s="13">
        <v>2024</v>
      </c>
      <c r="C13" s="13">
        <v>3</v>
      </c>
      <c r="D13" s="10" t="s">
        <v>175</v>
      </c>
      <c r="E13" s="10" t="s">
        <v>34</v>
      </c>
      <c r="F13" s="13">
        <v>3</v>
      </c>
      <c r="G13" s="13">
        <f t="shared" si="0"/>
        <v>9</v>
      </c>
      <c r="H13" s="13">
        <f>C13*45</f>
        <v>135</v>
      </c>
      <c r="I13" s="18" t="s">
        <v>176</v>
      </c>
    </row>
    <row r="14" spans="1:9" s="7" customFormat="1" ht="27.75" customHeight="1" x14ac:dyDescent="0.25">
      <c r="A14" s="13">
        <v>5</v>
      </c>
      <c r="B14" s="13">
        <v>2024</v>
      </c>
      <c r="C14" s="13">
        <v>2</v>
      </c>
      <c r="D14" s="10" t="s">
        <v>53</v>
      </c>
      <c r="E14" s="10" t="s">
        <v>59</v>
      </c>
      <c r="F14" s="13">
        <v>2</v>
      </c>
      <c r="G14" s="13">
        <f t="shared" si="0"/>
        <v>4</v>
      </c>
      <c r="H14" s="13">
        <v>60</v>
      </c>
      <c r="I14" s="11"/>
    </row>
    <row r="15" spans="1:9" s="7" customFormat="1" ht="49.5" customHeight="1" x14ac:dyDescent="0.2">
      <c r="A15" s="13">
        <v>6</v>
      </c>
      <c r="B15" s="13">
        <v>2024</v>
      </c>
      <c r="C15" s="13">
        <v>3</v>
      </c>
      <c r="D15" s="10" t="s">
        <v>177</v>
      </c>
      <c r="E15" s="10" t="s">
        <v>60</v>
      </c>
      <c r="F15" s="13">
        <v>4</v>
      </c>
      <c r="G15" s="13">
        <f t="shared" si="0"/>
        <v>12</v>
      </c>
      <c r="H15" s="13">
        <f>C15*60</f>
        <v>180</v>
      </c>
      <c r="I15" s="18" t="s">
        <v>176</v>
      </c>
    </row>
    <row r="16" spans="1:9" s="7" customFormat="1" ht="49.5" customHeight="1" x14ac:dyDescent="0.2">
      <c r="A16" s="13">
        <v>7</v>
      </c>
      <c r="B16" s="13">
        <v>2024</v>
      </c>
      <c r="C16" s="13">
        <v>3</v>
      </c>
      <c r="D16" s="10" t="s">
        <v>177</v>
      </c>
      <c r="E16" s="10" t="s">
        <v>61</v>
      </c>
      <c r="F16" s="13">
        <v>2</v>
      </c>
      <c r="G16" s="13">
        <f t="shared" si="0"/>
        <v>6</v>
      </c>
      <c r="H16" s="13">
        <f>C16*60</f>
        <v>180</v>
      </c>
      <c r="I16" s="18" t="s">
        <v>176</v>
      </c>
    </row>
    <row r="17" spans="1:9" s="7" customFormat="1" ht="29.25" customHeight="1" x14ac:dyDescent="0.25">
      <c r="A17" s="13">
        <v>8</v>
      </c>
      <c r="B17" s="13">
        <v>2024</v>
      </c>
      <c r="C17" s="13">
        <v>2</v>
      </c>
      <c r="D17" s="10" t="s">
        <v>54</v>
      </c>
      <c r="E17" s="10" t="s">
        <v>62</v>
      </c>
      <c r="F17" s="13">
        <v>2</v>
      </c>
      <c r="G17" s="13">
        <f t="shared" si="0"/>
        <v>4</v>
      </c>
      <c r="H17" s="13">
        <v>120</v>
      </c>
      <c r="I17" s="11"/>
    </row>
    <row r="18" spans="1:9" s="7" customFormat="1" ht="29.25" customHeight="1" x14ac:dyDescent="0.25">
      <c r="A18" s="13">
        <v>9</v>
      </c>
      <c r="B18" s="13">
        <v>2024</v>
      </c>
      <c r="C18" s="13">
        <v>1</v>
      </c>
      <c r="D18" s="10" t="s">
        <v>178</v>
      </c>
      <c r="E18" s="10" t="s">
        <v>63</v>
      </c>
      <c r="F18" s="13">
        <v>2</v>
      </c>
      <c r="G18" s="13">
        <f t="shared" si="0"/>
        <v>2</v>
      </c>
      <c r="H18" s="13">
        <f>C18*60</f>
        <v>60</v>
      </c>
      <c r="I18" s="11"/>
    </row>
    <row r="19" spans="1:9" s="7" customFormat="1" ht="29.25" customHeight="1" x14ac:dyDescent="0.2">
      <c r="A19" s="13">
        <v>10</v>
      </c>
      <c r="B19" s="13">
        <v>2024</v>
      </c>
      <c r="C19" s="13">
        <v>1</v>
      </c>
      <c r="D19" s="10" t="s">
        <v>55</v>
      </c>
      <c r="E19" s="10" t="s">
        <v>64</v>
      </c>
      <c r="F19" s="13">
        <v>3</v>
      </c>
      <c r="G19" s="13">
        <f t="shared" si="0"/>
        <v>3</v>
      </c>
      <c r="H19" s="13">
        <v>90</v>
      </c>
      <c r="I19" s="18" t="s">
        <v>179</v>
      </c>
    </row>
    <row r="20" spans="1:9" s="7" customFormat="1" ht="29.25" customHeight="1" x14ac:dyDescent="0.25">
      <c r="A20" s="13">
        <v>11</v>
      </c>
      <c r="B20" s="13">
        <v>2024</v>
      </c>
      <c r="C20" s="13">
        <v>1</v>
      </c>
      <c r="D20" s="10" t="s">
        <v>56</v>
      </c>
      <c r="E20" s="10" t="s">
        <v>65</v>
      </c>
      <c r="F20" s="13">
        <v>3</v>
      </c>
      <c r="G20" s="13">
        <f t="shared" si="0"/>
        <v>3</v>
      </c>
      <c r="H20" s="13">
        <v>45</v>
      </c>
      <c r="I20" s="11"/>
    </row>
    <row r="21" spans="1:9" s="6" customFormat="1" ht="30.75" customHeight="1" x14ac:dyDescent="0.2">
      <c r="A21" s="26" t="s">
        <v>7</v>
      </c>
      <c r="B21" s="26"/>
      <c r="C21" s="26"/>
      <c r="D21" s="26"/>
      <c r="E21" s="26"/>
      <c r="F21" s="23">
        <f>SUM(G10:G20)</f>
        <v>50</v>
      </c>
      <c r="G21" s="23"/>
      <c r="H21" s="9">
        <f>SUM(H10:H20)</f>
        <v>975</v>
      </c>
      <c r="I21" s="12"/>
    </row>
    <row r="22" spans="1:9" ht="15.75" customHeight="1" x14ac:dyDescent="0.2">
      <c r="A22" s="3"/>
      <c r="B22" s="3"/>
      <c r="C22" s="3"/>
      <c r="D22" s="3"/>
      <c r="E22" s="3"/>
      <c r="F22" s="3"/>
      <c r="G22" s="3"/>
      <c r="H22" s="3"/>
      <c r="I22" s="3"/>
    </row>
    <row r="23" spans="1:9" ht="15.75" customHeight="1" x14ac:dyDescent="0.25">
      <c r="A23" s="3"/>
      <c r="B23" s="3"/>
      <c r="C23" s="3"/>
      <c r="D23" s="3"/>
      <c r="E23" s="3"/>
      <c r="F23" s="27" t="s">
        <v>163</v>
      </c>
      <c r="G23" s="27"/>
      <c r="H23" s="27"/>
      <c r="I23" s="27"/>
    </row>
    <row r="24" spans="1:9" ht="15.75" customHeight="1" x14ac:dyDescent="0.2">
      <c r="A24" s="4"/>
      <c r="B24" s="4"/>
      <c r="C24" s="4"/>
      <c r="D24" s="4"/>
      <c r="E24" s="4"/>
      <c r="F24" s="28"/>
      <c r="G24" s="28"/>
      <c r="H24" s="28"/>
      <c r="I24" s="28"/>
    </row>
  </sheetData>
  <mergeCells count="13">
    <mergeCell ref="A21:E21"/>
    <mergeCell ref="F21:G21"/>
    <mergeCell ref="F23:I23"/>
    <mergeCell ref="F24:I24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5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9"/>
    <pageSetUpPr fitToPage="1"/>
  </sheetPr>
  <dimension ref="A1:I17"/>
  <sheetViews>
    <sheetView showGridLines="0" view="pageBreakPreview" workbookViewId="0">
      <selection activeCell="F24" sqref="F24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2.5703125" customWidth="1"/>
    <col min="5" max="5" width="30.7109375" customWidth="1"/>
    <col min="6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7.7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66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1" customFormat="1" ht="19.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s="1" customFormat="1" ht="24" customHeight="1" x14ac:dyDescent="0.2">
      <c r="A9" s="24"/>
      <c r="B9" s="25"/>
      <c r="C9" s="16" t="s">
        <v>2</v>
      </c>
      <c r="D9" s="16" t="s">
        <v>3</v>
      </c>
      <c r="E9" s="23"/>
      <c r="F9" s="16" t="s">
        <v>10</v>
      </c>
      <c r="G9" s="16" t="s">
        <v>11</v>
      </c>
      <c r="H9" s="17" t="s">
        <v>6</v>
      </c>
      <c r="I9" s="23"/>
    </row>
    <row r="10" spans="1:9" s="7" customFormat="1" ht="34.5" customHeight="1" x14ac:dyDescent="0.25">
      <c r="A10" s="13">
        <v>1</v>
      </c>
      <c r="B10" s="13">
        <v>2024</v>
      </c>
      <c r="C10" s="13">
        <v>4</v>
      </c>
      <c r="D10" s="10" t="s">
        <v>15</v>
      </c>
      <c r="E10" s="10" t="s">
        <v>67</v>
      </c>
      <c r="F10" s="13">
        <v>3</v>
      </c>
      <c r="G10" s="13">
        <v>12</v>
      </c>
      <c r="H10" s="13">
        <v>180</v>
      </c>
      <c r="I10" s="11"/>
    </row>
    <row r="11" spans="1:9" s="7" customFormat="1" ht="34.5" customHeight="1" x14ac:dyDescent="0.25">
      <c r="A11" s="13">
        <v>2</v>
      </c>
      <c r="B11" s="13">
        <v>2024</v>
      </c>
      <c r="C11" s="13">
        <v>4</v>
      </c>
      <c r="D11" s="10" t="s">
        <v>15</v>
      </c>
      <c r="E11" s="10" t="s">
        <v>34</v>
      </c>
      <c r="F11" s="13">
        <v>3</v>
      </c>
      <c r="G11" s="13">
        <v>12</v>
      </c>
      <c r="H11" s="13">
        <v>180</v>
      </c>
      <c r="I11" s="11"/>
    </row>
    <row r="12" spans="1:9" s="7" customFormat="1" ht="34.5" customHeight="1" x14ac:dyDescent="0.25">
      <c r="A12" s="13">
        <v>3</v>
      </c>
      <c r="B12" s="13">
        <v>2024</v>
      </c>
      <c r="C12" s="13">
        <v>4</v>
      </c>
      <c r="D12" s="10" t="s">
        <v>15</v>
      </c>
      <c r="E12" s="10" t="s">
        <v>68</v>
      </c>
      <c r="F12" s="13">
        <v>4</v>
      </c>
      <c r="G12" s="13">
        <v>16</v>
      </c>
      <c r="H12" s="13">
        <v>240</v>
      </c>
      <c r="I12" s="11"/>
    </row>
    <row r="13" spans="1:9" s="7" customFormat="1" ht="34.5" customHeight="1" x14ac:dyDescent="0.25">
      <c r="A13" s="13">
        <v>4</v>
      </c>
      <c r="B13" s="13">
        <v>2024</v>
      </c>
      <c r="C13" s="13">
        <v>4</v>
      </c>
      <c r="D13" s="10" t="s">
        <v>15</v>
      </c>
      <c r="E13" s="10" t="s">
        <v>69</v>
      </c>
      <c r="F13" s="13">
        <v>3</v>
      </c>
      <c r="G13" s="13">
        <v>12</v>
      </c>
      <c r="H13" s="13">
        <v>360</v>
      </c>
      <c r="I13" s="11"/>
    </row>
    <row r="14" spans="1:9" s="6" customFormat="1" ht="34.5" customHeight="1" x14ac:dyDescent="0.2">
      <c r="A14" s="26" t="s">
        <v>7</v>
      </c>
      <c r="B14" s="26"/>
      <c r="C14" s="26"/>
      <c r="D14" s="26"/>
      <c r="E14" s="26"/>
      <c r="F14" s="23">
        <f>SUM(G10:G13)</f>
        <v>52</v>
      </c>
      <c r="G14" s="23"/>
      <c r="H14" s="9">
        <f>SUM(H10:H13)</f>
        <v>960</v>
      </c>
      <c r="I14" s="12"/>
    </row>
    <row r="15" spans="1:9" ht="15.75" customHeight="1" x14ac:dyDescent="0.2">
      <c r="A15" s="3"/>
      <c r="B15" s="3"/>
      <c r="C15" s="3"/>
      <c r="D15" s="3"/>
      <c r="E15" s="3"/>
      <c r="F15" s="3"/>
      <c r="G15" s="3"/>
      <c r="H15" s="3"/>
      <c r="I15" s="3"/>
    </row>
    <row r="16" spans="1:9" ht="15.75" customHeight="1" x14ac:dyDescent="0.25">
      <c r="A16" s="3"/>
      <c r="B16" s="3"/>
      <c r="C16" s="3"/>
      <c r="D16" s="3"/>
      <c r="E16" s="3"/>
      <c r="F16" s="27" t="s">
        <v>163</v>
      </c>
      <c r="G16" s="27"/>
      <c r="H16" s="27"/>
      <c r="I16" s="27"/>
    </row>
    <row r="17" spans="1:9" ht="15.75" customHeight="1" x14ac:dyDescent="0.2">
      <c r="A17" s="4"/>
      <c r="B17" s="4"/>
      <c r="C17" s="4"/>
      <c r="D17" s="4"/>
      <c r="E17" s="4"/>
      <c r="F17" s="28"/>
      <c r="G17" s="28"/>
      <c r="H17" s="28"/>
      <c r="I17" s="28"/>
    </row>
  </sheetData>
  <mergeCells count="13">
    <mergeCell ref="A14:E14"/>
    <mergeCell ref="F14:G14"/>
    <mergeCell ref="F16:I16"/>
    <mergeCell ref="F17:I17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93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  <pageSetUpPr fitToPage="1"/>
  </sheetPr>
  <dimension ref="A1:I34"/>
  <sheetViews>
    <sheetView showGridLines="0" view="pageBreakPreview" topLeftCell="A18" workbookViewId="0">
      <selection activeCell="D33" sqref="D33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50.5703125" customWidth="1"/>
    <col min="5" max="5" width="40.140625" customWidth="1"/>
    <col min="6" max="6" width="14" customWidth="1"/>
    <col min="7" max="7" width="11.140625" customWidth="1"/>
    <col min="8" max="8" width="13.7109375" customWidth="1"/>
    <col min="9" max="9" width="26.28515625" customWidth="1"/>
    <col min="10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70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29.2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29.25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37.5" customHeight="1" x14ac:dyDescent="0.2">
      <c r="A10" s="13">
        <v>1</v>
      </c>
      <c r="B10" s="13">
        <v>2024</v>
      </c>
      <c r="C10" s="13">
        <v>1</v>
      </c>
      <c r="D10" s="10" t="s">
        <v>71</v>
      </c>
      <c r="E10" s="10" t="s">
        <v>78</v>
      </c>
      <c r="F10" s="13">
        <v>2</v>
      </c>
      <c r="G10" s="13">
        <f>C10*F10</f>
        <v>2</v>
      </c>
      <c r="H10" s="13">
        <f>C10*45</f>
        <v>45</v>
      </c>
      <c r="I10" s="18" t="s">
        <v>180</v>
      </c>
    </row>
    <row r="11" spans="1:9" s="7" customFormat="1" ht="36.75" customHeight="1" x14ac:dyDescent="0.2">
      <c r="A11" s="13">
        <v>2</v>
      </c>
      <c r="B11" s="13">
        <v>2024</v>
      </c>
      <c r="C11" s="13">
        <v>3</v>
      </c>
      <c r="D11" s="10" t="s">
        <v>72</v>
      </c>
      <c r="E11" s="10" t="s">
        <v>79</v>
      </c>
      <c r="F11" s="13">
        <v>2</v>
      </c>
      <c r="G11" s="13">
        <f>C11*F11</f>
        <v>6</v>
      </c>
      <c r="H11" s="13">
        <f>C11*45</f>
        <v>135</v>
      </c>
      <c r="I11" s="18" t="s">
        <v>180</v>
      </c>
    </row>
    <row r="12" spans="1:9" s="7" customFormat="1" ht="26.25" customHeight="1" x14ac:dyDescent="0.25">
      <c r="A12" s="13">
        <v>3</v>
      </c>
      <c r="B12" s="13">
        <v>2024</v>
      </c>
      <c r="C12" s="13">
        <v>1</v>
      </c>
      <c r="D12" s="10" t="s">
        <v>73</v>
      </c>
      <c r="E12" s="10" t="s">
        <v>80</v>
      </c>
      <c r="F12" s="13">
        <v>2</v>
      </c>
      <c r="G12" s="13">
        <f t="shared" ref="G12:G30" si="0">C12*F12</f>
        <v>2</v>
      </c>
      <c r="H12" s="13">
        <v>30</v>
      </c>
      <c r="I12" s="11"/>
    </row>
    <row r="13" spans="1:9" s="7" customFormat="1" ht="26.25" customHeight="1" x14ac:dyDescent="0.25">
      <c r="A13" s="13">
        <v>4</v>
      </c>
      <c r="B13" s="13">
        <v>2024</v>
      </c>
      <c r="C13" s="13">
        <v>1</v>
      </c>
      <c r="D13" s="10" t="s">
        <v>181</v>
      </c>
      <c r="E13" s="10" t="s">
        <v>81</v>
      </c>
      <c r="F13" s="13">
        <v>3</v>
      </c>
      <c r="G13" s="13">
        <f t="shared" si="0"/>
        <v>3</v>
      </c>
      <c r="H13" s="13">
        <v>75</v>
      </c>
      <c r="I13" s="11"/>
    </row>
    <row r="14" spans="1:9" s="7" customFormat="1" ht="26.25" customHeight="1" x14ac:dyDescent="0.25">
      <c r="A14" s="13">
        <v>5</v>
      </c>
      <c r="B14" s="13">
        <v>2024</v>
      </c>
      <c r="C14" s="13">
        <v>1</v>
      </c>
      <c r="D14" s="10" t="s">
        <v>181</v>
      </c>
      <c r="E14" s="10" t="s">
        <v>82</v>
      </c>
      <c r="F14" s="13">
        <v>4</v>
      </c>
      <c r="G14" s="13">
        <f t="shared" si="0"/>
        <v>4</v>
      </c>
      <c r="H14" s="13">
        <v>90</v>
      </c>
      <c r="I14" s="11"/>
    </row>
    <row r="15" spans="1:9" s="7" customFormat="1" ht="26.25" customHeight="1" x14ac:dyDescent="0.25">
      <c r="A15" s="13">
        <v>6</v>
      </c>
      <c r="B15" s="13">
        <v>2024</v>
      </c>
      <c r="C15" s="13">
        <v>1</v>
      </c>
      <c r="D15" s="10" t="s">
        <v>74</v>
      </c>
      <c r="E15" s="10" t="s">
        <v>83</v>
      </c>
      <c r="F15" s="13">
        <v>3</v>
      </c>
      <c r="G15" s="13">
        <f t="shared" si="0"/>
        <v>3</v>
      </c>
      <c r="H15" s="13">
        <v>60</v>
      </c>
      <c r="I15" s="11"/>
    </row>
    <row r="16" spans="1:9" s="7" customFormat="1" ht="26.25" customHeight="1" x14ac:dyDescent="0.25">
      <c r="A16" s="13">
        <v>7</v>
      </c>
      <c r="B16" s="13">
        <v>2024</v>
      </c>
      <c r="C16" s="13">
        <v>1</v>
      </c>
      <c r="D16" s="10" t="s">
        <v>73</v>
      </c>
      <c r="E16" s="10" t="s">
        <v>84</v>
      </c>
      <c r="F16" s="13">
        <v>3</v>
      </c>
      <c r="G16" s="13">
        <f t="shared" si="0"/>
        <v>3</v>
      </c>
      <c r="H16" s="13">
        <v>60</v>
      </c>
      <c r="I16" s="11"/>
    </row>
    <row r="17" spans="1:9" s="7" customFormat="1" ht="26.25" customHeight="1" x14ac:dyDescent="0.25">
      <c r="A17" s="13">
        <v>8</v>
      </c>
      <c r="B17" s="13">
        <v>2024</v>
      </c>
      <c r="C17" s="13">
        <v>1</v>
      </c>
      <c r="D17" s="10" t="s">
        <v>74</v>
      </c>
      <c r="E17" s="10" t="s">
        <v>85</v>
      </c>
      <c r="F17" s="13">
        <v>3</v>
      </c>
      <c r="G17" s="13">
        <f t="shared" si="0"/>
        <v>3</v>
      </c>
      <c r="H17" s="13">
        <v>60</v>
      </c>
      <c r="I17" s="11"/>
    </row>
    <row r="18" spans="1:9" s="7" customFormat="1" ht="26.25" customHeight="1" x14ac:dyDescent="0.25">
      <c r="A18" s="13">
        <v>9</v>
      </c>
      <c r="B18" s="13">
        <v>2024</v>
      </c>
      <c r="C18" s="13">
        <v>1</v>
      </c>
      <c r="D18" s="10" t="s">
        <v>75</v>
      </c>
      <c r="E18" s="10" t="s">
        <v>86</v>
      </c>
      <c r="F18" s="13">
        <v>2</v>
      </c>
      <c r="G18" s="13">
        <f t="shared" si="0"/>
        <v>2</v>
      </c>
      <c r="H18" s="13">
        <v>45</v>
      </c>
      <c r="I18" s="11"/>
    </row>
    <row r="19" spans="1:9" s="7" customFormat="1" ht="26.25" customHeight="1" x14ac:dyDescent="0.25">
      <c r="A19" s="13">
        <v>10</v>
      </c>
      <c r="B19" s="13">
        <v>2024</v>
      </c>
      <c r="C19" s="13">
        <v>1</v>
      </c>
      <c r="D19" s="10" t="s">
        <v>73</v>
      </c>
      <c r="E19" s="10" t="s">
        <v>87</v>
      </c>
      <c r="F19" s="13">
        <v>2</v>
      </c>
      <c r="G19" s="13">
        <f t="shared" si="0"/>
        <v>2</v>
      </c>
      <c r="H19" s="13">
        <v>45</v>
      </c>
      <c r="I19" s="11"/>
    </row>
    <row r="20" spans="1:9" s="7" customFormat="1" ht="30.75" customHeight="1" x14ac:dyDescent="0.25">
      <c r="A20" s="13">
        <v>11</v>
      </c>
      <c r="B20" s="13">
        <v>2024</v>
      </c>
      <c r="C20" s="13">
        <v>3</v>
      </c>
      <c r="D20" s="10" t="s">
        <v>182</v>
      </c>
      <c r="E20" s="10" t="s">
        <v>88</v>
      </c>
      <c r="F20" s="13">
        <v>2</v>
      </c>
      <c r="G20" s="13">
        <f t="shared" si="0"/>
        <v>6</v>
      </c>
      <c r="H20" s="13">
        <f>C20*30</f>
        <v>90</v>
      </c>
      <c r="I20" s="11"/>
    </row>
    <row r="21" spans="1:9" s="7" customFormat="1" ht="26.25" customHeight="1" x14ac:dyDescent="0.2">
      <c r="A21" s="13">
        <v>12</v>
      </c>
      <c r="B21" s="13">
        <v>2024</v>
      </c>
      <c r="C21" s="13">
        <v>1</v>
      </c>
      <c r="D21" s="10" t="s">
        <v>76</v>
      </c>
      <c r="E21" s="10" t="s">
        <v>89</v>
      </c>
      <c r="F21" s="13">
        <v>2</v>
      </c>
      <c r="G21" s="13">
        <f t="shared" si="0"/>
        <v>2</v>
      </c>
      <c r="H21" s="13">
        <v>45</v>
      </c>
      <c r="I21" s="18" t="s">
        <v>180</v>
      </c>
    </row>
    <row r="22" spans="1:9" s="7" customFormat="1" ht="26.25" customHeight="1" x14ac:dyDescent="0.25">
      <c r="A22" s="13">
        <v>13</v>
      </c>
      <c r="B22" s="13">
        <v>2024</v>
      </c>
      <c r="C22" s="13">
        <v>1</v>
      </c>
      <c r="D22" s="10" t="s">
        <v>181</v>
      </c>
      <c r="E22" s="10" t="s">
        <v>90</v>
      </c>
      <c r="F22" s="13">
        <v>2</v>
      </c>
      <c r="G22" s="13">
        <f t="shared" si="0"/>
        <v>2</v>
      </c>
      <c r="H22" s="13">
        <v>30</v>
      </c>
      <c r="I22" s="11"/>
    </row>
    <row r="23" spans="1:9" s="7" customFormat="1" ht="26.25" customHeight="1" x14ac:dyDescent="0.25">
      <c r="A23" s="13">
        <v>14</v>
      </c>
      <c r="B23" s="13">
        <v>2024</v>
      </c>
      <c r="C23" s="13">
        <v>1</v>
      </c>
      <c r="D23" s="10" t="s">
        <v>181</v>
      </c>
      <c r="E23" s="10" t="s">
        <v>91</v>
      </c>
      <c r="F23" s="13">
        <v>2</v>
      </c>
      <c r="G23" s="13">
        <f t="shared" si="0"/>
        <v>2</v>
      </c>
      <c r="H23" s="13">
        <v>45</v>
      </c>
      <c r="I23" s="11"/>
    </row>
    <row r="24" spans="1:9" s="7" customFormat="1" ht="36.75" customHeight="1" x14ac:dyDescent="0.2">
      <c r="A24" s="13">
        <v>15</v>
      </c>
      <c r="B24" s="13">
        <v>2024</v>
      </c>
      <c r="C24" s="13">
        <v>4</v>
      </c>
      <c r="D24" s="10" t="s">
        <v>183</v>
      </c>
      <c r="E24" s="10" t="s">
        <v>92</v>
      </c>
      <c r="F24" s="13">
        <v>2</v>
      </c>
      <c r="G24" s="13">
        <f t="shared" si="0"/>
        <v>8</v>
      </c>
      <c r="H24" s="13">
        <f>C24*30</f>
        <v>120</v>
      </c>
      <c r="I24" s="18" t="s">
        <v>180</v>
      </c>
    </row>
    <row r="25" spans="1:9" s="7" customFormat="1" ht="26.25" customHeight="1" x14ac:dyDescent="0.2">
      <c r="A25" s="13">
        <v>16</v>
      </c>
      <c r="B25" s="13">
        <v>2024</v>
      </c>
      <c r="C25" s="13">
        <v>1</v>
      </c>
      <c r="D25" s="10" t="s">
        <v>71</v>
      </c>
      <c r="E25" s="10" t="s">
        <v>93</v>
      </c>
      <c r="F25" s="13">
        <v>3</v>
      </c>
      <c r="G25" s="13">
        <f t="shared" si="0"/>
        <v>3</v>
      </c>
      <c r="H25" s="13">
        <v>60</v>
      </c>
      <c r="I25" s="18" t="s">
        <v>180</v>
      </c>
    </row>
    <row r="26" spans="1:9" s="7" customFormat="1" ht="26.25" customHeight="1" x14ac:dyDescent="0.25">
      <c r="A26" s="13">
        <v>17</v>
      </c>
      <c r="B26" s="13">
        <v>2024</v>
      </c>
      <c r="C26" s="13">
        <v>1</v>
      </c>
      <c r="D26" s="10" t="s">
        <v>77</v>
      </c>
      <c r="E26" s="10" t="s">
        <v>94</v>
      </c>
      <c r="F26" s="13">
        <v>2</v>
      </c>
      <c r="G26" s="13">
        <f t="shared" si="0"/>
        <v>2</v>
      </c>
      <c r="H26" s="13">
        <v>45</v>
      </c>
      <c r="I26" s="11"/>
    </row>
    <row r="27" spans="1:9" s="7" customFormat="1" ht="26.25" customHeight="1" x14ac:dyDescent="0.25">
      <c r="A27" s="13">
        <v>18</v>
      </c>
      <c r="B27" s="13">
        <v>2024</v>
      </c>
      <c r="C27" s="13">
        <v>1</v>
      </c>
      <c r="D27" s="10" t="s">
        <v>74</v>
      </c>
      <c r="E27" s="10" t="s">
        <v>94</v>
      </c>
      <c r="F27" s="13">
        <v>3</v>
      </c>
      <c r="G27" s="13">
        <f t="shared" si="0"/>
        <v>3</v>
      </c>
      <c r="H27" s="13">
        <v>60</v>
      </c>
      <c r="I27" s="11"/>
    </row>
    <row r="28" spans="1:9" s="7" customFormat="1" ht="34.5" customHeight="1" x14ac:dyDescent="0.2">
      <c r="A28" s="13">
        <v>19</v>
      </c>
      <c r="B28" s="13">
        <v>2024</v>
      </c>
      <c r="C28" s="13">
        <v>4</v>
      </c>
      <c r="D28" s="10" t="s">
        <v>184</v>
      </c>
      <c r="E28" s="10" t="s">
        <v>95</v>
      </c>
      <c r="F28" s="13">
        <v>2</v>
      </c>
      <c r="G28" s="13">
        <f t="shared" si="0"/>
        <v>8</v>
      </c>
      <c r="H28" s="13">
        <v>120</v>
      </c>
      <c r="I28" s="18" t="s">
        <v>180</v>
      </c>
    </row>
    <row r="29" spans="1:9" s="7" customFormat="1" ht="26.25" customHeight="1" x14ac:dyDescent="0.25">
      <c r="A29" s="13">
        <v>20</v>
      </c>
      <c r="B29" s="13">
        <v>2024</v>
      </c>
      <c r="C29" s="13">
        <v>1</v>
      </c>
      <c r="D29" s="10" t="s">
        <v>71</v>
      </c>
      <c r="E29" s="10" t="s">
        <v>96</v>
      </c>
      <c r="F29" s="13">
        <v>2</v>
      </c>
      <c r="G29" s="13">
        <f t="shared" si="0"/>
        <v>2</v>
      </c>
      <c r="H29" s="13">
        <v>45</v>
      </c>
      <c r="I29" s="11"/>
    </row>
    <row r="30" spans="1:9" s="7" customFormat="1" ht="26.25" customHeight="1" x14ac:dyDescent="0.25">
      <c r="A30" s="13">
        <v>21</v>
      </c>
      <c r="B30" s="13">
        <v>2024</v>
      </c>
      <c r="C30" s="13">
        <v>1</v>
      </c>
      <c r="D30" s="10" t="s">
        <v>73</v>
      </c>
      <c r="E30" s="10" t="s">
        <v>97</v>
      </c>
      <c r="F30" s="13">
        <v>2</v>
      </c>
      <c r="G30" s="13">
        <f t="shared" si="0"/>
        <v>2</v>
      </c>
      <c r="H30" s="13">
        <v>45</v>
      </c>
      <c r="I30" s="11"/>
    </row>
    <row r="31" spans="1:9" s="6" customFormat="1" ht="29.25" customHeight="1" x14ac:dyDescent="0.2">
      <c r="A31" s="26" t="s">
        <v>7</v>
      </c>
      <c r="B31" s="26"/>
      <c r="C31" s="26"/>
      <c r="D31" s="26"/>
      <c r="E31" s="26"/>
      <c r="F31" s="23">
        <f>SUM(G10:G30)</f>
        <v>70</v>
      </c>
      <c r="G31" s="23"/>
      <c r="H31" s="9">
        <f>SUM(H10:H30)</f>
        <v>1350</v>
      </c>
      <c r="I31" s="12"/>
    </row>
    <row r="32" spans="1:9" ht="15.75" customHeight="1" x14ac:dyDescent="0.2">
      <c r="A32" s="3"/>
      <c r="B32" s="3"/>
      <c r="C32" s="3"/>
      <c r="D32" s="3"/>
      <c r="E32" s="3"/>
      <c r="F32" s="3"/>
      <c r="G32" s="3"/>
      <c r="H32" s="3"/>
      <c r="I32" s="3"/>
    </row>
    <row r="33" spans="1:9" ht="15.75" customHeight="1" x14ac:dyDescent="0.25">
      <c r="A33" s="3"/>
      <c r="B33" s="3"/>
      <c r="C33" s="3"/>
      <c r="D33" s="3"/>
      <c r="E33" s="3"/>
      <c r="F33" s="27" t="s">
        <v>163</v>
      </c>
      <c r="G33" s="27"/>
      <c r="H33" s="27"/>
      <c r="I33" s="27"/>
    </row>
    <row r="34" spans="1:9" ht="15.75" customHeight="1" x14ac:dyDescent="0.2">
      <c r="A34" s="4"/>
      <c r="B34" s="4"/>
      <c r="C34" s="4"/>
      <c r="D34" s="4"/>
      <c r="E34" s="4"/>
      <c r="F34" s="28"/>
      <c r="G34" s="28"/>
      <c r="H34" s="28"/>
      <c r="I34" s="28"/>
    </row>
  </sheetData>
  <mergeCells count="13">
    <mergeCell ref="A31:E31"/>
    <mergeCell ref="F31:G31"/>
    <mergeCell ref="F33:I33"/>
    <mergeCell ref="F34:I34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2" fitToHeight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70C0"/>
    <pageSetUpPr fitToPage="1"/>
  </sheetPr>
  <dimension ref="A1:I29"/>
  <sheetViews>
    <sheetView showGridLines="0" view="pageBreakPreview" topLeftCell="A7" workbookViewId="0">
      <selection activeCell="A10" sqref="A10:A25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83.85546875" customWidth="1"/>
    <col min="5" max="5" width="30.7109375" customWidth="1"/>
    <col min="6" max="6" width="14.140625" customWidth="1"/>
    <col min="7" max="7" width="12.28515625" customWidth="1"/>
    <col min="8" max="8" width="12.7109375" customWidth="1"/>
    <col min="9" max="9" width="21.85546875" customWidth="1"/>
    <col min="10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100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27.7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3.75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19.5" customHeight="1" x14ac:dyDescent="0.25">
      <c r="A10" s="13">
        <v>1</v>
      </c>
      <c r="B10" s="13">
        <v>2024</v>
      </c>
      <c r="C10" s="13">
        <v>1</v>
      </c>
      <c r="D10" s="10" t="s">
        <v>101</v>
      </c>
      <c r="E10" s="10" t="s">
        <v>105</v>
      </c>
      <c r="F10" s="13">
        <v>3</v>
      </c>
      <c r="G10" s="13">
        <f>C10*F10</f>
        <v>3</v>
      </c>
      <c r="H10" s="13">
        <v>60</v>
      </c>
      <c r="I10" s="11"/>
    </row>
    <row r="11" spans="1:9" s="7" customFormat="1" ht="19.5" customHeight="1" x14ac:dyDescent="0.25">
      <c r="A11" s="13">
        <v>2</v>
      </c>
      <c r="B11" s="13">
        <v>2024</v>
      </c>
      <c r="C11" s="13">
        <v>1</v>
      </c>
      <c r="D11" s="10" t="s">
        <v>102</v>
      </c>
      <c r="E11" s="10" t="s">
        <v>106</v>
      </c>
      <c r="F11" s="13">
        <v>3</v>
      </c>
      <c r="G11" s="13">
        <f t="shared" ref="G11:G25" si="0">C11*F11</f>
        <v>3</v>
      </c>
      <c r="H11" s="13">
        <v>60</v>
      </c>
      <c r="I11" s="11"/>
    </row>
    <row r="12" spans="1:9" s="7" customFormat="1" ht="19.5" customHeight="1" x14ac:dyDescent="0.25">
      <c r="A12" s="13">
        <v>3</v>
      </c>
      <c r="B12" s="13">
        <v>2024</v>
      </c>
      <c r="C12" s="13">
        <v>1</v>
      </c>
      <c r="D12" s="10" t="s">
        <v>103</v>
      </c>
      <c r="E12" s="10" t="s">
        <v>107</v>
      </c>
      <c r="F12" s="13">
        <v>3</v>
      </c>
      <c r="G12" s="13">
        <f t="shared" si="0"/>
        <v>3</v>
      </c>
      <c r="H12" s="13">
        <v>45</v>
      </c>
      <c r="I12" s="11"/>
    </row>
    <row r="13" spans="1:9" s="7" customFormat="1" ht="29.25" customHeight="1" x14ac:dyDescent="0.25">
      <c r="A13" s="13">
        <v>4</v>
      </c>
      <c r="B13" s="13">
        <v>2024</v>
      </c>
      <c r="C13" s="13">
        <v>3</v>
      </c>
      <c r="D13" s="10" t="s">
        <v>187</v>
      </c>
      <c r="E13" s="10" t="s">
        <v>108</v>
      </c>
      <c r="F13" s="13">
        <v>2</v>
      </c>
      <c r="G13" s="13">
        <f t="shared" si="0"/>
        <v>6</v>
      </c>
      <c r="H13" s="13">
        <f>C13*45</f>
        <v>135</v>
      </c>
      <c r="I13" s="11"/>
    </row>
    <row r="14" spans="1:9" s="7" customFormat="1" ht="23.25" customHeight="1" x14ac:dyDescent="0.25">
      <c r="A14" s="13">
        <v>5</v>
      </c>
      <c r="B14" s="13">
        <v>2024</v>
      </c>
      <c r="C14" s="13">
        <v>1</v>
      </c>
      <c r="D14" s="10" t="s">
        <v>101</v>
      </c>
      <c r="E14" s="10" t="s">
        <v>109</v>
      </c>
      <c r="F14" s="13">
        <v>3</v>
      </c>
      <c r="G14" s="13">
        <f t="shared" si="0"/>
        <v>3</v>
      </c>
      <c r="H14" s="13">
        <v>60</v>
      </c>
      <c r="I14" s="11"/>
    </row>
    <row r="15" spans="1:9" s="7" customFormat="1" ht="23.25" customHeight="1" x14ac:dyDescent="0.25">
      <c r="A15" s="13">
        <v>6</v>
      </c>
      <c r="B15" s="13">
        <v>2024</v>
      </c>
      <c r="C15" s="13">
        <v>1</v>
      </c>
      <c r="D15" s="10" t="s">
        <v>101</v>
      </c>
      <c r="E15" s="10" t="s">
        <v>110</v>
      </c>
      <c r="F15" s="13">
        <v>3</v>
      </c>
      <c r="G15" s="13">
        <f t="shared" si="0"/>
        <v>3</v>
      </c>
      <c r="H15" s="13">
        <v>60</v>
      </c>
      <c r="I15" s="11"/>
    </row>
    <row r="16" spans="1:9" s="7" customFormat="1" ht="30.75" customHeight="1" x14ac:dyDescent="0.25">
      <c r="A16" s="13">
        <v>7</v>
      </c>
      <c r="B16" s="13">
        <v>2024</v>
      </c>
      <c r="C16" s="13">
        <v>3</v>
      </c>
      <c r="D16" s="10" t="s">
        <v>188</v>
      </c>
      <c r="E16" s="10" t="s">
        <v>111</v>
      </c>
      <c r="F16" s="13">
        <v>3</v>
      </c>
      <c r="G16" s="13">
        <f t="shared" si="0"/>
        <v>9</v>
      </c>
      <c r="H16" s="13">
        <f>C16*45</f>
        <v>135</v>
      </c>
      <c r="I16" s="11"/>
    </row>
    <row r="17" spans="1:9" s="7" customFormat="1" ht="23.25" customHeight="1" x14ac:dyDescent="0.25">
      <c r="A17" s="13">
        <v>8</v>
      </c>
      <c r="B17" s="13">
        <v>2024</v>
      </c>
      <c r="C17" s="13">
        <v>1</v>
      </c>
      <c r="D17" s="10" t="s">
        <v>101</v>
      </c>
      <c r="E17" s="10" t="s">
        <v>112</v>
      </c>
      <c r="F17" s="13">
        <v>3</v>
      </c>
      <c r="G17" s="13">
        <f t="shared" si="0"/>
        <v>3</v>
      </c>
      <c r="H17" s="13">
        <v>45</v>
      </c>
      <c r="I17" s="11"/>
    </row>
    <row r="18" spans="1:9" s="7" customFormat="1" ht="23.25" customHeight="1" x14ac:dyDescent="0.25">
      <c r="A18" s="13">
        <v>9</v>
      </c>
      <c r="B18" s="13">
        <v>2024</v>
      </c>
      <c r="C18" s="13">
        <v>3</v>
      </c>
      <c r="D18" s="10" t="s">
        <v>189</v>
      </c>
      <c r="E18" s="10" t="s">
        <v>113</v>
      </c>
      <c r="F18" s="13">
        <v>3</v>
      </c>
      <c r="G18" s="13">
        <f t="shared" si="0"/>
        <v>9</v>
      </c>
      <c r="H18" s="13">
        <v>180</v>
      </c>
      <c r="I18" s="11"/>
    </row>
    <row r="19" spans="1:9" s="7" customFormat="1" ht="23.25" customHeight="1" x14ac:dyDescent="0.25">
      <c r="A19" s="13">
        <v>10</v>
      </c>
      <c r="B19" s="13">
        <v>2024</v>
      </c>
      <c r="C19" s="13">
        <v>1</v>
      </c>
      <c r="D19" s="10" t="s">
        <v>103</v>
      </c>
      <c r="E19" s="10" t="s">
        <v>114</v>
      </c>
      <c r="F19" s="13">
        <v>4</v>
      </c>
      <c r="G19" s="13">
        <f t="shared" si="0"/>
        <v>4</v>
      </c>
      <c r="H19" s="13">
        <v>60</v>
      </c>
      <c r="I19" s="11"/>
    </row>
    <row r="20" spans="1:9" s="7" customFormat="1" ht="23.25" customHeight="1" x14ac:dyDescent="0.25">
      <c r="A20" s="13">
        <v>11</v>
      </c>
      <c r="B20" s="13">
        <v>2024</v>
      </c>
      <c r="C20" s="13">
        <v>1</v>
      </c>
      <c r="D20" s="10" t="s">
        <v>103</v>
      </c>
      <c r="E20" s="10" t="s">
        <v>115</v>
      </c>
      <c r="F20" s="13">
        <v>3</v>
      </c>
      <c r="G20" s="13">
        <f t="shared" si="0"/>
        <v>3</v>
      </c>
      <c r="H20" s="13">
        <v>45</v>
      </c>
      <c r="I20" s="11"/>
    </row>
    <row r="21" spans="1:9" s="7" customFormat="1" ht="33" customHeight="1" x14ac:dyDescent="0.25">
      <c r="A21" s="13">
        <v>12</v>
      </c>
      <c r="B21" s="13">
        <v>2024</v>
      </c>
      <c r="C21" s="13">
        <v>3</v>
      </c>
      <c r="D21" s="10" t="s">
        <v>190</v>
      </c>
      <c r="E21" s="10" t="s">
        <v>116</v>
      </c>
      <c r="F21" s="13">
        <v>2</v>
      </c>
      <c r="G21" s="13">
        <f t="shared" si="0"/>
        <v>6</v>
      </c>
      <c r="H21" s="13">
        <f>C21*45</f>
        <v>135</v>
      </c>
      <c r="I21" s="11"/>
    </row>
    <row r="22" spans="1:9" s="7" customFormat="1" ht="23.25" customHeight="1" x14ac:dyDescent="0.25">
      <c r="A22" s="13">
        <v>13</v>
      </c>
      <c r="B22" s="13">
        <v>2024</v>
      </c>
      <c r="C22" s="13">
        <v>1</v>
      </c>
      <c r="D22" s="10" t="s">
        <v>104</v>
      </c>
      <c r="E22" s="10" t="s">
        <v>117</v>
      </c>
      <c r="F22" s="13">
        <v>3</v>
      </c>
      <c r="G22" s="13">
        <f t="shared" si="0"/>
        <v>3</v>
      </c>
      <c r="H22" s="13">
        <v>60</v>
      </c>
      <c r="I22" s="11"/>
    </row>
    <row r="23" spans="1:9" s="7" customFormat="1" ht="23.25" customHeight="1" x14ac:dyDescent="0.25">
      <c r="A23" s="13">
        <v>14</v>
      </c>
      <c r="B23" s="13">
        <v>2024</v>
      </c>
      <c r="C23" s="13">
        <v>1</v>
      </c>
      <c r="D23" s="10" t="s">
        <v>104</v>
      </c>
      <c r="E23" s="10" t="s">
        <v>118</v>
      </c>
      <c r="F23" s="13">
        <v>3</v>
      </c>
      <c r="G23" s="13">
        <f t="shared" si="0"/>
        <v>3</v>
      </c>
      <c r="H23" s="13">
        <v>45</v>
      </c>
      <c r="I23" s="11"/>
    </row>
    <row r="24" spans="1:9" s="7" customFormat="1" ht="23.25" customHeight="1" x14ac:dyDescent="0.25">
      <c r="A24" s="13">
        <v>15</v>
      </c>
      <c r="B24" s="13">
        <v>2024</v>
      </c>
      <c r="C24" s="13">
        <v>1</v>
      </c>
      <c r="D24" s="10" t="s">
        <v>104</v>
      </c>
      <c r="E24" s="10" t="s">
        <v>119</v>
      </c>
      <c r="F24" s="13">
        <v>3</v>
      </c>
      <c r="G24" s="13">
        <f t="shared" si="0"/>
        <v>3</v>
      </c>
      <c r="H24" s="13">
        <v>45</v>
      </c>
      <c r="I24" s="11"/>
    </row>
    <row r="25" spans="1:9" s="7" customFormat="1" ht="23.25" customHeight="1" x14ac:dyDescent="0.25">
      <c r="A25" s="13">
        <v>16</v>
      </c>
      <c r="B25" s="13">
        <v>2024</v>
      </c>
      <c r="C25" s="13">
        <v>1</v>
      </c>
      <c r="D25" s="10" t="s">
        <v>102</v>
      </c>
      <c r="E25" s="10" t="s">
        <v>120</v>
      </c>
      <c r="F25" s="13">
        <v>4</v>
      </c>
      <c r="G25" s="13">
        <f t="shared" si="0"/>
        <v>4</v>
      </c>
      <c r="H25" s="13">
        <v>60</v>
      </c>
      <c r="I25" s="11"/>
    </row>
    <row r="26" spans="1:9" s="6" customFormat="1" ht="29.25" customHeight="1" x14ac:dyDescent="0.2">
      <c r="A26" s="26" t="s">
        <v>7</v>
      </c>
      <c r="B26" s="26"/>
      <c r="C26" s="26"/>
      <c r="D26" s="26"/>
      <c r="E26" s="26"/>
      <c r="F26" s="23">
        <f>SUM(G10:G25)</f>
        <v>68</v>
      </c>
      <c r="G26" s="23"/>
      <c r="H26" s="9">
        <f>SUM(H10:H25)</f>
        <v>1230</v>
      </c>
      <c r="I26" s="12"/>
    </row>
    <row r="27" spans="1:9" ht="15.75" customHeight="1" x14ac:dyDescent="0.2">
      <c r="A27" s="3"/>
      <c r="B27" s="3"/>
      <c r="C27" s="3"/>
      <c r="D27" s="3"/>
      <c r="E27" s="3"/>
      <c r="F27" s="3"/>
      <c r="G27" s="3"/>
      <c r="H27" s="3"/>
      <c r="I27" s="3"/>
    </row>
    <row r="28" spans="1:9" ht="15.75" customHeight="1" x14ac:dyDescent="0.25">
      <c r="A28" s="3"/>
      <c r="B28" s="3"/>
      <c r="C28" s="3"/>
      <c r="D28" s="3"/>
      <c r="E28" s="3"/>
      <c r="F28" s="27" t="s">
        <v>163</v>
      </c>
      <c r="G28" s="27"/>
      <c r="H28" s="27"/>
      <c r="I28" s="27"/>
    </row>
    <row r="29" spans="1:9" ht="15.75" customHeight="1" x14ac:dyDescent="0.2">
      <c r="A29" s="4"/>
      <c r="B29" s="4"/>
      <c r="C29" s="4"/>
      <c r="D29" s="4"/>
      <c r="E29" s="4"/>
      <c r="F29" s="28"/>
      <c r="G29" s="28"/>
      <c r="H29" s="28"/>
      <c r="I29" s="28"/>
    </row>
  </sheetData>
  <mergeCells count="13">
    <mergeCell ref="A26:E26"/>
    <mergeCell ref="F26:G26"/>
    <mergeCell ref="F28:I28"/>
    <mergeCell ref="F29:I29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74" fitToHeight="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2060"/>
    <pageSetUpPr fitToPage="1"/>
  </sheetPr>
  <dimension ref="A1:I18"/>
  <sheetViews>
    <sheetView showGridLines="0" view="pageBreakPreview" workbookViewId="0">
      <selection activeCell="I14" sqref="I14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3.140625" customWidth="1"/>
    <col min="5" max="5" width="51.85546875" customWidth="1"/>
    <col min="6" max="6" width="13.42578125" customWidth="1"/>
    <col min="7" max="7" width="14" customWidth="1"/>
    <col min="8" max="8" width="12.85546875" customWidth="1"/>
    <col min="9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124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22.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5.25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30.75" customHeight="1" x14ac:dyDescent="0.25">
      <c r="A10" s="13">
        <v>1</v>
      </c>
      <c r="B10" s="13">
        <v>2024</v>
      </c>
      <c r="C10" s="13">
        <v>1</v>
      </c>
      <c r="D10" s="10" t="s">
        <v>125</v>
      </c>
      <c r="E10" s="10" t="s">
        <v>126</v>
      </c>
      <c r="F10" s="13">
        <v>2</v>
      </c>
      <c r="G10" s="13">
        <f>C10*F10</f>
        <v>2</v>
      </c>
      <c r="H10" s="13">
        <v>30</v>
      </c>
      <c r="I10" s="11"/>
    </row>
    <row r="11" spans="1:9" s="7" customFormat="1" ht="30.75" customHeight="1" x14ac:dyDescent="0.25">
      <c r="A11" s="13">
        <v>2</v>
      </c>
      <c r="B11" s="13">
        <v>2024</v>
      </c>
      <c r="C11" s="13">
        <v>1</v>
      </c>
      <c r="D11" s="10" t="s">
        <v>125</v>
      </c>
      <c r="E11" s="10" t="s">
        <v>127</v>
      </c>
      <c r="F11" s="13">
        <v>3</v>
      </c>
      <c r="G11" s="13">
        <f t="shared" ref="G11:G14" si="0">C11*F11</f>
        <v>3</v>
      </c>
      <c r="H11" s="13">
        <v>45</v>
      </c>
      <c r="I11" s="11"/>
    </row>
    <row r="12" spans="1:9" s="7" customFormat="1" ht="30.75" customHeight="1" x14ac:dyDescent="0.25">
      <c r="A12" s="13">
        <v>3</v>
      </c>
      <c r="B12" s="13">
        <v>2024</v>
      </c>
      <c r="C12" s="13">
        <v>1</v>
      </c>
      <c r="D12" s="10" t="s">
        <v>125</v>
      </c>
      <c r="E12" s="10" t="s">
        <v>128</v>
      </c>
      <c r="F12" s="13">
        <v>3</v>
      </c>
      <c r="G12" s="13">
        <f t="shared" si="0"/>
        <v>3</v>
      </c>
      <c r="H12" s="13">
        <v>45</v>
      </c>
      <c r="I12" s="11"/>
    </row>
    <row r="13" spans="1:9" s="7" customFormat="1" ht="30.75" customHeight="1" x14ac:dyDescent="0.25">
      <c r="A13" s="13">
        <v>4</v>
      </c>
      <c r="B13" s="13">
        <v>2024</v>
      </c>
      <c r="C13" s="13">
        <v>1</v>
      </c>
      <c r="D13" s="10" t="s">
        <v>125</v>
      </c>
      <c r="E13" s="10" t="s">
        <v>129</v>
      </c>
      <c r="F13" s="13">
        <v>4</v>
      </c>
      <c r="G13" s="13">
        <f t="shared" si="0"/>
        <v>4</v>
      </c>
      <c r="H13" s="13">
        <v>120</v>
      </c>
      <c r="I13" s="11"/>
    </row>
    <row r="14" spans="1:9" s="7" customFormat="1" ht="36" customHeight="1" x14ac:dyDescent="0.25">
      <c r="A14" s="13">
        <v>5</v>
      </c>
      <c r="B14" s="13">
        <v>2024</v>
      </c>
      <c r="C14" s="13">
        <v>1</v>
      </c>
      <c r="D14" s="10" t="s">
        <v>125</v>
      </c>
      <c r="E14" s="10" t="s">
        <v>130</v>
      </c>
      <c r="F14" s="13">
        <v>2</v>
      </c>
      <c r="G14" s="13">
        <f t="shared" si="0"/>
        <v>2</v>
      </c>
      <c r="H14" s="13">
        <v>60</v>
      </c>
      <c r="I14" s="11"/>
    </row>
    <row r="15" spans="1:9" s="6" customFormat="1" ht="23.25" customHeight="1" x14ac:dyDescent="0.2">
      <c r="A15" s="26" t="s">
        <v>7</v>
      </c>
      <c r="B15" s="26"/>
      <c r="C15" s="26"/>
      <c r="D15" s="26"/>
      <c r="E15" s="26"/>
      <c r="F15" s="23">
        <f>SUM(G10:G14)</f>
        <v>14</v>
      </c>
      <c r="G15" s="23"/>
      <c r="H15" s="9">
        <f>SUM(H10:H14)</f>
        <v>300</v>
      </c>
      <c r="I15" s="12"/>
    </row>
    <row r="16" spans="1:9" ht="15.75" customHeight="1" x14ac:dyDescent="0.2">
      <c r="A16" s="3"/>
      <c r="B16" s="3"/>
      <c r="C16" s="3"/>
      <c r="D16" s="3"/>
      <c r="E16" s="3"/>
      <c r="F16" s="3"/>
      <c r="G16" s="3"/>
      <c r="H16" s="3"/>
      <c r="I16" s="3"/>
    </row>
    <row r="17" spans="1:9" ht="15.75" customHeight="1" x14ac:dyDescent="0.25">
      <c r="A17" s="3"/>
      <c r="B17" s="3"/>
      <c r="C17" s="3"/>
      <c r="D17" s="3"/>
      <c r="E17" s="3"/>
      <c r="F17" s="27" t="s">
        <v>164</v>
      </c>
      <c r="G17" s="27"/>
      <c r="H17" s="27"/>
      <c r="I17" s="27"/>
    </row>
    <row r="18" spans="1:9" ht="15.75" customHeight="1" x14ac:dyDescent="0.2">
      <c r="A18" s="4"/>
      <c r="B18" s="4"/>
      <c r="C18" s="4"/>
      <c r="D18" s="4"/>
      <c r="E18" s="4"/>
      <c r="F18" s="28"/>
      <c r="G18" s="28"/>
      <c r="H18" s="28"/>
      <c r="I18" s="28"/>
    </row>
  </sheetData>
  <mergeCells count="13">
    <mergeCell ref="A15:E15"/>
    <mergeCell ref="F15:G15"/>
    <mergeCell ref="F17:I17"/>
    <mergeCell ref="F18:I18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00B0F0"/>
    <pageSetUpPr fitToPage="1"/>
  </sheetPr>
  <dimension ref="A1:I27"/>
  <sheetViews>
    <sheetView showGridLines="0" view="pageBreakPreview" topLeftCell="A14" workbookViewId="0">
      <selection activeCell="A10" sqref="A10:A23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48.42578125" customWidth="1"/>
    <col min="5" max="5" width="25.140625" customWidth="1"/>
    <col min="6" max="6" width="14.42578125" customWidth="1"/>
    <col min="7" max="7" width="12" customWidth="1"/>
    <col min="8" max="8" width="13.28515625" customWidth="1"/>
    <col min="9" max="9" width="28" customWidth="1"/>
    <col min="10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131</v>
      </c>
      <c r="B6" s="22"/>
      <c r="C6" s="22"/>
      <c r="D6" s="22"/>
      <c r="E6" s="22"/>
      <c r="F6" s="22"/>
      <c r="G6" s="22"/>
      <c r="H6" s="22"/>
      <c r="I6" s="22"/>
    </row>
    <row r="7" spans="1:9" ht="9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24.7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0.75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26.25" customHeight="1" x14ac:dyDescent="0.25">
      <c r="A10" s="13">
        <v>1</v>
      </c>
      <c r="B10" s="13">
        <v>2024</v>
      </c>
      <c r="C10" s="13">
        <v>1</v>
      </c>
      <c r="D10" s="10" t="s">
        <v>132</v>
      </c>
      <c r="E10" s="10" t="s">
        <v>136</v>
      </c>
      <c r="F10" s="13">
        <v>3</v>
      </c>
      <c r="G10" s="13">
        <f>C10*F10</f>
        <v>3</v>
      </c>
      <c r="H10" s="13">
        <v>60</v>
      </c>
      <c r="I10" s="11"/>
    </row>
    <row r="11" spans="1:9" s="7" customFormat="1" ht="26.25" customHeight="1" x14ac:dyDescent="0.25">
      <c r="A11" s="13">
        <v>2</v>
      </c>
      <c r="B11" s="13">
        <v>2024</v>
      </c>
      <c r="C11" s="13">
        <v>2</v>
      </c>
      <c r="D11" s="10" t="s">
        <v>133</v>
      </c>
      <c r="E11" s="10" t="s">
        <v>137</v>
      </c>
      <c r="F11" s="13">
        <v>2</v>
      </c>
      <c r="G11" s="13">
        <f t="shared" ref="G11:G23" si="0">C11*F11</f>
        <v>4</v>
      </c>
      <c r="H11" s="13">
        <v>90</v>
      </c>
      <c r="I11" s="11"/>
    </row>
    <row r="12" spans="1:9" s="7" customFormat="1" ht="26.25" customHeight="1" x14ac:dyDescent="0.25">
      <c r="A12" s="13">
        <v>3</v>
      </c>
      <c r="B12" s="13">
        <v>2024</v>
      </c>
      <c r="C12" s="13">
        <v>1</v>
      </c>
      <c r="D12" s="10" t="s">
        <v>134</v>
      </c>
      <c r="E12" s="10" t="s">
        <v>138</v>
      </c>
      <c r="F12" s="13">
        <v>3</v>
      </c>
      <c r="G12" s="13">
        <f t="shared" si="0"/>
        <v>3</v>
      </c>
      <c r="H12" s="13">
        <v>60</v>
      </c>
      <c r="I12" s="11"/>
    </row>
    <row r="13" spans="1:9" s="7" customFormat="1" ht="26.25" customHeight="1" x14ac:dyDescent="0.25">
      <c r="A13" s="13">
        <v>4</v>
      </c>
      <c r="B13" s="13">
        <v>2024</v>
      </c>
      <c r="C13" s="13">
        <v>2</v>
      </c>
      <c r="D13" s="10" t="s">
        <v>133</v>
      </c>
      <c r="E13" s="10" t="s">
        <v>139</v>
      </c>
      <c r="F13" s="13">
        <v>2</v>
      </c>
      <c r="G13" s="13">
        <f t="shared" si="0"/>
        <v>4</v>
      </c>
      <c r="H13" s="13">
        <v>90</v>
      </c>
      <c r="I13" s="11"/>
    </row>
    <row r="14" spans="1:9" s="7" customFormat="1" ht="26.25" customHeight="1" x14ac:dyDescent="0.25">
      <c r="A14" s="13">
        <v>5</v>
      </c>
      <c r="B14" s="13">
        <v>2024</v>
      </c>
      <c r="C14" s="13">
        <v>1</v>
      </c>
      <c r="D14" s="10" t="s">
        <v>132</v>
      </c>
      <c r="E14" s="10" t="s">
        <v>139</v>
      </c>
      <c r="F14" s="13">
        <v>3</v>
      </c>
      <c r="G14" s="13">
        <f t="shared" si="0"/>
        <v>3</v>
      </c>
      <c r="H14" s="13">
        <v>60</v>
      </c>
      <c r="I14" s="11"/>
    </row>
    <row r="15" spans="1:9" s="7" customFormat="1" ht="26.25" customHeight="1" x14ac:dyDescent="0.25">
      <c r="A15" s="13">
        <v>6</v>
      </c>
      <c r="B15" s="13">
        <v>2024</v>
      </c>
      <c r="C15" s="13">
        <v>1</v>
      </c>
      <c r="D15" s="10" t="s">
        <v>134</v>
      </c>
      <c r="E15" s="10" t="s">
        <v>140</v>
      </c>
      <c r="F15" s="13">
        <v>3</v>
      </c>
      <c r="G15" s="13">
        <f t="shared" si="0"/>
        <v>3</v>
      </c>
      <c r="H15" s="13">
        <v>60</v>
      </c>
      <c r="I15" s="11"/>
    </row>
    <row r="16" spans="1:9" s="7" customFormat="1" ht="26.25" customHeight="1" x14ac:dyDescent="0.25">
      <c r="A16" s="13">
        <v>7</v>
      </c>
      <c r="B16" s="13">
        <v>2024</v>
      </c>
      <c r="C16" s="13">
        <v>1</v>
      </c>
      <c r="D16" s="10" t="s">
        <v>132</v>
      </c>
      <c r="E16" s="10" t="s">
        <v>141</v>
      </c>
      <c r="F16" s="13">
        <v>3</v>
      </c>
      <c r="G16" s="13">
        <f t="shared" si="0"/>
        <v>3</v>
      </c>
      <c r="H16" s="13">
        <v>60</v>
      </c>
      <c r="I16" s="11"/>
    </row>
    <row r="17" spans="1:9" s="7" customFormat="1" ht="26.25" customHeight="1" x14ac:dyDescent="0.25">
      <c r="A17" s="13">
        <v>8</v>
      </c>
      <c r="B17" s="13">
        <v>2024</v>
      </c>
      <c r="C17" s="13">
        <v>1</v>
      </c>
      <c r="D17" s="10" t="s">
        <v>134</v>
      </c>
      <c r="E17" s="10" t="s">
        <v>141</v>
      </c>
      <c r="F17" s="13">
        <v>3</v>
      </c>
      <c r="G17" s="13">
        <f t="shared" si="0"/>
        <v>3</v>
      </c>
      <c r="H17" s="13">
        <v>60</v>
      </c>
      <c r="I17" s="11"/>
    </row>
    <row r="18" spans="1:9" s="7" customFormat="1" ht="26.25" customHeight="1" x14ac:dyDescent="0.25">
      <c r="A18" s="13">
        <v>9</v>
      </c>
      <c r="B18" s="13">
        <v>2024</v>
      </c>
      <c r="C18" s="13">
        <v>2</v>
      </c>
      <c r="D18" s="10" t="s">
        <v>133</v>
      </c>
      <c r="E18" s="10" t="s">
        <v>142</v>
      </c>
      <c r="F18" s="13">
        <v>3</v>
      </c>
      <c r="G18" s="13">
        <f t="shared" si="0"/>
        <v>6</v>
      </c>
      <c r="H18" s="13">
        <v>120</v>
      </c>
      <c r="I18" s="11"/>
    </row>
    <row r="19" spans="1:9" s="7" customFormat="1" ht="26.25" customHeight="1" x14ac:dyDescent="0.25">
      <c r="A19" s="13">
        <v>10</v>
      </c>
      <c r="B19" s="13">
        <v>2024</v>
      </c>
      <c r="C19" s="13">
        <v>1</v>
      </c>
      <c r="D19" s="10" t="s">
        <v>134</v>
      </c>
      <c r="E19" s="10" t="s">
        <v>143</v>
      </c>
      <c r="F19" s="13">
        <v>3</v>
      </c>
      <c r="G19" s="13">
        <f t="shared" si="0"/>
        <v>3</v>
      </c>
      <c r="H19" s="13">
        <v>60</v>
      </c>
      <c r="I19" s="11"/>
    </row>
    <row r="20" spans="1:9" s="7" customFormat="1" ht="26.25" customHeight="1" x14ac:dyDescent="0.25">
      <c r="A20" s="13">
        <v>11</v>
      </c>
      <c r="B20" s="13">
        <v>2024</v>
      </c>
      <c r="C20" s="13">
        <v>2</v>
      </c>
      <c r="D20" s="10" t="s">
        <v>133</v>
      </c>
      <c r="E20" s="10" t="s">
        <v>144</v>
      </c>
      <c r="F20" s="13">
        <v>2</v>
      </c>
      <c r="G20" s="13">
        <f t="shared" si="0"/>
        <v>4</v>
      </c>
      <c r="H20" s="13">
        <v>90</v>
      </c>
      <c r="I20" s="11"/>
    </row>
    <row r="21" spans="1:9" s="7" customFormat="1" ht="26.25" customHeight="1" x14ac:dyDescent="0.25">
      <c r="A21" s="13">
        <v>12</v>
      </c>
      <c r="B21" s="13">
        <v>2024</v>
      </c>
      <c r="C21" s="13">
        <v>1</v>
      </c>
      <c r="D21" s="10" t="s">
        <v>132</v>
      </c>
      <c r="E21" s="10" t="s">
        <v>144</v>
      </c>
      <c r="F21" s="13">
        <v>3</v>
      </c>
      <c r="G21" s="13">
        <f t="shared" si="0"/>
        <v>3</v>
      </c>
      <c r="H21" s="13">
        <v>60</v>
      </c>
      <c r="I21" s="11"/>
    </row>
    <row r="22" spans="1:9" s="7" customFormat="1" ht="26.25" customHeight="1" x14ac:dyDescent="0.25">
      <c r="A22" s="13">
        <v>13</v>
      </c>
      <c r="B22" s="13">
        <v>2024</v>
      </c>
      <c r="C22" s="13">
        <v>2</v>
      </c>
      <c r="D22" s="10" t="s">
        <v>133</v>
      </c>
      <c r="E22" s="10" t="s">
        <v>145</v>
      </c>
      <c r="F22" s="13">
        <v>3</v>
      </c>
      <c r="G22" s="13">
        <f t="shared" si="0"/>
        <v>6</v>
      </c>
      <c r="H22" s="13">
        <v>120</v>
      </c>
      <c r="I22" s="11"/>
    </row>
    <row r="23" spans="1:9" s="7" customFormat="1" ht="26.25" customHeight="1" x14ac:dyDescent="0.25">
      <c r="A23" s="13">
        <v>14</v>
      </c>
      <c r="B23" s="13">
        <v>2024</v>
      </c>
      <c r="C23" s="13">
        <v>3</v>
      </c>
      <c r="D23" s="10" t="s">
        <v>135</v>
      </c>
      <c r="E23" s="10" t="s">
        <v>146</v>
      </c>
      <c r="F23" s="13">
        <v>3</v>
      </c>
      <c r="G23" s="13">
        <f t="shared" si="0"/>
        <v>9</v>
      </c>
      <c r="H23" s="13">
        <v>180</v>
      </c>
      <c r="I23" s="11"/>
    </row>
    <row r="24" spans="1:9" s="6" customFormat="1" ht="27" customHeight="1" x14ac:dyDescent="0.2">
      <c r="A24" s="26" t="s">
        <v>7</v>
      </c>
      <c r="B24" s="26"/>
      <c r="C24" s="26"/>
      <c r="D24" s="26"/>
      <c r="E24" s="26"/>
      <c r="F24" s="23">
        <f>SUM(G10:G23)</f>
        <v>57</v>
      </c>
      <c r="G24" s="23"/>
      <c r="H24" s="9">
        <f>SUM(H10:H23)</f>
        <v>1170</v>
      </c>
      <c r="I24" s="12"/>
    </row>
    <row r="25" spans="1:9" ht="15.75" customHeight="1" x14ac:dyDescent="0.2">
      <c r="A25" s="3"/>
      <c r="B25" s="3"/>
      <c r="C25" s="3"/>
      <c r="D25" s="3"/>
      <c r="E25" s="3"/>
      <c r="F25" s="3"/>
      <c r="G25" s="3"/>
      <c r="H25" s="3"/>
      <c r="I25" s="3"/>
    </row>
    <row r="26" spans="1:9" ht="15.75" customHeight="1" x14ac:dyDescent="0.25">
      <c r="A26" s="3"/>
      <c r="B26" s="3"/>
      <c r="C26" s="3"/>
      <c r="D26" s="3"/>
      <c r="E26" s="3"/>
      <c r="F26" s="27" t="s">
        <v>164</v>
      </c>
      <c r="G26" s="27"/>
      <c r="H26" s="27"/>
      <c r="I26" s="27"/>
    </row>
    <row r="27" spans="1:9" ht="15.75" customHeight="1" x14ac:dyDescent="0.2">
      <c r="A27" s="4"/>
      <c r="B27" s="4"/>
      <c r="C27" s="4"/>
      <c r="D27" s="4"/>
      <c r="E27" s="4"/>
      <c r="F27" s="28"/>
      <c r="G27" s="28"/>
      <c r="H27" s="28"/>
      <c r="I27" s="28"/>
    </row>
  </sheetData>
  <mergeCells count="13">
    <mergeCell ref="A24:E24"/>
    <mergeCell ref="F24:G24"/>
    <mergeCell ref="F26:I26"/>
    <mergeCell ref="F27:I27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9" fitToHeight="0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C000"/>
    <pageSetUpPr fitToPage="1"/>
  </sheetPr>
  <dimension ref="A1:I19"/>
  <sheetViews>
    <sheetView showGridLines="0" view="pageBreakPreview" topLeftCell="A4" workbookViewId="0">
      <selection activeCell="K13" sqref="K13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65" customWidth="1"/>
    <col min="5" max="5" width="30.7109375" customWidth="1"/>
    <col min="6" max="6" width="13.7109375" customWidth="1"/>
    <col min="7" max="7" width="14.42578125" customWidth="1"/>
    <col min="8" max="8" width="14.28515625" customWidth="1"/>
    <col min="9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147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24.7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6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46.5" customHeight="1" x14ac:dyDescent="0.25">
      <c r="A10" s="13">
        <v>1</v>
      </c>
      <c r="B10" s="13">
        <v>2024</v>
      </c>
      <c r="C10" s="13">
        <v>3</v>
      </c>
      <c r="D10" s="10" t="s">
        <v>185</v>
      </c>
      <c r="E10" s="10" t="s">
        <v>148</v>
      </c>
      <c r="F10" s="13">
        <v>3</v>
      </c>
      <c r="G10" s="13">
        <f>C10*F10</f>
        <v>9</v>
      </c>
      <c r="H10" s="13">
        <f>C10*45</f>
        <v>135</v>
      </c>
      <c r="I10" s="11"/>
    </row>
    <row r="11" spans="1:9" s="7" customFormat="1" ht="46.5" customHeight="1" x14ac:dyDescent="0.25">
      <c r="A11" s="13">
        <v>2</v>
      </c>
      <c r="B11" s="13">
        <v>2024</v>
      </c>
      <c r="C11" s="13">
        <v>3</v>
      </c>
      <c r="D11" s="10" t="s">
        <v>185</v>
      </c>
      <c r="E11" s="10" t="s">
        <v>149</v>
      </c>
      <c r="F11" s="13">
        <v>2</v>
      </c>
      <c r="G11" s="13">
        <f t="shared" ref="G11:G15" si="0">C11*F11</f>
        <v>6</v>
      </c>
      <c r="H11" s="13">
        <f>C11*30</f>
        <v>90</v>
      </c>
      <c r="I11" s="11"/>
    </row>
    <row r="12" spans="1:9" s="7" customFormat="1" ht="46.5" customHeight="1" x14ac:dyDescent="0.25">
      <c r="A12" s="13">
        <v>3</v>
      </c>
      <c r="B12" s="13">
        <v>2024</v>
      </c>
      <c r="C12" s="13">
        <v>3</v>
      </c>
      <c r="D12" s="10" t="s">
        <v>185</v>
      </c>
      <c r="E12" s="10" t="s">
        <v>150</v>
      </c>
      <c r="F12" s="13">
        <v>3</v>
      </c>
      <c r="G12" s="13">
        <f t="shared" si="0"/>
        <v>9</v>
      </c>
      <c r="H12" s="13">
        <v>135</v>
      </c>
      <c r="I12" s="11"/>
    </row>
    <row r="13" spans="1:9" s="7" customFormat="1" ht="46.5" customHeight="1" x14ac:dyDescent="0.25">
      <c r="A13" s="13">
        <v>4</v>
      </c>
      <c r="B13" s="13">
        <v>2024</v>
      </c>
      <c r="C13" s="13">
        <v>3</v>
      </c>
      <c r="D13" s="10" t="s">
        <v>185</v>
      </c>
      <c r="E13" s="10" t="s">
        <v>151</v>
      </c>
      <c r="F13" s="13">
        <v>2</v>
      </c>
      <c r="G13" s="13">
        <f t="shared" si="0"/>
        <v>6</v>
      </c>
      <c r="H13" s="13">
        <f>C13*30</f>
        <v>90</v>
      </c>
      <c r="I13" s="11"/>
    </row>
    <row r="14" spans="1:9" s="7" customFormat="1" ht="46.5" customHeight="1" x14ac:dyDescent="0.25">
      <c r="A14" s="13">
        <v>5</v>
      </c>
      <c r="B14" s="13">
        <v>2024</v>
      </c>
      <c r="C14" s="13">
        <v>3</v>
      </c>
      <c r="D14" s="10" t="s">
        <v>185</v>
      </c>
      <c r="E14" s="10" t="s">
        <v>152</v>
      </c>
      <c r="F14" s="13">
        <v>4</v>
      </c>
      <c r="G14" s="13">
        <f t="shared" si="0"/>
        <v>12</v>
      </c>
      <c r="H14" s="13">
        <f>C14*120</f>
        <v>360</v>
      </c>
      <c r="I14" s="11"/>
    </row>
    <row r="15" spans="1:9" s="7" customFormat="1" ht="46.5" customHeight="1" x14ac:dyDescent="0.25">
      <c r="A15" s="13">
        <v>6</v>
      </c>
      <c r="B15" s="13">
        <v>2024</v>
      </c>
      <c r="C15" s="13">
        <v>3</v>
      </c>
      <c r="D15" s="10" t="s">
        <v>185</v>
      </c>
      <c r="E15" s="10" t="s">
        <v>153</v>
      </c>
      <c r="F15" s="13">
        <v>3</v>
      </c>
      <c r="G15" s="13">
        <f t="shared" si="0"/>
        <v>9</v>
      </c>
      <c r="H15" s="13">
        <f>C15*45</f>
        <v>135</v>
      </c>
      <c r="I15" s="11"/>
    </row>
    <row r="16" spans="1:9" s="6" customFormat="1" ht="38.25" customHeight="1" x14ac:dyDescent="0.2">
      <c r="A16" s="26" t="s">
        <v>7</v>
      </c>
      <c r="B16" s="26"/>
      <c r="C16" s="26"/>
      <c r="D16" s="26"/>
      <c r="E16" s="26"/>
      <c r="F16" s="23">
        <f>SUM(G10:G15)</f>
        <v>51</v>
      </c>
      <c r="G16" s="23"/>
      <c r="H16" s="9">
        <f>SUM(H10:H15)</f>
        <v>945</v>
      </c>
      <c r="I16" s="12"/>
    </row>
    <row r="17" spans="1:9" ht="15.75" customHeight="1" x14ac:dyDescent="0.2">
      <c r="A17" s="3"/>
      <c r="B17" s="3"/>
      <c r="C17" s="3"/>
      <c r="D17" s="3"/>
      <c r="E17" s="3"/>
      <c r="F17" s="3"/>
      <c r="G17" s="3"/>
      <c r="H17" s="3"/>
      <c r="I17" s="3"/>
    </row>
    <row r="18" spans="1:9" ht="15.75" customHeight="1" x14ac:dyDescent="0.25">
      <c r="A18" s="3"/>
      <c r="B18" s="3"/>
      <c r="C18" s="3"/>
      <c r="D18" s="3"/>
      <c r="E18" s="3"/>
      <c r="F18" s="27" t="s">
        <v>164</v>
      </c>
      <c r="G18" s="27"/>
      <c r="H18" s="27"/>
      <c r="I18" s="27"/>
    </row>
    <row r="19" spans="1:9" ht="15.75" customHeight="1" x14ac:dyDescent="0.2">
      <c r="A19" s="4"/>
      <c r="B19" s="4"/>
      <c r="C19" s="4"/>
      <c r="D19" s="4"/>
      <c r="E19" s="4"/>
      <c r="F19" s="28"/>
      <c r="G19" s="28"/>
      <c r="H19" s="28"/>
      <c r="I19" s="28"/>
    </row>
  </sheetData>
  <mergeCells count="13">
    <mergeCell ref="A16:E16"/>
    <mergeCell ref="F16:G16"/>
    <mergeCell ref="F18:I18"/>
    <mergeCell ref="F19:I19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2" fitToHeight="0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2060"/>
    <pageSetUpPr fitToPage="1"/>
  </sheetPr>
  <dimension ref="A1:I19"/>
  <sheetViews>
    <sheetView showGridLines="0" view="pageBreakPreview" topLeftCell="A4" workbookViewId="0">
      <selection activeCell="J19" sqref="J19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2.5703125" customWidth="1"/>
    <col min="5" max="5" width="41" customWidth="1"/>
    <col min="6" max="6" width="17.7109375" customWidth="1"/>
    <col min="7" max="7" width="14.28515625" customWidth="1"/>
    <col min="8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161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33.7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3.75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29.25" customHeight="1" x14ac:dyDescent="0.25">
      <c r="A10" s="13">
        <v>1</v>
      </c>
      <c r="B10" s="13">
        <v>2024</v>
      </c>
      <c r="C10" s="13">
        <v>1</v>
      </c>
      <c r="D10" s="10" t="s">
        <v>154</v>
      </c>
      <c r="E10" s="10" t="s">
        <v>155</v>
      </c>
      <c r="F10" s="13">
        <v>3</v>
      </c>
      <c r="G10" s="13">
        <v>3</v>
      </c>
      <c r="H10" s="13">
        <v>45</v>
      </c>
      <c r="I10" s="11"/>
    </row>
    <row r="11" spans="1:9" s="7" customFormat="1" ht="29.25" customHeight="1" x14ac:dyDescent="0.25">
      <c r="A11" s="13">
        <v>2</v>
      </c>
      <c r="B11" s="13">
        <v>2024</v>
      </c>
      <c r="C11" s="13">
        <v>1</v>
      </c>
      <c r="D11" s="10" t="s">
        <v>154</v>
      </c>
      <c r="E11" s="10" t="s">
        <v>156</v>
      </c>
      <c r="F11" s="13">
        <v>2</v>
      </c>
      <c r="G11" s="13">
        <v>2</v>
      </c>
      <c r="H11" s="13">
        <v>30</v>
      </c>
      <c r="I11" s="11"/>
    </row>
    <row r="12" spans="1:9" s="7" customFormat="1" ht="29.25" customHeight="1" x14ac:dyDescent="0.25">
      <c r="A12" s="13">
        <v>3</v>
      </c>
      <c r="B12" s="13">
        <v>2024</v>
      </c>
      <c r="C12" s="13">
        <v>1</v>
      </c>
      <c r="D12" s="10" t="s">
        <v>154</v>
      </c>
      <c r="E12" s="10" t="s">
        <v>157</v>
      </c>
      <c r="F12" s="13">
        <v>4</v>
      </c>
      <c r="G12" s="13">
        <v>4</v>
      </c>
      <c r="H12" s="13">
        <v>60</v>
      </c>
      <c r="I12" s="11"/>
    </row>
    <row r="13" spans="1:9" s="7" customFormat="1" ht="29.25" customHeight="1" x14ac:dyDescent="0.25">
      <c r="A13" s="13">
        <v>4</v>
      </c>
      <c r="B13" s="13">
        <v>2024</v>
      </c>
      <c r="C13" s="13">
        <v>1</v>
      </c>
      <c r="D13" s="10" t="s">
        <v>154</v>
      </c>
      <c r="E13" s="10" t="s">
        <v>158</v>
      </c>
      <c r="F13" s="13">
        <v>2</v>
      </c>
      <c r="G13" s="13">
        <v>2</v>
      </c>
      <c r="H13" s="13">
        <v>45</v>
      </c>
      <c r="I13" s="11"/>
    </row>
    <row r="14" spans="1:9" s="7" customFormat="1" ht="29.25" customHeight="1" x14ac:dyDescent="0.25">
      <c r="A14" s="13">
        <v>5</v>
      </c>
      <c r="B14" s="13">
        <v>2024</v>
      </c>
      <c r="C14" s="13">
        <v>1</v>
      </c>
      <c r="D14" s="10" t="s">
        <v>154</v>
      </c>
      <c r="E14" s="10" t="s">
        <v>159</v>
      </c>
      <c r="F14" s="13">
        <v>2</v>
      </c>
      <c r="G14" s="13">
        <v>2</v>
      </c>
      <c r="H14" s="13">
        <v>30</v>
      </c>
      <c r="I14" s="11"/>
    </row>
    <row r="15" spans="1:9" s="7" customFormat="1" ht="29.25" customHeight="1" x14ac:dyDescent="0.25">
      <c r="A15" s="13">
        <v>6</v>
      </c>
      <c r="B15" s="13">
        <v>2024</v>
      </c>
      <c r="C15" s="13">
        <v>1</v>
      </c>
      <c r="D15" s="10" t="s">
        <v>154</v>
      </c>
      <c r="E15" s="10" t="s">
        <v>22</v>
      </c>
      <c r="F15" s="13">
        <v>4</v>
      </c>
      <c r="G15" s="13">
        <v>4</v>
      </c>
      <c r="H15" s="13">
        <v>75</v>
      </c>
      <c r="I15" s="11"/>
    </row>
    <row r="16" spans="1:9" s="6" customFormat="1" ht="33.75" customHeight="1" x14ac:dyDescent="0.2">
      <c r="A16" s="26" t="s">
        <v>7</v>
      </c>
      <c r="B16" s="26"/>
      <c r="C16" s="26"/>
      <c r="D16" s="26"/>
      <c r="E16" s="26"/>
      <c r="F16" s="23">
        <f>SUM(G10:G15)</f>
        <v>17</v>
      </c>
      <c r="G16" s="23"/>
      <c r="H16" s="9">
        <f>SUM(H10:H15)</f>
        <v>285</v>
      </c>
      <c r="I16" s="12"/>
    </row>
    <row r="17" spans="1:9" ht="15.75" customHeight="1" x14ac:dyDescent="0.2">
      <c r="A17" s="3"/>
      <c r="B17" s="3"/>
      <c r="C17" s="3"/>
      <c r="D17" s="3"/>
      <c r="E17" s="3"/>
      <c r="F17" s="3"/>
      <c r="G17" s="3"/>
      <c r="H17" s="3"/>
      <c r="I17" s="3"/>
    </row>
    <row r="18" spans="1:9" ht="15.75" customHeight="1" x14ac:dyDescent="0.25">
      <c r="A18" s="3"/>
      <c r="B18" s="3"/>
      <c r="C18" s="3"/>
      <c r="D18" s="3"/>
      <c r="E18" s="3"/>
      <c r="F18" s="27" t="s">
        <v>164</v>
      </c>
      <c r="G18" s="27"/>
      <c r="H18" s="27"/>
      <c r="I18" s="27"/>
    </row>
    <row r="19" spans="1:9" ht="15.75" customHeight="1" x14ac:dyDescent="0.2">
      <c r="A19" s="4"/>
      <c r="B19" s="4"/>
      <c r="C19" s="4"/>
      <c r="D19" s="4"/>
      <c r="E19" s="4"/>
      <c r="F19" s="28"/>
      <c r="G19" s="28"/>
      <c r="H19" s="28"/>
      <c r="I19" s="28"/>
    </row>
  </sheetData>
  <mergeCells count="13">
    <mergeCell ref="A16:E16"/>
    <mergeCell ref="F16:G16"/>
    <mergeCell ref="F18:I18"/>
    <mergeCell ref="F19:I19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89" fitToHeight="0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7030A0"/>
    <pageSetUpPr fitToPage="1"/>
  </sheetPr>
  <dimension ref="A1:I14"/>
  <sheetViews>
    <sheetView showGridLines="0" view="pageBreakPreview" workbookViewId="0">
      <selection activeCell="I10" sqref="I10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95.42578125" customWidth="1"/>
    <col min="5" max="5" width="21.42578125" customWidth="1"/>
    <col min="6" max="6" width="13.5703125" customWidth="1"/>
    <col min="7" max="7" width="14.28515625" customWidth="1"/>
    <col min="8" max="8" width="10.42578125" customWidth="1"/>
    <col min="9" max="9" width="33.42578125" customWidth="1"/>
    <col min="10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98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24.7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3.75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143.25" customHeight="1" x14ac:dyDescent="0.2">
      <c r="A10" s="13">
        <v>1</v>
      </c>
      <c r="B10" s="13">
        <v>2024</v>
      </c>
      <c r="C10" s="20">
        <v>33</v>
      </c>
      <c r="D10" s="10" t="s">
        <v>186</v>
      </c>
      <c r="E10" s="10" t="s">
        <v>99</v>
      </c>
      <c r="F10" s="13">
        <v>1</v>
      </c>
      <c r="G10" s="13">
        <v>33</v>
      </c>
      <c r="H10" s="13">
        <f>C10*30</f>
        <v>990</v>
      </c>
      <c r="I10" s="18" t="s">
        <v>191</v>
      </c>
    </row>
    <row r="11" spans="1:9" s="6" customFormat="1" ht="36.75" customHeight="1" x14ac:dyDescent="0.2">
      <c r="A11" s="26" t="s">
        <v>7</v>
      </c>
      <c r="B11" s="26"/>
      <c r="C11" s="26"/>
      <c r="D11" s="26"/>
      <c r="E11" s="26"/>
      <c r="F11" s="23">
        <f>SUM(G10)</f>
        <v>33</v>
      </c>
      <c r="G11" s="23"/>
      <c r="H11" s="9">
        <f>SUM(H10)</f>
        <v>990</v>
      </c>
      <c r="I11" s="12"/>
    </row>
    <row r="12" spans="1:9" ht="15.75" customHeight="1" x14ac:dyDescent="0.2">
      <c r="A12" s="3"/>
      <c r="B12" s="3"/>
      <c r="C12" s="3"/>
      <c r="D12" s="3"/>
      <c r="E12" s="3"/>
      <c r="F12" s="3"/>
      <c r="G12" s="3"/>
      <c r="H12" s="3"/>
      <c r="I12" s="3"/>
    </row>
    <row r="13" spans="1:9" ht="15.75" customHeight="1" x14ac:dyDescent="0.25">
      <c r="A13" s="3"/>
      <c r="B13" s="3"/>
      <c r="C13" s="3"/>
      <c r="D13" s="3"/>
      <c r="E13" s="3"/>
      <c r="F13" s="27" t="s">
        <v>164</v>
      </c>
      <c r="G13" s="27"/>
      <c r="H13" s="27"/>
      <c r="I13" s="27"/>
    </row>
    <row r="14" spans="1:9" ht="15.75" customHeight="1" x14ac:dyDescent="0.2">
      <c r="A14" s="4"/>
      <c r="B14" s="4"/>
      <c r="C14" s="4"/>
      <c r="D14" s="4"/>
      <c r="E14" s="4"/>
      <c r="F14" s="28"/>
      <c r="G14" s="28"/>
      <c r="H14" s="28"/>
      <c r="I14" s="28"/>
    </row>
  </sheetData>
  <mergeCells count="13">
    <mergeCell ref="A11:E11"/>
    <mergeCell ref="F11:G11"/>
    <mergeCell ref="F13:I13"/>
    <mergeCell ref="F14:I14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69" fitToHeight="0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  <pageSetUpPr fitToPage="1"/>
  </sheetPr>
  <dimension ref="A1:I15"/>
  <sheetViews>
    <sheetView showGridLines="0" view="pageBreakPreview" workbookViewId="0">
      <selection activeCell="H39" sqref="H39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79.5703125" customWidth="1"/>
    <col min="5" max="5" width="16.140625" customWidth="1"/>
    <col min="6" max="6" width="15.28515625" customWidth="1"/>
    <col min="7" max="7" width="12.5703125" customWidth="1"/>
    <col min="8" max="8" width="11.42578125" customWidth="1"/>
    <col min="9" max="9" width="45.28515625" customWidth="1"/>
    <col min="10" max="10" width="17.7109375" customWidth="1"/>
    <col min="11" max="12" width="23" customWidth="1"/>
  </cols>
  <sheetData>
    <row r="1" spans="1:9" ht="15.75" customHeight="1" x14ac:dyDescent="0.2">
      <c r="D1" s="5"/>
      <c r="E1" s="5"/>
      <c r="F1" s="5"/>
      <c r="G1" s="5"/>
      <c r="H1" s="5"/>
      <c r="I1" s="5"/>
    </row>
    <row r="2" spans="1:9" ht="15.75" customHeight="1" x14ac:dyDescent="0.2">
      <c r="D2" s="5"/>
      <c r="E2" s="5"/>
      <c r="F2" s="5"/>
      <c r="G2" s="5"/>
      <c r="H2" s="5"/>
      <c r="I2" s="5"/>
    </row>
    <row r="3" spans="1:9" ht="15.75" customHeight="1" x14ac:dyDescent="0.2"/>
    <row r="4" spans="1:9" ht="21.9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160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121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2"/>
      <c r="B7" s="2"/>
      <c r="C7" s="2"/>
      <c r="D7" s="2"/>
      <c r="E7" s="2"/>
      <c r="F7" s="2"/>
      <c r="G7" s="2"/>
      <c r="H7" s="15"/>
      <c r="I7" s="2"/>
    </row>
    <row r="8" spans="1:9" s="3" customFormat="1" ht="30.7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0.75" customHeight="1" x14ac:dyDescent="0.2">
      <c r="A9" s="24"/>
      <c r="B9" s="25"/>
      <c r="C9" s="8" t="s">
        <v>2</v>
      </c>
      <c r="D9" s="8" t="s">
        <v>3</v>
      </c>
      <c r="E9" s="23"/>
      <c r="F9" s="8" t="s">
        <v>10</v>
      </c>
      <c r="G9" s="8" t="s">
        <v>11</v>
      </c>
      <c r="H9" s="14" t="s">
        <v>6</v>
      </c>
      <c r="I9" s="23"/>
    </row>
    <row r="10" spans="1:9" s="7" customFormat="1" ht="89.25" customHeight="1" x14ac:dyDescent="0.2">
      <c r="A10" s="13">
        <v>1</v>
      </c>
      <c r="B10" s="13">
        <v>2024</v>
      </c>
      <c r="C10" s="13">
        <v>8</v>
      </c>
      <c r="D10" s="10" t="s">
        <v>192</v>
      </c>
      <c r="E10" s="10" t="s">
        <v>122</v>
      </c>
      <c r="F10" s="13">
        <v>2</v>
      </c>
      <c r="G10" s="13">
        <f>C10*F10</f>
        <v>16</v>
      </c>
      <c r="H10" s="13">
        <f>C10*30</f>
        <v>240</v>
      </c>
      <c r="I10" s="21" t="s">
        <v>194</v>
      </c>
    </row>
    <row r="11" spans="1:9" s="7" customFormat="1" ht="88.5" customHeight="1" x14ac:dyDescent="0.2">
      <c r="A11" s="13">
        <v>2</v>
      </c>
      <c r="B11" s="13">
        <v>2024</v>
      </c>
      <c r="C11" s="13">
        <v>10</v>
      </c>
      <c r="D11" s="10" t="s">
        <v>193</v>
      </c>
      <c r="E11" s="10" t="s">
        <v>123</v>
      </c>
      <c r="F11" s="13">
        <v>1</v>
      </c>
      <c r="G11" s="13">
        <f>C11*F11</f>
        <v>10</v>
      </c>
      <c r="H11" s="13">
        <f>C11*15</f>
        <v>150</v>
      </c>
      <c r="I11" s="21" t="s">
        <v>195</v>
      </c>
    </row>
    <row r="12" spans="1:9" s="6" customFormat="1" ht="30.75" customHeight="1" x14ac:dyDescent="0.2">
      <c r="A12" s="26" t="s">
        <v>7</v>
      </c>
      <c r="B12" s="26"/>
      <c r="C12" s="26"/>
      <c r="D12" s="26"/>
      <c r="E12" s="26"/>
      <c r="F12" s="23">
        <f>SUM(G10:G11)</f>
        <v>26</v>
      </c>
      <c r="G12" s="23"/>
      <c r="H12" s="9">
        <f>SUM(H10:H11)</f>
        <v>390</v>
      </c>
      <c r="I12" s="12"/>
    </row>
    <row r="13" spans="1:9" ht="15.75" customHeight="1" x14ac:dyDescent="0.2">
      <c r="A13" s="3"/>
      <c r="B13" s="3"/>
      <c r="C13" s="3"/>
      <c r="D13" s="3"/>
      <c r="E13" s="3"/>
      <c r="F13" s="3"/>
      <c r="G13" s="3"/>
      <c r="H13" s="3"/>
      <c r="I13" s="3"/>
    </row>
    <row r="14" spans="1:9" ht="15.75" customHeight="1" x14ac:dyDescent="0.25">
      <c r="A14" s="3"/>
      <c r="B14" s="3"/>
      <c r="C14" s="3"/>
      <c r="D14" s="3"/>
      <c r="E14" s="3"/>
      <c r="F14" s="27" t="s">
        <v>164</v>
      </c>
      <c r="G14" s="27"/>
      <c r="H14" s="27"/>
      <c r="I14" s="27"/>
    </row>
    <row r="15" spans="1:9" ht="15.75" customHeight="1" x14ac:dyDescent="0.2">
      <c r="A15" s="4"/>
      <c r="B15" s="4"/>
      <c r="C15" s="4"/>
      <c r="D15" s="4"/>
      <c r="E15" s="4"/>
      <c r="F15" s="28"/>
      <c r="G15" s="28"/>
      <c r="H15" s="28"/>
      <c r="I15" s="28"/>
    </row>
  </sheetData>
  <mergeCells count="13">
    <mergeCell ref="A12:E12"/>
    <mergeCell ref="F12:G12"/>
    <mergeCell ref="F14:I14"/>
    <mergeCell ref="F15:I15"/>
    <mergeCell ref="C8:D8"/>
    <mergeCell ref="F8:H8"/>
    <mergeCell ref="A4:I4"/>
    <mergeCell ref="A5:I5"/>
    <mergeCell ref="A6:I6"/>
    <mergeCell ref="I8:I9"/>
    <mergeCell ref="A8:A9"/>
    <mergeCell ref="E8:E9"/>
    <mergeCell ref="B8:B9"/>
  </mergeCells>
  <pageMargins left="0" right="0" top="0" bottom="0" header="0" footer="0"/>
  <pageSetup paperSize="9" scale="72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Khoa Co khi</vt:lpstr>
      <vt:lpstr>Khoa CNTT</vt:lpstr>
      <vt:lpstr>Khoa Dien - Dien tu</vt:lpstr>
      <vt:lpstr>Khoa Dong luc</vt:lpstr>
      <vt:lpstr>Khoa Du lich - Khach san</vt:lpstr>
      <vt:lpstr>Kinh te</vt:lpstr>
      <vt:lpstr>Khoa may -TT</vt:lpstr>
      <vt:lpstr>Khoa Ngoai Ngu</vt:lpstr>
      <vt:lpstr>Nhiet - Lanh</vt:lpstr>
      <vt:lpstr>Xay dung</vt:lpstr>
      <vt:lpstr>Khoa KHCB</vt:lpstr>
      <vt:lpstr>Khoa LLCT</vt:lpstr>
      <vt:lpstr>'Khoa CNTT'!Print_Area</vt:lpstr>
      <vt:lpstr>'Khoa Co khi'!Print_Area</vt:lpstr>
      <vt:lpstr>'Khoa Dien - Dien tu'!Print_Area</vt:lpstr>
      <vt:lpstr>'Khoa Dong luc'!Print_Area</vt:lpstr>
      <vt:lpstr>'Khoa Du lich - Khach san'!Print_Area</vt:lpstr>
      <vt:lpstr>'Khoa KHCB'!Print_Area</vt:lpstr>
      <vt:lpstr>'Khoa LLCT'!Print_Area</vt:lpstr>
      <vt:lpstr>'Khoa may -TT'!Print_Area</vt:lpstr>
      <vt:lpstr>'Khoa Ngoai Ngu'!Print_Area</vt:lpstr>
      <vt:lpstr>'Kinh te'!Print_Area</vt:lpstr>
      <vt:lpstr>'Nhiet - Lanh'!Print_Area</vt:lpstr>
      <vt:lpstr>'Xay dung'!Print_Area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2013-02-26T07:19:15Z</cp:lastPrinted>
  <dcterms:created xsi:type="dcterms:W3CDTF">2015-12-18T06:37:50Z</dcterms:created>
  <dcterms:modified xsi:type="dcterms:W3CDTF">2024-08-09T10:07:24Z</dcterms:modified>
</cp:coreProperties>
</file>