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19440" windowHeight="15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4" i="1" l="1"/>
  <c r="F74" i="1"/>
  <c r="H74" i="1" s="1"/>
  <c r="H73" i="1"/>
  <c r="F73" i="1"/>
  <c r="H72" i="1"/>
  <c r="F72" i="1"/>
  <c r="H71" i="1"/>
  <c r="F71" i="1"/>
  <c r="E71" i="1"/>
  <c r="G71" i="1" s="1"/>
  <c r="F45" i="1"/>
  <c r="F43" i="1"/>
  <c r="F41" i="1"/>
  <c r="F39" i="1"/>
  <c r="F37" i="1"/>
  <c r="F35" i="1"/>
  <c r="F32" i="1"/>
  <c r="E32" i="1"/>
  <c r="F28" i="1"/>
  <c r="E28" i="1"/>
  <c r="F25" i="1"/>
  <c r="E25" i="1"/>
  <c r="F19" i="1"/>
  <c r="E19" i="1"/>
  <c r="F15" i="1"/>
  <c r="F14" i="1" s="1"/>
  <c r="E15" i="1"/>
  <c r="E14" i="1" s="1"/>
  <c r="E63" i="1" s="1"/>
  <c r="E65" i="1" s="1"/>
  <c r="F63" i="1" l="1"/>
  <c r="F65" i="1" s="1"/>
  <c r="E72" i="1" s="1"/>
  <c r="G72" i="1" s="1"/>
  <c r="E73" i="1"/>
  <c r="G73" i="1" s="1"/>
</calcChain>
</file>

<file path=xl/sharedStrings.xml><?xml version="1.0" encoding="utf-8"?>
<sst xmlns="http://schemas.openxmlformats.org/spreadsheetml/2006/main" count="113" uniqueCount="113">
  <si>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</si>
  <si>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</si>
  <si>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</si>
  <si>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PHẠM THỊ LÊ CHI</t>
  </si>
  <si>
    <t>Chức vụ: Nhân viên</t>
  </si>
  <si>
    <r>
      <t>Đơn vị công tác</t>
    </r>
    <r>
      <rPr>
        <b/>
        <i/>
        <sz val="12"/>
        <color indexed="8"/>
        <rFont val="Times New Roman"/>
        <family val="1"/>
      </rPr>
      <t>: phòng Thanh tra Giáo dục - Quan hệ doanh nghiệp</t>
    </r>
  </si>
  <si>
    <t>Mã số CBCCVC: 11100110014</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</si>
  <si>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</si>
  <si>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</si>
  <si>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</si>
  <si>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</si>
  <si>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</si>
  <si>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</si>
  <si>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</si>
  <si>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</si>
  <si>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</si>
  <si>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</si>
  <si>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</si>
  <si>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</si>
  <si>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</si>
  <si>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</si>
  <si>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</si>
  <si>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</si>
  <si>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</si>
  <si>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</si>
  <si>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</si>
  <si>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</si>
  <si>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</si>
  <si>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</si>
  <si>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</si>
  <si>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</si>
  <si>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</si>
  <si>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</si>
  <si>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</si>
  <si>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</si>
  <si>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</si>
  <si>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</si>
  <si>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</si>
  <si>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</si>
  <si>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</si>
  <si>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</si>
  <si>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</si>
  <si>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</si>
  <si>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</si>
  <si>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</si>
  <si>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</si>
  <si>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</si>
  <si>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</si>
  <si>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</si>
  <si>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</si>
  <si>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</si>
  <si>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</si>
  <si>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</si>
  <si>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</si>
  <si>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</si>
  <si>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</si>
  <si>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</si>
  <si>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</si>
  <si>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</si>
  <si>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</si>
  <si>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</si>
  <si>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</si>
  <si>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</si>
  <si>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</si>
  <si>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</si>
  <si>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</si>
  <si>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</si>
  <si>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</si>
  <si>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</si>
  <si>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</si>
  <si>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</si>
  <si>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</si>
  <si>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</si>
  <si>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</si>
  <si>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</si>
  <si>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</si>
  <si>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</si>
  <si>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</si>
  <si>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</si>
  <si>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</si>
  <si>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</si>
  <si>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</si>
  <si>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</si>
  <si>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</si>
  <si>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</si>
  <si>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</si>
  <si>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</si>
  <si>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</si>
  <si>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</si>
  <si>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</si>
  <si>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</si>
  <si>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</si>
  <si>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</si>
  <si>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</si>
  <si>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</si>
  <si>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</si>
  <si>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</si>
  <si>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</si>
  <si>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</si>
  <si>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</si>
  <si>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</si>
  <si>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</si>
  <si>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</si>
  <si>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</si>
  <si>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</si>
  <si>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Phạm Thị Lê Chi</t>
  </si>
  <si>
    <t>Ý KIẾN NHẬN XÉT CỦA NGƯỜI CÓ THẨM QUYỀN ĐÁNH GIÁ:</t>
  </si>
  <si>
    <t>…………………………………………………………………………………………………………………………………………………………………………………………………………………………………………………………………………………………………………………………………………………………………………………………………………………………………………………………………………………………………………………………………………………………………..</t>
  </si>
  <si>
    <t>Tp.HCM, ngày…… tháng …… năm 20….</t>
  </si>
  <si>
    <t>HIỆU TRƯỞNG</t>
  </si>
  <si>
    <t>BÁO CÁO ĐÁNH GIÁ KẾT QUẢ CÔNG TÁC CỦA CÁ NHÂN
Kỳ đánh giá:  Quý 3/2024</t>
  </si>
  <si>
    <t>Nghỉ phép 29, 30/8</t>
  </si>
  <si>
    <t>Tp.HCM, ngày 18  tháng  9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</si>
</sst>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8"/>
      <color indexed="8"/>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1"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3" fillId="0" borderId="1" xfId="0" quotePrefix="1"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 fillId="0" borderId="0" xfId="0" applyFont="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xmlns="" id="{4A7FF119-B154-40BE-B105-8EBA54F70B7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xmlns="" id="{13AAE2A6-815E-4FA9-BE10-F3BF689571A2}"/>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tabSelected="1" topLeftCell="A15" zoomScale="120" zoomScaleNormal="120" workbookViewId="0">
      <selection activeCell="A32" sqref="A32"/>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0.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60" t="s">
        <v>1</v>
      </c>
      <c r="B2" s="60"/>
      <c r="C2" s="60"/>
      <c r="D2" s="60" t="s">
        <v>2</v>
      </c>
      <c r="E2" s="60"/>
      <c r="F2" s="60"/>
      <c r="G2" s="60"/>
      <c r="H2" s="60"/>
    </row>
    <row r="3" spans="1:8" s="4" customFormat="1" ht="8.25" customHeight="1" x14ac:dyDescent="0.25">
      <c r="A3" s="55"/>
      <c r="B3" s="55"/>
      <c r="D3" s="5"/>
      <c r="E3" s="5"/>
      <c r="F3" s="5"/>
      <c r="G3" s="5"/>
      <c r="H3" s="5"/>
    </row>
    <row r="4" spans="1:8" ht="13.9" customHeight="1" x14ac:dyDescent="0.25">
      <c r="B4" s="1"/>
    </row>
    <row r="5" spans="1:8" ht="39.950000000000003" customHeight="1" x14ac:dyDescent="0.25">
      <c r="A5" s="102" t="s">
        <v>110</v>
      </c>
      <c r="B5" s="102"/>
      <c r="C5" s="102"/>
      <c r="D5" s="102"/>
      <c r="E5" s="102"/>
      <c r="F5" s="102"/>
      <c r="G5" s="102"/>
      <c r="H5" s="102"/>
    </row>
    <row r="6" spans="1:8" ht="12" customHeight="1" x14ac:dyDescent="0.25"/>
    <row r="7" spans="1:8" s="6" customFormat="1" ht="18" customHeight="1" x14ac:dyDescent="0.25">
      <c r="B7" s="64" t="s">
        <v>3</v>
      </c>
      <c r="C7" s="64"/>
      <c r="D7" s="64"/>
      <c r="E7" s="64"/>
      <c r="F7" s="64"/>
      <c r="G7" s="64"/>
      <c r="H7" s="64"/>
    </row>
    <row r="8" spans="1:8" s="6" customFormat="1" ht="18" customHeight="1" x14ac:dyDescent="0.25">
      <c r="B8" s="64" t="s">
        <v>4</v>
      </c>
      <c r="C8" s="64"/>
      <c r="D8" s="64"/>
      <c r="E8" s="64"/>
      <c r="F8" s="64"/>
      <c r="G8" s="64"/>
      <c r="H8" s="64"/>
    </row>
    <row r="9" spans="1:8" s="6" customFormat="1" ht="18" customHeight="1" x14ac:dyDescent="0.25">
      <c r="B9" s="64" t="s">
        <v>5</v>
      </c>
      <c r="C9" s="64"/>
      <c r="D9" s="64"/>
      <c r="E9" s="64"/>
      <c r="F9" s="64"/>
      <c r="G9" s="64"/>
      <c r="H9" s="64"/>
    </row>
    <row r="10" spans="1:8" s="6" customFormat="1" ht="18" customHeight="1" x14ac:dyDescent="0.25">
      <c r="B10" s="7" t="s">
        <v>6</v>
      </c>
      <c r="C10" s="8"/>
      <c r="D10" s="8"/>
      <c r="E10" s="8"/>
      <c r="F10" s="8"/>
      <c r="G10" s="8"/>
      <c r="H10" s="8"/>
    </row>
    <row r="11" spans="1:8" s="6" customFormat="1" ht="8.25" customHeight="1" x14ac:dyDescent="0.25">
      <c r="B11" s="8"/>
      <c r="C11" s="8"/>
    </row>
    <row r="12" spans="1:8" s="4" customFormat="1" ht="60.75" customHeight="1" x14ac:dyDescent="0.25">
      <c r="A12" s="9" t="s">
        <v>7</v>
      </c>
      <c r="B12" s="98" t="s">
        <v>8</v>
      </c>
      <c r="C12" s="98"/>
      <c r="D12" s="98"/>
      <c r="E12" s="9" t="s">
        <v>9</v>
      </c>
      <c r="F12" s="10" t="s">
        <v>10</v>
      </c>
      <c r="G12" s="10" t="s">
        <v>11</v>
      </c>
      <c r="H12" s="9" t="s">
        <v>12</v>
      </c>
    </row>
    <row r="13" spans="1:8" s="12" customFormat="1" ht="16.5" customHeight="1" x14ac:dyDescent="0.25">
      <c r="A13" s="11" t="s">
        <v>13</v>
      </c>
      <c r="B13" s="99" t="s">
        <v>14</v>
      </c>
      <c r="C13" s="100"/>
      <c r="D13" s="101"/>
      <c r="E13" s="11" t="s">
        <v>15</v>
      </c>
      <c r="F13" s="11" t="s">
        <v>16</v>
      </c>
      <c r="G13" s="11" t="s">
        <v>17</v>
      </c>
      <c r="H13" s="11" t="s">
        <v>18</v>
      </c>
    </row>
    <row r="14" spans="1:8" s="4" customFormat="1" ht="84" customHeight="1" x14ac:dyDescent="0.25">
      <c r="A14" s="9" t="s">
        <v>19</v>
      </c>
      <c r="B14" s="96" t="s">
        <v>20</v>
      </c>
      <c r="C14" s="96"/>
      <c r="D14" s="96"/>
      <c r="E14" s="13">
        <f>E15+E19+E25+E28</f>
        <v>20</v>
      </c>
      <c r="F14" s="14">
        <f>ROUND(F15+F19+F25+F28,1)</f>
        <v>20</v>
      </c>
      <c r="G14" s="15"/>
      <c r="H14" s="9"/>
    </row>
    <row r="15" spans="1:8" s="17" customFormat="1" ht="28.5" customHeight="1" x14ac:dyDescent="0.25">
      <c r="A15" s="16">
        <v>1</v>
      </c>
      <c r="B15" s="96" t="s">
        <v>21</v>
      </c>
      <c r="C15" s="96"/>
      <c r="D15" s="96"/>
      <c r="E15" s="13">
        <f>5-(E16+E17+E18)</f>
        <v>5</v>
      </c>
      <c r="F15" s="14">
        <f>ROUND(5-(F16+F17+F18),1)</f>
        <v>5</v>
      </c>
      <c r="G15" s="15"/>
      <c r="H15" s="16"/>
    </row>
    <row r="16" spans="1:8" s="17" customFormat="1" ht="119.25" customHeight="1" x14ac:dyDescent="0.25">
      <c r="A16" s="16" t="s">
        <v>22</v>
      </c>
      <c r="B16" s="90" t="s">
        <v>23</v>
      </c>
      <c r="C16" s="91"/>
      <c r="D16" s="92"/>
      <c r="E16" s="18"/>
      <c r="F16" s="19"/>
      <c r="G16" s="18"/>
      <c r="H16" s="16"/>
    </row>
    <row r="17" spans="1:8" s="22" customFormat="1" ht="72" customHeight="1" x14ac:dyDescent="0.25">
      <c r="A17" s="16" t="s">
        <v>24</v>
      </c>
      <c r="B17" s="90" t="s">
        <v>25</v>
      </c>
      <c r="C17" s="91"/>
      <c r="D17" s="92"/>
      <c r="E17" s="18"/>
      <c r="F17" s="19"/>
      <c r="G17" s="20"/>
      <c r="H17" s="21" t="s">
        <v>111</v>
      </c>
    </row>
    <row r="18" spans="1:8" s="22" customFormat="1" ht="89.25" customHeight="1" x14ac:dyDescent="0.25">
      <c r="A18" s="16" t="s">
        <v>26</v>
      </c>
      <c r="B18" s="90" t="s">
        <v>27</v>
      </c>
      <c r="C18" s="91"/>
      <c r="D18" s="92"/>
      <c r="E18" s="18"/>
      <c r="F18" s="19"/>
      <c r="G18" s="20"/>
      <c r="H18" s="23"/>
    </row>
    <row r="19" spans="1:8" s="22" customFormat="1" ht="54.75" customHeight="1" x14ac:dyDescent="0.25">
      <c r="A19" s="16">
        <v>2</v>
      </c>
      <c r="B19" s="81" t="s">
        <v>28</v>
      </c>
      <c r="C19" s="82"/>
      <c r="D19" s="83"/>
      <c r="E19" s="13">
        <f>6-(E20+E21+E22+E23+E24)</f>
        <v>6</v>
      </c>
      <c r="F19" s="14">
        <f>ROUND(6-(F20+F21+F22+F23+F24),1)</f>
        <v>6</v>
      </c>
      <c r="G19" s="15"/>
      <c r="H19" s="24"/>
    </row>
    <row r="20" spans="1:8" s="22" customFormat="1" ht="39.75" customHeight="1" x14ac:dyDescent="0.25">
      <c r="A20" s="19" t="s">
        <v>29</v>
      </c>
      <c r="B20" s="90" t="s">
        <v>30</v>
      </c>
      <c r="C20" s="91"/>
      <c r="D20" s="92"/>
      <c r="E20" s="25"/>
      <c r="F20" s="19"/>
      <c r="G20" s="20"/>
      <c r="H20" s="23"/>
    </row>
    <row r="21" spans="1:8" s="22" customFormat="1" ht="55.5" customHeight="1" x14ac:dyDescent="0.25">
      <c r="A21" s="19" t="s">
        <v>31</v>
      </c>
      <c r="B21" s="90" t="s">
        <v>32</v>
      </c>
      <c r="C21" s="91"/>
      <c r="D21" s="92"/>
      <c r="E21" s="25"/>
      <c r="F21" s="19"/>
      <c r="G21" s="26"/>
      <c r="H21" s="23"/>
    </row>
    <row r="22" spans="1:8" s="22" customFormat="1" ht="54.75" customHeight="1" x14ac:dyDescent="0.25">
      <c r="A22" s="16" t="s">
        <v>33</v>
      </c>
      <c r="B22" s="90" t="s">
        <v>34</v>
      </c>
      <c r="C22" s="91"/>
      <c r="D22" s="92"/>
      <c r="E22" s="18"/>
      <c r="F22" s="19"/>
      <c r="G22" s="27"/>
      <c r="H22" s="23"/>
    </row>
    <row r="23" spans="1:8" s="22" customFormat="1" ht="70.5" customHeight="1" x14ac:dyDescent="0.25">
      <c r="A23" s="16" t="s">
        <v>35</v>
      </c>
      <c r="B23" s="90" t="s">
        <v>36</v>
      </c>
      <c r="C23" s="91"/>
      <c r="D23" s="92"/>
      <c r="E23" s="18"/>
      <c r="F23" s="19"/>
      <c r="G23" s="27"/>
      <c r="H23" s="23"/>
    </row>
    <row r="24" spans="1:8" s="22" customFormat="1" ht="39" customHeight="1" x14ac:dyDescent="0.25">
      <c r="A24" s="16" t="s">
        <v>37</v>
      </c>
      <c r="B24" s="90" t="s">
        <v>38</v>
      </c>
      <c r="C24" s="91"/>
      <c r="D24" s="92"/>
      <c r="E24" s="18"/>
      <c r="F24" s="19"/>
      <c r="G24" s="20"/>
      <c r="H24" s="23"/>
    </row>
    <row r="25" spans="1:8" s="17" customFormat="1" ht="51" customHeight="1" x14ac:dyDescent="0.25">
      <c r="A25" s="16">
        <v>3</v>
      </c>
      <c r="B25" s="81" t="s">
        <v>39</v>
      </c>
      <c r="C25" s="82"/>
      <c r="D25" s="83"/>
      <c r="E25" s="13">
        <f>5-(E26+E27)</f>
        <v>5</v>
      </c>
      <c r="F25" s="14">
        <f>ROUND(5-(F26+F27),1)</f>
        <v>5</v>
      </c>
      <c r="G25" s="15"/>
      <c r="H25" s="16"/>
    </row>
    <row r="26" spans="1:8" s="22" customFormat="1" ht="87.75" customHeight="1" x14ac:dyDescent="0.25">
      <c r="A26" s="16" t="s">
        <v>40</v>
      </c>
      <c r="B26" s="90" t="s">
        <v>41</v>
      </c>
      <c r="C26" s="91"/>
      <c r="D26" s="92"/>
      <c r="E26" s="18"/>
      <c r="F26" s="19"/>
      <c r="G26" s="20"/>
      <c r="H26" s="23"/>
    </row>
    <row r="27" spans="1:8" s="22" customFormat="1" ht="58.5" customHeight="1" x14ac:dyDescent="0.25">
      <c r="A27" s="16" t="s">
        <v>42</v>
      </c>
      <c r="B27" s="90" t="s">
        <v>43</v>
      </c>
      <c r="C27" s="91"/>
      <c r="D27" s="92"/>
      <c r="E27" s="18"/>
      <c r="F27" s="19"/>
      <c r="G27" s="20"/>
      <c r="H27" s="23"/>
    </row>
    <row r="28" spans="1:8" s="22" customFormat="1" ht="102.75" customHeight="1" x14ac:dyDescent="0.25">
      <c r="A28" s="28">
        <v>4</v>
      </c>
      <c r="B28" s="81" t="s">
        <v>44</v>
      </c>
      <c r="C28" s="82"/>
      <c r="D28" s="83"/>
      <c r="E28" s="13">
        <f>4-(E29+E30+E31)</f>
        <v>4</v>
      </c>
      <c r="F28" s="14">
        <f>ROUND(4-(F29+F30+F31),1)</f>
        <v>4</v>
      </c>
      <c r="G28" s="15"/>
      <c r="H28" s="24"/>
    </row>
    <row r="29" spans="1:8" s="22" customFormat="1" ht="52.5" customHeight="1" x14ac:dyDescent="0.25">
      <c r="A29" s="16" t="s">
        <v>45</v>
      </c>
      <c r="B29" s="90" t="s">
        <v>46</v>
      </c>
      <c r="C29" s="91"/>
      <c r="D29" s="92"/>
      <c r="E29" s="18"/>
      <c r="F29" s="19"/>
      <c r="G29" s="20"/>
      <c r="H29" s="23"/>
    </row>
    <row r="30" spans="1:8" s="22" customFormat="1" ht="54" customHeight="1" x14ac:dyDescent="0.25">
      <c r="A30" s="16" t="s">
        <v>47</v>
      </c>
      <c r="B30" s="90" t="s">
        <v>48</v>
      </c>
      <c r="C30" s="91"/>
      <c r="D30" s="92"/>
      <c r="E30" s="18"/>
      <c r="F30" s="19"/>
      <c r="G30" s="20"/>
      <c r="H30" s="23"/>
    </row>
    <row r="31" spans="1:8" s="22" customFormat="1" ht="53.25" customHeight="1" x14ac:dyDescent="0.25">
      <c r="A31" s="16" t="s">
        <v>49</v>
      </c>
      <c r="B31" s="90" t="s">
        <v>50</v>
      </c>
      <c r="C31" s="91"/>
      <c r="D31" s="92"/>
      <c r="E31" s="18"/>
      <c r="F31" s="19"/>
      <c r="G31" s="20"/>
      <c r="H31" s="23"/>
    </row>
    <row r="32" spans="1:8" s="4" customFormat="1" ht="25.5" customHeight="1" x14ac:dyDescent="0.25">
      <c r="A32" s="9" t="s">
        <v>51</v>
      </c>
      <c r="B32" s="84" t="s">
        <v>52</v>
      </c>
      <c r="C32" s="85"/>
      <c r="D32" s="86"/>
      <c r="E32" s="13">
        <f>E33+E35+E37+E39+E41+E43</f>
        <v>20</v>
      </c>
      <c r="F32" s="14">
        <f>ROUND(F33+F35+F37+F39+F41+F43,1)</f>
        <v>7</v>
      </c>
      <c r="G32" s="15"/>
      <c r="H32" s="9"/>
    </row>
    <row r="33" spans="1:8" s="17" customFormat="1" ht="69.75" customHeight="1" x14ac:dyDescent="0.25">
      <c r="A33" s="16">
        <v>5</v>
      </c>
      <c r="B33" s="96" t="s">
        <v>53</v>
      </c>
      <c r="C33" s="96"/>
      <c r="D33" s="96"/>
      <c r="E33" s="13">
        <v>1</v>
      </c>
      <c r="F33" s="14">
        <v>0</v>
      </c>
      <c r="G33" s="15"/>
      <c r="H33" s="16"/>
    </row>
    <row r="34" spans="1:8" s="17" customFormat="1" ht="84" customHeight="1" x14ac:dyDescent="0.25">
      <c r="A34" s="16"/>
      <c r="B34" s="97" t="s">
        <v>54</v>
      </c>
      <c r="C34" s="97"/>
      <c r="D34" s="97"/>
      <c r="E34" s="13"/>
      <c r="F34" s="29">
        <v>1</v>
      </c>
      <c r="G34" s="15"/>
      <c r="H34" s="16"/>
    </row>
    <row r="35" spans="1:8" s="17" customFormat="1" ht="45" customHeight="1" x14ac:dyDescent="0.25">
      <c r="A35" s="16">
        <v>6</v>
      </c>
      <c r="B35" s="81" t="s">
        <v>55</v>
      </c>
      <c r="C35" s="82"/>
      <c r="D35" s="83"/>
      <c r="E35" s="13">
        <v>2</v>
      </c>
      <c r="F35" s="14">
        <f>IF(F36&gt;2,"2",F36)</f>
        <v>2</v>
      </c>
      <c r="G35" s="15"/>
      <c r="H35" s="16"/>
    </row>
    <row r="36" spans="1:8" s="17" customFormat="1" ht="52.5" customHeight="1" x14ac:dyDescent="0.25">
      <c r="A36" s="16"/>
      <c r="B36" s="93" t="s">
        <v>56</v>
      </c>
      <c r="C36" s="94"/>
      <c r="D36" s="95"/>
      <c r="E36" s="13"/>
      <c r="F36" s="29">
        <v>2</v>
      </c>
      <c r="G36" s="15"/>
      <c r="H36" s="16"/>
    </row>
    <row r="37" spans="1:8" s="17" customFormat="1" ht="51" customHeight="1" x14ac:dyDescent="0.25">
      <c r="A37" s="16">
        <v>7</v>
      </c>
      <c r="B37" s="81" t="s">
        <v>57</v>
      </c>
      <c r="C37" s="82"/>
      <c r="D37" s="83"/>
      <c r="E37" s="13">
        <v>2</v>
      </c>
      <c r="F37" s="14">
        <f>IF(F38&gt;2,"2",F38)</f>
        <v>2</v>
      </c>
      <c r="G37" s="15"/>
      <c r="H37" s="16"/>
    </row>
    <row r="38" spans="1:8" s="17" customFormat="1" ht="66" customHeight="1" x14ac:dyDescent="0.25">
      <c r="A38" s="16"/>
      <c r="B38" s="90" t="s">
        <v>58</v>
      </c>
      <c r="C38" s="91"/>
      <c r="D38" s="92"/>
      <c r="E38" s="13"/>
      <c r="F38" s="29">
        <v>2</v>
      </c>
      <c r="G38" s="15"/>
      <c r="H38" s="16"/>
    </row>
    <row r="39" spans="1:8" s="17" customFormat="1" ht="53.25" customHeight="1" x14ac:dyDescent="0.25">
      <c r="A39" s="16">
        <v>8</v>
      </c>
      <c r="B39" s="81" t="s">
        <v>59</v>
      </c>
      <c r="C39" s="82"/>
      <c r="D39" s="83"/>
      <c r="E39" s="13">
        <v>2</v>
      </c>
      <c r="F39" s="14">
        <f>IF(F40&gt;2,"2",F40)</f>
        <v>2</v>
      </c>
      <c r="G39" s="15"/>
      <c r="H39" s="16"/>
    </row>
    <row r="40" spans="1:8" s="17" customFormat="1" ht="70.5" customHeight="1" x14ac:dyDescent="0.25">
      <c r="A40" s="16"/>
      <c r="B40" s="90" t="s">
        <v>60</v>
      </c>
      <c r="C40" s="91"/>
      <c r="D40" s="92"/>
      <c r="E40" s="13"/>
      <c r="F40" s="29">
        <v>2</v>
      </c>
      <c r="G40" s="15"/>
      <c r="H40" s="16"/>
    </row>
    <row r="41" spans="1:8" s="33" customFormat="1" ht="41.25" customHeight="1" x14ac:dyDescent="0.25">
      <c r="A41" s="30">
        <v>9</v>
      </c>
      <c r="B41" s="84" t="s">
        <v>61</v>
      </c>
      <c r="C41" s="85"/>
      <c r="D41" s="86"/>
      <c r="E41" s="31">
        <v>8</v>
      </c>
      <c r="F41" s="14">
        <f>IF(F42&gt;8,"8",F42)</f>
        <v>0</v>
      </c>
      <c r="G41" s="32"/>
      <c r="H41" s="30"/>
    </row>
    <row r="42" spans="1:8" s="33" customFormat="1" ht="123.75" customHeight="1" x14ac:dyDescent="0.25">
      <c r="A42" s="30"/>
      <c r="B42" s="87" t="s">
        <v>62</v>
      </c>
      <c r="C42" s="88"/>
      <c r="D42" s="89"/>
      <c r="E42" s="31"/>
      <c r="F42" s="34">
        <v>0</v>
      </c>
      <c r="G42" s="32"/>
      <c r="H42" s="30"/>
    </row>
    <row r="43" spans="1:8" s="17" customFormat="1" ht="51" customHeight="1" x14ac:dyDescent="0.25">
      <c r="A43" s="16">
        <v>10</v>
      </c>
      <c r="B43" s="81" t="s">
        <v>63</v>
      </c>
      <c r="C43" s="82"/>
      <c r="D43" s="83"/>
      <c r="E43" s="13">
        <v>5</v>
      </c>
      <c r="F43" s="14">
        <f>IF(F44&gt;5,"5",F44)</f>
        <v>1</v>
      </c>
      <c r="G43" s="15"/>
      <c r="H43" s="16"/>
    </row>
    <row r="44" spans="1:8" s="17" customFormat="1" ht="156.75" customHeight="1" x14ac:dyDescent="0.25">
      <c r="A44" s="16"/>
      <c r="B44" s="90" t="s">
        <v>64</v>
      </c>
      <c r="C44" s="91"/>
      <c r="D44" s="92"/>
      <c r="E44" s="13"/>
      <c r="F44" s="29">
        <v>1</v>
      </c>
      <c r="G44" s="15"/>
      <c r="H44" s="35"/>
    </row>
    <row r="45" spans="1:8" s="4" customFormat="1" ht="37.5" customHeight="1" x14ac:dyDescent="0.25">
      <c r="A45" s="9" t="s">
        <v>65</v>
      </c>
      <c r="B45" s="81" t="s">
        <v>66</v>
      </c>
      <c r="C45" s="82"/>
      <c r="D45" s="83"/>
      <c r="E45" s="13">
        <v>60</v>
      </c>
      <c r="F45" s="14">
        <f>SUM(F46:F62)</f>
        <v>60</v>
      </c>
      <c r="G45" s="15"/>
      <c r="H45" s="9"/>
    </row>
    <row r="46" spans="1:8" s="17" customFormat="1" ht="53.25" customHeight="1" x14ac:dyDescent="0.25">
      <c r="A46" s="16">
        <v>11</v>
      </c>
      <c r="B46" s="81" t="s">
        <v>67</v>
      </c>
      <c r="C46" s="82"/>
      <c r="D46" s="83"/>
      <c r="E46" s="13">
        <v>15</v>
      </c>
      <c r="F46" s="16"/>
      <c r="G46" s="36"/>
      <c r="H46" s="16"/>
    </row>
    <row r="47" spans="1:8" s="17" customFormat="1" ht="24" customHeight="1" x14ac:dyDescent="0.25">
      <c r="A47" s="16"/>
      <c r="B47" s="75" t="s">
        <v>68</v>
      </c>
      <c r="C47" s="76"/>
      <c r="D47" s="77"/>
      <c r="E47" s="37">
        <v>15</v>
      </c>
      <c r="F47" s="16">
        <v>15</v>
      </c>
      <c r="G47" s="36"/>
      <c r="H47" s="16"/>
    </row>
    <row r="48" spans="1:8" s="17" customFormat="1" ht="36" customHeight="1" x14ac:dyDescent="0.25">
      <c r="A48" s="16"/>
      <c r="B48" s="75" t="s">
        <v>69</v>
      </c>
      <c r="C48" s="76"/>
      <c r="D48" s="77"/>
      <c r="E48" s="37">
        <v>10</v>
      </c>
      <c r="F48" s="16"/>
      <c r="G48" s="36"/>
      <c r="H48" s="16"/>
    </row>
    <row r="49" spans="1:8" s="17" customFormat="1" ht="36" customHeight="1" x14ac:dyDescent="0.25">
      <c r="A49" s="16"/>
      <c r="B49" s="75" t="s">
        <v>70</v>
      </c>
      <c r="C49" s="76"/>
      <c r="D49" s="77"/>
      <c r="E49" s="37">
        <v>5</v>
      </c>
      <c r="F49" s="16"/>
      <c r="G49" s="36"/>
      <c r="H49" s="16"/>
    </row>
    <row r="50" spans="1:8" s="17" customFormat="1" ht="25.5" customHeight="1" x14ac:dyDescent="0.25">
      <c r="A50" s="16"/>
      <c r="B50" s="75" t="s">
        <v>71</v>
      </c>
      <c r="C50" s="76"/>
      <c r="D50" s="77"/>
      <c r="E50" s="37">
        <v>0</v>
      </c>
      <c r="F50" s="16"/>
      <c r="G50" s="36"/>
      <c r="H50" s="16"/>
    </row>
    <row r="51" spans="1:8" s="17" customFormat="1" ht="50.25" customHeight="1" x14ac:dyDescent="0.25">
      <c r="A51" s="16">
        <v>12</v>
      </c>
      <c r="B51" s="81" t="s">
        <v>72</v>
      </c>
      <c r="C51" s="82"/>
      <c r="D51" s="83"/>
      <c r="E51" s="13">
        <v>15</v>
      </c>
      <c r="F51" s="16"/>
      <c r="G51" s="36"/>
      <c r="H51" s="16"/>
    </row>
    <row r="52" spans="1:8" s="17" customFormat="1" ht="32.25" customHeight="1" x14ac:dyDescent="0.25">
      <c r="A52" s="16"/>
      <c r="B52" s="75" t="s">
        <v>73</v>
      </c>
      <c r="C52" s="76"/>
      <c r="D52" s="77"/>
      <c r="E52" s="37">
        <v>15</v>
      </c>
      <c r="F52" s="16">
        <v>15</v>
      </c>
      <c r="G52" s="36"/>
      <c r="H52" s="16"/>
    </row>
    <row r="53" spans="1:8" s="17" customFormat="1" ht="32.25" customHeight="1" x14ac:dyDescent="0.25">
      <c r="A53" s="16"/>
      <c r="B53" s="75" t="s">
        <v>74</v>
      </c>
      <c r="C53" s="76"/>
      <c r="D53" s="77"/>
      <c r="E53" s="37">
        <v>10</v>
      </c>
      <c r="F53" s="16"/>
      <c r="G53" s="36"/>
      <c r="H53" s="16"/>
    </row>
    <row r="54" spans="1:8" s="17" customFormat="1" ht="32.25" customHeight="1" x14ac:dyDescent="0.25">
      <c r="A54" s="16"/>
      <c r="B54" s="75" t="s">
        <v>75</v>
      </c>
      <c r="C54" s="76"/>
      <c r="D54" s="77"/>
      <c r="E54" s="37">
        <v>5</v>
      </c>
      <c r="F54" s="16"/>
      <c r="G54" s="36"/>
      <c r="H54" s="16"/>
    </row>
    <row r="55" spans="1:8" s="17" customFormat="1" ht="32.25" customHeight="1" x14ac:dyDescent="0.25">
      <c r="A55" s="16"/>
      <c r="B55" s="75" t="s">
        <v>76</v>
      </c>
      <c r="C55" s="76"/>
      <c r="D55" s="77"/>
      <c r="E55" s="37">
        <v>0</v>
      </c>
      <c r="F55" s="16"/>
      <c r="G55" s="36"/>
      <c r="H55" s="16"/>
    </row>
    <row r="56" spans="1:8" s="17" customFormat="1" ht="52.5" customHeight="1" x14ac:dyDescent="0.25">
      <c r="A56" s="16">
        <v>13</v>
      </c>
      <c r="B56" s="81" t="s">
        <v>77</v>
      </c>
      <c r="C56" s="82"/>
      <c r="D56" s="83"/>
      <c r="E56" s="13">
        <v>30</v>
      </c>
      <c r="F56" s="16"/>
      <c r="G56" s="36"/>
      <c r="H56" s="16"/>
    </row>
    <row r="57" spans="1:8" s="17" customFormat="1" ht="45" customHeight="1" x14ac:dyDescent="0.25">
      <c r="A57" s="16"/>
      <c r="B57" s="75" t="s">
        <v>78</v>
      </c>
      <c r="C57" s="76"/>
      <c r="D57" s="77"/>
      <c r="E57" s="37">
        <v>30</v>
      </c>
      <c r="F57" s="16">
        <v>30</v>
      </c>
      <c r="G57" s="36"/>
      <c r="H57" s="16"/>
    </row>
    <row r="58" spans="1:8" s="17" customFormat="1" ht="45.75" customHeight="1" x14ac:dyDescent="0.25">
      <c r="A58" s="16"/>
      <c r="B58" s="75" t="s">
        <v>79</v>
      </c>
      <c r="C58" s="76"/>
      <c r="D58" s="77"/>
      <c r="E58" s="37">
        <v>25</v>
      </c>
      <c r="F58" s="16"/>
      <c r="G58" s="36"/>
      <c r="H58" s="16"/>
    </row>
    <row r="59" spans="1:8" s="17" customFormat="1" ht="43.5" customHeight="1" x14ac:dyDescent="0.25">
      <c r="A59" s="16"/>
      <c r="B59" s="75" t="s">
        <v>80</v>
      </c>
      <c r="C59" s="76"/>
      <c r="D59" s="77"/>
      <c r="E59" s="37">
        <v>20</v>
      </c>
      <c r="F59" s="16"/>
      <c r="G59" s="36"/>
      <c r="H59" s="16"/>
    </row>
    <row r="60" spans="1:8" s="17" customFormat="1" ht="43.5" customHeight="1" x14ac:dyDescent="0.25">
      <c r="A60" s="16"/>
      <c r="B60" s="75" t="s">
        <v>81</v>
      </c>
      <c r="C60" s="76"/>
      <c r="D60" s="77"/>
      <c r="E60" s="37">
        <v>15</v>
      </c>
      <c r="F60" s="16"/>
      <c r="G60" s="36"/>
      <c r="H60" s="16"/>
    </row>
    <row r="61" spans="1:8" s="17" customFormat="1" ht="43.5" customHeight="1" x14ac:dyDescent="0.25">
      <c r="A61" s="16"/>
      <c r="B61" s="75" t="s">
        <v>82</v>
      </c>
      <c r="C61" s="76"/>
      <c r="D61" s="77"/>
      <c r="E61" s="37">
        <v>10</v>
      </c>
      <c r="F61" s="16"/>
      <c r="G61" s="36"/>
      <c r="H61" s="16"/>
    </row>
    <row r="62" spans="1:8" s="17" customFormat="1" ht="34.5" customHeight="1" x14ac:dyDescent="0.25">
      <c r="A62" s="16"/>
      <c r="B62" s="75" t="s">
        <v>83</v>
      </c>
      <c r="C62" s="76"/>
      <c r="D62" s="77"/>
      <c r="E62" s="18">
        <v>0</v>
      </c>
      <c r="F62" s="16"/>
      <c r="G62" s="18"/>
      <c r="H62" s="16"/>
    </row>
    <row r="63" spans="1:8" s="4" customFormat="1" ht="25.5" customHeight="1" x14ac:dyDescent="0.25">
      <c r="A63" s="9"/>
      <c r="B63" s="61" t="s">
        <v>84</v>
      </c>
      <c r="C63" s="62"/>
      <c r="D63" s="63"/>
      <c r="E63" s="38">
        <f>E14+E32+E45</f>
        <v>100</v>
      </c>
      <c r="F63" s="39">
        <f>F14+F32+F45</f>
        <v>87</v>
      </c>
      <c r="G63" s="39"/>
      <c r="H63" s="40"/>
    </row>
    <row r="64" spans="1:8" ht="25.5" customHeight="1" x14ac:dyDescent="0.25">
      <c r="A64" s="41"/>
      <c r="B64" s="78" t="s">
        <v>85</v>
      </c>
      <c r="C64" s="79"/>
      <c r="D64" s="80"/>
      <c r="E64" s="41"/>
      <c r="F64" s="42"/>
      <c r="G64" s="42"/>
      <c r="H64" s="42"/>
    </row>
    <row r="65" spans="1:8" ht="53.25" customHeight="1" x14ac:dyDescent="0.25">
      <c r="A65" s="41"/>
      <c r="B65" s="61" t="s">
        <v>86</v>
      </c>
      <c r="C65" s="62"/>
      <c r="D65" s="63"/>
      <c r="E65" s="38">
        <f>E63-E64</f>
        <v>100</v>
      </c>
      <c r="F65" s="39">
        <f>ROUND(F63-F64,1)</f>
        <v>87</v>
      </c>
      <c r="G65" s="39"/>
      <c r="H65" s="40"/>
    </row>
    <row r="66" spans="1:8" ht="15" customHeight="1" x14ac:dyDescent="0.25">
      <c r="B66" s="4"/>
      <c r="C66" s="4"/>
      <c r="D66" s="4"/>
    </row>
    <row r="67" spans="1:8" ht="26.25" customHeight="1" x14ac:dyDescent="0.25">
      <c r="B67" s="4"/>
      <c r="C67" s="4"/>
      <c r="D67" s="4"/>
    </row>
    <row r="68" spans="1:8" ht="30.75" customHeight="1" x14ac:dyDescent="0.25">
      <c r="B68" s="64" t="s">
        <v>87</v>
      </c>
      <c r="C68" s="64"/>
      <c r="D68" s="64"/>
    </row>
    <row r="69" spans="1:8" s="6" customFormat="1" ht="32.25" customHeight="1" x14ac:dyDescent="0.25">
      <c r="A69" s="65" t="s">
        <v>88</v>
      </c>
      <c r="B69" s="66"/>
      <c r="C69" s="67"/>
      <c r="D69" s="70" t="s">
        <v>89</v>
      </c>
      <c r="E69" s="72" t="s">
        <v>90</v>
      </c>
      <c r="F69" s="72"/>
      <c r="G69" s="73" t="s">
        <v>91</v>
      </c>
      <c r="H69" s="74"/>
    </row>
    <row r="70" spans="1:8" s="6" customFormat="1" ht="63" x14ac:dyDescent="0.25">
      <c r="A70" s="68"/>
      <c r="B70" s="50"/>
      <c r="C70" s="69"/>
      <c r="D70" s="71"/>
      <c r="E70" s="10" t="s">
        <v>92</v>
      </c>
      <c r="F70" s="10" t="s">
        <v>93</v>
      </c>
      <c r="G70" s="10" t="s">
        <v>94</v>
      </c>
      <c r="H70" s="10" t="s">
        <v>95</v>
      </c>
    </row>
    <row r="71" spans="1:8" ht="33.950000000000003" customHeight="1" x14ac:dyDescent="0.25">
      <c r="A71" s="56" t="s">
        <v>96</v>
      </c>
      <c r="B71" s="57"/>
      <c r="C71" s="58"/>
      <c r="D71" s="16" t="s">
        <v>97</v>
      </c>
      <c r="E71" s="25" t="str">
        <f>IF(AND(75&lt;=F64,F64&lt;90),F64,"")</f>
        <v/>
      </c>
      <c r="F71" s="25" t="str">
        <f>IF(AND(90&lt;=G65,G65&lt;=100),G65,"")</f>
        <v/>
      </c>
      <c r="G71" s="43" t="str">
        <f t="shared" ref="G71:H74" si="0">IF(ISNUMBER(E71)=TRUE,"X","")</f>
        <v/>
      </c>
      <c r="H71" s="43" t="str">
        <f t="shared" si="0"/>
        <v/>
      </c>
    </row>
    <row r="72" spans="1:8" ht="51" customHeight="1" x14ac:dyDescent="0.25">
      <c r="A72" s="56" t="s">
        <v>98</v>
      </c>
      <c r="B72" s="57"/>
      <c r="C72" s="58"/>
      <c r="D72" s="16" t="s">
        <v>99</v>
      </c>
      <c r="E72" s="25">
        <f>IF(AND(75&lt;=F65,F65&lt;90),F65,"")</f>
        <v>87</v>
      </c>
      <c r="F72" s="25" t="str">
        <f>IF(AND(75&lt;=G65,G65&lt;90),G65,"")</f>
        <v/>
      </c>
      <c r="G72" s="43" t="str">
        <f t="shared" si="0"/>
        <v>X</v>
      </c>
      <c r="H72" s="43" t="str">
        <f t="shared" si="0"/>
        <v/>
      </c>
    </row>
    <row r="73" spans="1:8" ht="54" customHeight="1" x14ac:dyDescent="0.25">
      <c r="A73" s="56" t="s">
        <v>100</v>
      </c>
      <c r="B73" s="57"/>
      <c r="C73" s="58"/>
      <c r="D73" s="16" t="s">
        <v>101</v>
      </c>
      <c r="E73" s="25" t="str">
        <f>IF(AND(50&lt;=F65,F65&lt;75),F65,"")</f>
        <v/>
      </c>
      <c r="F73" s="25" t="str">
        <f>IF(AND(50&lt;=G65,G65&lt;75),G65,"")</f>
        <v/>
      </c>
      <c r="G73" s="43" t="str">
        <f t="shared" si="0"/>
        <v/>
      </c>
      <c r="H73" s="43" t="str">
        <f t="shared" si="0"/>
        <v/>
      </c>
    </row>
    <row r="74" spans="1:8" ht="40.5" customHeight="1" x14ac:dyDescent="0.25">
      <c r="A74" s="56" t="s">
        <v>102</v>
      </c>
      <c r="B74" s="57"/>
      <c r="C74" s="58"/>
      <c r="D74" s="16" t="s">
        <v>103</v>
      </c>
      <c r="E74" s="25"/>
      <c r="F74" s="25" t="str">
        <f>IF(AND(0&lt;G65,G65&lt;50),G65,"")</f>
        <v/>
      </c>
      <c r="G74" s="43" t="str">
        <f t="shared" si="0"/>
        <v/>
      </c>
      <c r="H74" s="43" t="str">
        <f t="shared" si="0"/>
        <v/>
      </c>
    </row>
    <row r="76" spans="1:8" s="44" customFormat="1" ht="20.25" customHeight="1" x14ac:dyDescent="0.25">
      <c r="B76" s="45"/>
      <c r="D76" s="59" t="s">
        <v>112</v>
      </c>
      <c r="E76" s="59"/>
      <c r="F76" s="59"/>
      <c r="G76" s="59"/>
      <c r="H76" s="59"/>
    </row>
    <row r="77" spans="1:8" s="4" customFormat="1" ht="35.25" customHeight="1" x14ac:dyDescent="0.25">
      <c r="D77" s="60" t="s">
        <v>104</v>
      </c>
      <c r="E77" s="60"/>
      <c r="F77" s="60"/>
      <c r="G77" s="60"/>
      <c r="H77" s="60"/>
    </row>
    <row r="78" spans="1:8" x14ac:dyDescent="0.25">
      <c r="D78" s="46"/>
      <c r="E78" s="46"/>
      <c r="F78" s="46"/>
      <c r="G78" s="46"/>
      <c r="H78" s="46"/>
    </row>
    <row r="80" spans="1:8" ht="37.5" customHeight="1" x14ac:dyDescent="0.25"/>
    <row r="81" spans="2:8" ht="31.5" customHeight="1" x14ac:dyDescent="0.25">
      <c r="E81" s="49" t="s">
        <v>105</v>
      </c>
      <c r="F81" s="49"/>
      <c r="G81" s="49"/>
    </row>
    <row r="82" spans="2:8" ht="25.15" customHeight="1" x14ac:dyDescent="0.25">
      <c r="B82" s="50" t="s">
        <v>106</v>
      </c>
      <c r="C82" s="50"/>
      <c r="D82" s="50"/>
      <c r="E82" s="50"/>
      <c r="F82" s="50"/>
      <c r="G82" s="50"/>
      <c r="H82" s="50"/>
    </row>
    <row r="83" spans="2:8" ht="106.9" customHeight="1" x14ac:dyDescent="0.25">
      <c r="B83" s="51" t="s">
        <v>107</v>
      </c>
      <c r="C83" s="52"/>
      <c r="D83" s="52"/>
      <c r="E83" s="52"/>
      <c r="F83" s="52"/>
      <c r="G83" s="52"/>
      <c r="H83" s="53"/>
    </row>
    <row r="84" spans="2:8" ht="25.15" customHeight="1" x14ac:dyDescent="0.25">
      <c r="B84" s="47"/>
      <c r="D84" s="54" t="s">
        <v>108</v>
      </c>
      <c r="E84" s="54"/>
      <c r="F84" s="54"/>
      <c r="G84" s="54"/>
      <c r="H84" s="54"/>
    </row>
    <row r="85" spans="2:8" ht="21" customHeight="1" x14ac:dyDescent="0.25">
      <c r="B85" s="48"/>
      <c r="D85" s="55" t="s">
        <v>109</v>
      </c>
      <c r="E85" s="55"/>
      <c r="F85" s="55"/>
      <c r="G85" s="55"/>
      <c r="H85" s="55"/>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1:G81"/>
    <mergeCell ref="B82:H82"/>
    <mergeCell ref="B83:H83"/>
    <mergeCell ref="D84:H84"/>
    <mergeCell ref="D85:H85"/>
  </mergeCells>
  <pageMargins left="0.314" right="0.314" top="0.43" bottom="0.3" header="0.115" footer="0.115"/>
  <pageSetup paperSize="9" orientation="portrait" r:id="rId1"/>
  <headerFooter differentFirst="1">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Phamthile Chi</dc:creator>
  <cp:lastModifiedBy>Windows User</cp:lastModifiedBy>
  <cp:lastPrinted>2024-09-17T07:48:32Z</cp:lastPrinted>
  <dcterms:created xsi:type="dcterms:W3CDTF">2024-09-17T06:26:53Z</dcterms:created>
  <dcterms:modified xsi:type="dcterms:W3CDTF">2024-09-18T07:17:08Z</dcterms:modified>
</cp:coreProperties>
</file>